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191" windowWidth="11700" windowHeight="7980" activeTab="0"/>
  </bookViews>
  <sheets>
    <sheet name="私立学校" sheetId="1" r:id="rId1"/>
    <sheet name="私立学校 (記入例)" sheetId="2" r:id="rId2"/>
  </sheets>
  <definedNames>
    <definedName name="_xlfn.COUNTIFS" hidden="1">#NAME?</definedName>
    <definedName name="_xlnm.Print_Area" localSheetId="0">'私立学校'!$A$1:$Z$66</definedName>
    <definedName name="_xlnm.Print_Area" localSheetId="1">'私立学校 (記入例)'!$A$1:$Z$66</definedName>
  </definedNames>
  <calcPr fullCalcOnLoad="1"/>
</workbook>
</file>

<file path=xl/sharedStrings.xml><?xml version="1.0" encoding="utf-8"?>
<sst xmlns="http://schemas.openxmlformats.org/spreadsheetml/2006/main" count="271" uniqueCount="75">
  <si>
    <t>小</t>
  </si>
  <si>
    <t>中</t>
  </si>
  <si>
    <t>高</t>
  </si>
  <si>
    <t>中等</t>
  </si>
  <si>
    <t>都道府県名</t>
  </si>
  <si>
    <t>特別支援</t>
  </si>
  <si>
    <t>高専</t>
  </si>
  <si>
    <t>その他</t>
  </si>
  <si>
    <t>軽微</t>
  </si>
  <si>
    <t>重傷</t>
  </si>
  <si>
    <t>死亡</t>
  </si>
  <si>
    <t>不明者</t>
  </si>
  <si>
    <t>学校名</t>
  </si>
  <si>
    <t>都道府県番号</t>
  </si>
  <si>
    <t>（注）記入時点で把握している範囲で数字を記入してください。確認が困難な場合は「不明」と記入してください。</t>
  </si>
  <si>
    <t>合計</t>
  </si>
  <si>
    <t>※全国地方公共団体コードをご記入下さい</t>
  </si>
  <si>
    <t>理　　由</t>
  </si>
  <si>
    <t>○その他</t>
  </si>
  <si>
    <r>
      <t>○　</t>
    </r>
    <r>
      <rPr>
        <sz val="11"/>
        <rFont val="ＭＳ Ｐゴシック"/>
        <family val="3"/>
      </rPr>
      <t>取り残されている学校（避難しているものである場所や帰宅困難者の受け入れ施設は除く）</t>
    </r>
  </si>
  <si>
    <t>○○○となっている学校数</t>
  </si>
  <si>
    <t>理　　由</t>
  </si>
  <si>
    <t>○○市</t>
  </si>
  <si>
    <t>大学</t>
  </si>
  <si>
    <t>短大</t>
  </si>
  <si>
    <t>専各</t>
  </si>
  <si>
    <t>市町村名</t>
  </si>
  <si>
    <t>○○市</t>
  </si>
  <si>
    <t>避難先となっている学校数</t>
  </si>
  <si>
    <t>園児</t>
  </si>
  <si>
    <t>児童</t>
  </si>
  <si>
    <t>生徒</t>
  </si>
  <si>
    <t>学生</t>
  </si>
  <si>
    <t>教職員等</t>
  </si>
  <si>
    <r>
      <t>学校管理下の人的被害等</t>
    </r>
    <r>
      <rPr>
        <b/>
        <sz val="11"/>
        <rFont val="ＭＳ Ｐゴシック"/>
        <family val="3"/>
      </rPr>
      <t>【死亡のみ】</t>
    </r>
  </si>
  <si>
    <t>内線番号</t>
  </si>
  <si>
    <t>担当局課・担当者</t>
  </si>
  <si>
    <t>休校／短縮授業の措置を行った学校数</t>
  </si>
  <si>
    <t>自然災害等による被害等の状況【個票：人的被害等_公私立学校】</t>
  </si>
  <si>
    <t>設置者名</t>
  </si>
  <si>
    <t>学校種</t>
  </si>
  <si>
    <t>児童生徒
／教職員</t>
  </si>
  <si>
    <t>幼</t>
  </si>
  <si>
    <t>小</t>
  </si>
  <si>
    <t>中</t>
  </si>
  <si>
    <t>高</t>
  </si>
  <si>
    <t>中等</t>
  </si>
  <si>
    <t>特別</t>
  </si>
  <si>
    <t>大学</t>
  </si>
  <si>
    <t>短大</t>
  </si>
  <si>
    <t>高専</t>
  </si>
  <si>
    <t>専各</t>
  </si>
  <si>
    <t>児童生徒</t>
  </si>
  <si>
    <t>教職員</t>
  </si>
  <si>
    <t>休校／短縮</t>
  </si>
  <si>
    <t>状　　況　　（収　容　数，最大収容人数，等）</t>
  </si>
  <si>
    <t>○○幼稚園</t>
  </si>
  <si>
    <t>○○小学校</t>
  </si>
  <si>
    <t>○○中学校</t>
  </si>
  <si>
    <t>被害者の情報、被災状況等</t>
  </si>
  <si>
    <t>人数</t>
  </si>
  <si>
    <t>理　　由　　（交通手段の遮断、津波による被害、等）</t>
  </si>
  <si>
    <t>休校</t>
  </si>
  <si>
    <t>短縮</t>
  </si>
  <si>
    <t>理　　由　　（交通手段の遮断、津波による被害、等）</t>
  </si>
  <si>
    <r>
      <t>○　休校・短縮授業の措置を行った</t>
    </r>
    <r>
      <rPr>
        <sz val="11"/>
        <rFont val="ＭＳ Ｐゴシック"/>
        <family val="3"/>
      </rPr>
      <t>学校</t>
    </r>
  </si>
  <si>
    <t>○　避難先となっている学校</t>
  </si>
  <si>
    <t>※更新・修正した箇所はセルを色づけして下さい。</t>
  </si>
  <si>
    <t>児童生徒等</t>
  </si>
  <si>
    <t>軽傷</t>
  </si>
  <si>
    <t>不明</t>
  </si>
  <si>
    <t>幼</t>
  </si>
  <si>
    <t>学校管理下の人的被害等（児童・生徒・学生等／教職員等）</t>
  </si>
  <si>
    <t>学校に取り残されている人数（児童・生徒・学生等／教職員等）</t>
  </si>
  <si>
    <t>○　人的被害の内容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</si>
</sst>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h&quot;時&quot;&quot;現&quot;&quot;在&quot;"/>
    <numFmt numFmtId="177" formatCode="m&quot;月&quot;d&quot;日&quot;&quot;９時現在&quot;"/>
    <numFmt numFmtId="178" formatCode="m&quot;月&quot;d&quot;日&quot;&quot;11時現在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6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38</xdr:row>
      <xdr:rowOff>190500</xdr:rowOff>
    </xdr:from>
    <xdr:ext cx="1571625" cy="276225"/>
    <xdr:sp>
      <xdr:nvSpPr>
        <xdr:cNvPr id="1" name="テキスト ボックス 1"/>
        <xdr:cNvSpPr>
          <a:spLocks/>
        </xdr:cNvSpPr>
      </xdr:nvSpPr>
      <xdr:spPr>
        <a:xfrm>
          <a:off x="4257675" y="8629650"/>
          <a:ext cx="1571625" cy="276225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ドロップダウンから選択</a:t>
          </a:r>
        </a:p>
      </xdr:txBody>
    </xdr:sp>
    <xdr:clientData/>
  </xdr:oneCellAnchor>
  <xdr:oneCellAnchor>
    <xdr:from>
      <xdr:col>1</xdr:col>
      <xdr:colOff>28575</xdr:colOff>
      <xdr:row>25</xdr:row>
      <xdr:rowOff>0</xdr:rowOff>
    </xdr:from>
    <xdr:ext cx="3171825" cy="428625"/>
    <xdr:sp>
      <xdr:nvSpPr>
        <xdr:cNvPr id="2" name="四角形吹き出し 2"/>
        <xdr:cNvSpPr>
          <a:spLocks/>
        </xdr:cNvSpPr>
      </xdr:nvSpPr>
      <xdr:spPr>
        <a:xfrm>
          <a:off x="152400" y="5715000"/>
          <a:ext cx="3171825" cy="428625"/>
        </a:xfrm>
        <a:prstGeom prst="wedgeRectCallout">
          <a:avLst>
            <a:gd name="adj1" fmla="val 55296"/>
            <a:gd name="adj2" fmla="val 155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学校種、休校</a:t>
          </a:r>
          <a:r>
            <a:rPr lang="en-US" cap="none" sz="1100" b="0" i="0" u="none" baseline="0">
              <a:solidFill>
                <a:srgbClr val="FFFFFF"/>
              </a:solidFill>
            </a:rPr>
            <a:t>/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短縮を</a:t>
          </a:r>
          <a:r>
            <a:rPr lang="en-US" cap="none" sz="1100" b="0" i="0" u="none" baseline="0">
              <a:solidFill>
                <a:srgbClr val="FFFFFF"/>
              </a:solidFill>
            </a:rPr>
            <a:t>COUNTIFS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で自動集計。行を追加する際は集計範囲の設定に注意。</a:t>
          </a:r>
        </a:p>
      </xdr:txBody>
    </xdr:sp>
    <xdr:clientData/>
  </xdr:oneCellAnchor>
  <xdr:oneCellAnchor>
    <xdr:from>
      <xdr:col>14</xdr:col>
      <xdr:colOff>352425</xdr:colOff>
      <xdr:row>42</xdr:row>
      <xdr:rowOff>38100</xdr:rowOff>
    </xdr:from>
    <xdr:ext cx="3476625" cy="647700"/>
    <xdr:sp>
      <xdr:nvSpPr>
        <xdr:cNvPr id="3" name="テキスト ボックス 3"/>
        <xdr:cNvSpPr>
          <a:spLocks/>
        </xdr:cNvSpPr>
      </xdr:nvSpPr>
      <xdr:spPr>
        <a:xfrm>
          <a:off x="5238750" y="9429750"/>
          <a:ext cx="3476625" cy="647700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・学校内での行方不明含む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・重傷の例としては、後遺症が残るようなものや、全治１ヶ月以上の入院を必要とすると思われるもの等</a:t>
          </a:r>
        </a:p>
      </xdr:txBody>
    </xdr:sp>
    <xdr:clientData/>
  </xdr:oneCellAnchor>
  <xdr:oneCellAnchor>
    <xdr:from>
      <xdr:col>1</xdr:col>
      <xdr:colOff>161925</xdr:colOff>
      <xdr:row>57</xdr:row>
      <xdr:rowOff>180975</xdr:rowOff>
    </xdr:from>
    <xdr:ext cx="2200275" cy="428625"/>
    <xdr:sp>
      <xdr:nvSpPr>
        <xdr:cNvPr id="4" name="テキスト ボックス 4"/>
        <xdr:cNvSpPr>
          <a:spLocks/>
        </xdr:cNvSpPr>
      </xdr:nvSpPr>
      <xdr:spPr>
        <a:xfrm>
          <a:off x="285750" y="13220700"/>
          <a:ext cx="2200275" cy="428625"/>
        </a:xfrm>
        <a:prstGeom prst="wedgeRectCallout">
          <a:avLst>
            <a:gd name="adj1" fmla="val 59486"/>
            <a:gd name="adj2" fmla="val -5929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学校ごとに１行で記載すること（自動計算を行うため）。</a:t>
          </a:r>
        </a:p>
      </xdr:txBody>
    </xdr:sp>
    <xdr:clientData/>
  </xdr:oneCellAnchor>
  <xdr:oneCellAnchor>
    <xdr:from>
      <xdr:col>1</xdr:col>
      <xdr:colOff>104775</xdr:colOff>
      <xdr:row>63</xdr:row>
      <xdr:rowOff>142875</xdr:rowOff>
    </xdr:from>
    <xdr:ext cx="2200275" cy="428625"/>
    <xdr:sp>
      <xdr:nvSpPr>
        <xdr:cNvPr id="5" name="テキスト ボックス 5"/>
        <xdr:cNvSpPr>
          <a:spLocks/>
        </xdr:cNvSpPr>
      </xdr:nvSpPr>
      <xdr:spPr>
        <a:xfrm>
          <a:off x="228600" y="14620875"/>
          <a:ext cx="2200275" cy="428625"/>
        </a:xfrm>
        <a:prstGeom prst="wedgeRectCallout">
          <a:avLst>
            <a:gd name="adj1" fmla="val 59486"/>
            <a:gd name="adj2" fmla="val -5929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学校ごとに１行で記載すること（自動計算を行うため）。</a:t>
          </a:r>
        </a:p>
      </xdr:txBody>
    </xdr:sp>
    <xdr:clientData/>
  </xdr:oneCellAnchor>
  <xdr:oneCellAnchor>
    <xdr:from>
      <xdr:col>1</xdr:col>
      <xdr:colOff>180975</xdr:colOff>
      <xdr:row>29</xdr:row>
      <xdr:rowOff>38100</xdr:rowOff>
    </xdr:from>
    <xdr:ext cx="3038475" cy="428625"/>
    <xdr:sp>
      <xdr:nvSpPr>
        <xdr:cNvPr id="6" name="四角形吹き出し 6"/>
        <xdr:cNvSpPr>
          <a:spLocks/>
        </xdr:cNvSpPr>
      </xdr:nvSpPr>
      <xdr:spPr>
        <a:xfrm>
          <a:off x="304800" y="6619875"/>
          <a:ext cx="3038475" cy="428625"/>
        </a:xfrm>
        <a:prstGeom prst="wedgeRectCallout">
          <a:avLst>
            <a:gd name="adj1" fmla="val 61629"/>
            <a:gd name="adj2" fmla="val -8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学校種を</a:t>
          </a:r>
          <a:r>
            <a:rPr lang="en-US" cap="none" sz="1100" b="0" i="0" u="none" baseline="0">
              <a:solidFill>
                <a:srgbClr val="FFFFFF"/>
              </a:solidFill>
            </a:rPr>
            <a:t>COUNTIFS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で自動集計。行を追加する際は集計範囲の設定に注意。</a:t>
          </a:r>
        </a:p>
      </xdr:txBody>
    </xdr:sp>
    <xdr:clientData/>
  </xdr:oneCellAnchor>
  <xdr:twoCellAnchor>
    <xdr:from>
      <xdr:col>10</xdr:col>
      <xdr:colOff>9525</xdr:colOff>
      <xdr:row>52</xdr:row>
      <xdr:rowOff>9525</xdr:rowOff>
    </xdr:from>
    <xdr:to>
      <xdr:col>14</xdr:col>
      <xdr:colOff>9525</xdr:colOff>
      <xdr:row>53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3448050" y="11849100"/>
          <a:ext cx="144780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219075</xdr:colOff>
      <xdr:row>51</xdr:row>
      <xdr:rowOff>190500</xdr:rowOff>
    </xdr:from>
    <xdr:ext cx="1581150" cy="266700"/>
    <xdr:sp>
      <xdr:nvSpPr>
        <xdr:cNvPr id="8" name="テキスト ボックス 8"/>
        <xdr:cNvSpPr>
          <a:spLocks/>
        </xdr:cNvSpPr>
      </xdr:nvSpPr>
      <xdr:spPr>
        <a:xfrm>
          <a:off x="5105400" y="11791950"/>
          <a:ext cx="1581150" cy="266700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ドロップダウンから選択</a:t>
          </a:r>
        </a:p>
      </xdr:txBody>
    </xdr:sp>
    <xdr:clientData/>
  </xdr:oneCellAnchor>
  <xdr:twoCellAnchor>
    <xdr:from>
      <xdr:col>10</xdr:col>
      <xdr:colOff>0</xdr:colOff>
      <xdr:row>58</xdr:row>
      <xdr:rowOff>9525</xdr:rowOff>
    </xdr:from>
    <xdr:to>
      <xdr:col>14</xdr:col>
      <xdr:colOff>9525</xdr:colOff>
      <xdr:row>59</xdr:row>
      <xdr:rowOff>9525</xdr:rowOff>
    </xdr:to>
    <xdr:sp>
      <xdr:nvSpPr>
        <xdr:cNvPr id="9" name="正方形/長方形 9"/>
        <xdr:cNvSpPr>
          <a:spLocks/>
        </xdr:cNvSpPr>
      </xdr:nvSpPr>
      <xdr:spPr>
        <a:xfrm>
          <a:off x="3438525" y="13287375"/>
          <a:ext cx="14573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238125</xdr:colOff>
      <xdr:row>57</xdr:row>
      <xdr:rowOff>190500</xdr:rowOff>
    </xdr:from>
    <xdr:ext cx="1581150" cy="276225"/>
    <xdr:sp>
      <xdr:nvSpPr>
        <xdr:cNvPr id="10" name="テキスト ボックス 10"/>
        <xdr:cNvSpPr>
          <a:spLocks/>
        </xdr:cNvSpPr>
      </xdr:nvSpPr>
      <xdr:spPr>
        <a:xfrm>
          <a:off x="5124450" y="13230225"/>
          <a:ext cx="1581150" cy="276225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ドロップダウンから選択</a:t>
          </a:r>
        </a:p>
      </xdr:txBody>
    </xdr:sp>
    <xdr:clientData/>
  </xdr:oneCellAnchor>
  <xdr:oneCellAnchor>
    <xdr:from>
      <xdr:col>12</xdr:col>
      <xdr:colOff>142875</xdr:colOff>
      <xdr:row>63</xdr:row>
      <xdr:rowOff>152400</xdr:rowOff>
    </xdr:from>
    <xdr:ext cx="1581150" cy="276225"/>
    <xdr:sp>
      <xdr:nvSpPr>
        <xdr:cNvPr id="11" name="テキスト ボックス 11"/>
        <xdr:cNvSpPr>
          <a:spLocks/>
        </xdr:cNvSpPr>
      </xdr:nvSpPr>
      <xdr:spPr>
        <a:xfrm>
          <a:off x="4305300" y="14630400"/>
          <a:ext cx="1581150" cy="276225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ドロップダウンから選択</a:t>
          </a:r>
        </a:p>
      </xdr:txBody>
    </xdr:sp>
    <xdr:clientData/>
  </xdr:oneCellAnchor>
  <xdr:oneCellAnchor>
    <xdr:from>
      <xdr:col>4</xdr:col>
      <xdr:colOff>142875</xdr:colOff>
      <xdr:row>41</xdr:row>
      <xdr:rowOff>123825</xdr:rowOff>
    </xdr:from>
    <xdr:ext cx="1704975" cy="276225"/>
    <xdr:sp>
      <xdr:nvSpPr>
        <xdr:cNvPr id="12" name="テキスト ボックス 12"/>
        <xdr:cNvSpPr>
          <a:spLocks/>
        </xdr:cNvSpPr>
      </xdr:nvSpPr>
      <xdr:spPr>
        <a:xfrm>
          <a:off x="1409700" y="9277350"/>
          <a:ext cx="1704975" cy="276225"/>
        </a:xfrm>
        <a:prstGeom prst="wedgeRectCallout">
          <a:avLst>
            <a:gd name="adj1" fmla="val -2648"/>
            <a:gd name="adj2" fmla="val -130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学校ごとに１行で記載。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7"/>
  <sheetViews>
    <sheetView tabSelected="1" view="pageBreakPreview" zoomScale="85" zoomScaleNormal="85" zoomScaleSheetLayoutView="85" zoomScalePageLayoutView="0" workbookViewId="0" topLeftCell="A1">
      <selection activeCell="R2" sqref="R2"/>
    </sheetView>
  </sheetViews>
  <sheetFormatPr defaultColWidth="9.00390625" defaultRowHeight="13.5"/>
  <cols>
    <col min="1" max="1" width="1.625" style="10" customWidth="1"/>
    <col min="2" max="2" width="5.50390625" style="9" customWidth="1"/>
    <col min="3" max="44" width="4.75390625" style="9" customWidth="1"/>
    <col min="45" max="45" width="5.625" style="9" customWidth="1"/>
    <col min="46" max="16384" width="9.00390625" style="9" customWidth="1"/>
  </cols>
  <sheetData>
    <row r="1" spans="1:44" ht="25.5" customHeight="1">
      <c r="A1" s="8"/>
      <c r="B1" s="115" t="s">
        <v>38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8" thickBot="1">
      <c r="B2" s="55" t="s">
        <v>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1" s="1" customFormat="1" ht="22.5" customHeight="1" thickBot="1">
      <c r="A3" s="2"/>
      <c r="B3" s="98" t="s">
        <v>36</v>
      </c>
      <c r="C3" s="99"/>
      <c r="D3" s="100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98" t="s">
        <v>35</v>
      </c>
      <c r="V3" s="100"/>
      <c r="W3" s="84"/>
      <c r="X3" s="8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1" customFormat="1" ht="4.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4" s="1" customFormat="1" ht="22.5" customHeight="1" thickBot="1">
      <c r="A5" s="2"/>
      <c r="B5" s="86" t="s">
        <v>13</v>
      </c>
      <c r="C5" s="87"/>
      <c r="D5" s="88"/>
      <c r="E5" s="86"/>
      <c r="F5" s="88"/>
      <c r="G5" s="89" t="s">
        <v>4</v>
      </c>
      <c r="H5" s="90"/>
      <c r="I5" s="86"/>
      <c r="J5" s="87"/>
      <c r="K5" s="87"/>
      <c r="L5" s="87"/>
      <c r="M5" s="88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1:26" s="14" customFormat="1" ht="15" customHeight="1">
      <c r="A6" s="12"/>
      <c r="B6" s="7" t="s">
        <v>16</v>
      </c>
      <c r="C6" s="13"/>
      <c r="D6" s="13"/>
      <c r="E6" s="13"/>
      <c r="F6" s="13"/>
      <c r="G6" s="11"/>
      <c r="H6" s="11"/>
      <c r="I6" s="11"/>
      <c r="J6" s="11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7:25" ht="3.75" customHeight="1" thickBot="1">
      <c r="G7" s="13"/>
      <c r="H7" s="13"/>
      <c r="I7" s="14"/>
      <c r="J7" s="14"/>
      <c r="K7" s="14"/>
      <c r="L7" s="14"/>
      <c r="M7" s="14"/>
      <c r="N7" s="5"/>
      <c r="O7" s="5"/>
      <c r="P7" s="5"/>
      <c r="Q7" s="5"/>
      <c r="R7" s="5"/>
      <c r="S7" s="5"/>
      <c r="T7" s="5"/>
      <c r="U7" s="5"/>
      <c r="V7" s="5"/>
      <c r="W7" s="5"/>
      <c r="Y7" s="5"/>
    </row>
    <row r="8" spans="1:26" s="16" customFormat="1" ht="16.5" customHeight="1" thickBot="1">
      <c r="A8" s="15"/>
      <c r="B8" s="104" t="s">
        <v>72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</row>
    <row r="9" spans="2:54" ht="14.25" thickBot="1">
      <c r="B9" s="17"/>
      <c r="C9" s="142" t="s">
        <v>71</v>
      </c>
      <c r="D9" s="143"/>
      <c r="E9" s="144" t="s">
        <v>0</v>
      </c>
      <c r="F9" s="143"/>
      <c r="G9" s="144" t="s">
        <v>1</v>
      </c>
      <c r="H9" s="143"/>
      <c r="I9" s="144" t="s">
        <v>2</v>
      </c>
      <c r="J9" s="143"/>
      <c r="K9" s="144" t="s">
        <v>3</v>
      </c>
      <c r="L9" s="143"/>
      <c r="M9" s="144" t="s">
        <v>5</v>
      </c>
      <c r="N9" s="143"/>
      <c r="O9" s="144" t="s">
        <v>23</v>
      </c>
      <c r="P9" s="143"/>
      <c r="Q9" s="144" t="s">
        <v>24</v>
      </c>
      <c r="R9" s="143"/>
      <c r="S9" s="144" t="s">
        <v>6</v>
      </c>
      <c r="T9" s="143"/>
      <c r="U9" s="144" t="s">
        <v>25</v>
      </c>
      <c r="V9" s="143"/>
      <c r="W9" s="144" t="s">
        <v>7</v>
      </c>
      <c r="X9" s="110"/>
      <c r="Y9" s="142" t="s">
        <v>15</v>
      </c>
      <c r="Z9" s="1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30" customFormat="1" ht="21.75" customHeight="1" thickBot="1">
      <c r="A10" s="23"/>
      <c r="B10" s="24" t="s">
        <v>8</v>
      </c>
      <c r="C10" s="57"/>
      <c r="D10" s="28"/>
      <c r="E10" s="58"/>
      <c r="F10" s="28"/>
      <c r="G10" s="58"/>
      <c r="H10" s="28"/>
      <c r="I10" s="58"/>
      <c r="J10" s="28"/>
      <c r="K10" s="58"/>
      <c r="L10" s="28"/>
      <c r="M10" s="58"/>
      <c r="N10" s="28"/>
      <c r="O10" s="58"/>
      <c r="P10" s="28"/>
      <c r="Q10" s="58"/>
      <c r="R10" s="28"/>
      <c r="S10" s="58"/>
      <c r="T10" s="28"/>
      <c r="U10" s="58"/>
      <c r="V10" s="28"/>
      <c r="W10" s="58"/>
      <c r="X10" s="28"/>
      <c r="Y10" s="57">
        <f aca="true" t="shared" si="0" ref="Y10:Z14">SUM(C10,E10,G10,I10,K10,M10,O10,Q10,S10,U10,W10)</f>
        <v>0</v>
      </c>
      <c r="Z10" s="29">
        <f t="shared" si="0"/>
        <v>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30" customFormat="1" ht="21.75" customHeight="1" thickBot="1">
      <c r="A11" s="23"/>
      <c r="B11" s="24" t="s">
        <v>9</v>
      </c>
      <c r="C11" s="57"/>
      <c r="D11" s="28"/>
      <c r="E11" s="58"/>
      <c r="F11" s="28"/>
      <c r="G11" s="58"/>
      <c r="H11" s="28"/>
      <c r="I11" s="58"/>
      <c r="J11" s="28"/>
      <c r="K11" s="58"/>
      <c r="L11" s="28"/>
      <c r="M11" s="58"/>
      <c r="N11" s="28"/>
      <c r="O11" s="58"/>
      <c r="P11" s="28"/>
      <c r="Q11" s="58"/>
      <c r="R11" s="28"/>
      <c r="S11" s="58"/>
      <c r="T11" s="28"/>
      <c r="U11" s="58"/>
      <c r="V11" s="28"/>
      <c r="W11" s="58"/>
      <c r="X11" s="28"/>
      <c r="Y11" s="57">
        <f t="shared" si="0"/>
        <v>0</v>
      </c>
      <c r="Z11" s="29">
        <f t="shared" si="0"/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30" customFormat="1" ht="21.75" customHeight="1" thickBot="1">
      <c r="A12" s="23"/>
      <c r="B12" s="24" t="s">
        <v>10</v>
      </c>
      <c r="C12" s="57"/>
      <c r="D12" s="28"/>
      <c r="E12" s="58"/>
      <c r="F12" s="28"/>
      <c r="G12" s="58"/>
      <c r="H12" s="28"/>
      <c r="I12" s="58"/>
      <c r="J12" s="28"/>
      <c r="K12" s="58"/>
      <c r="L12" s="28"/>
      <c r="M12" s="58"/>
      <c r="N12" s="28"/>
      <c r="O12" s="58"/>
      <c r="P12" s="28"/>
      <c r="Q12" s="58"/>
      <c r="R12" s="28"/>
      <c r="S12" s="58"/>
      <c r="T12" s="28"/>
      <c r="U12" s="58"/>
      <c r="V12" s="28"/>
      <c r="W12" s="58"/>
      <c r="X12" s="28"/>
      <c r="Y12" s="57">
        <f t="shared" si="0"/>
        <v>0</v>
      </c>
      <c r="Z12" s="29">
        <f t="shared" si="0"/>
        <v>0</v>
      </c>
      <c r="AA12" s="31"/>
      <c r="AB12" s="32"/>
      <c r="AC12" s="32"/>
      <c r="AD12" s="32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30" customFormat="1" ht="21.75" customHeight="1" thickBot="1">
      <c r="A13" s="23"/>
      <c r="B13" s="25" t="s">
        <v>11</v>
      </c>
      <c r="C13" s="57"/>
      <c r="D13" s="28"/>
      <c r="E13" s="58"/>
      <c r="F13" s="28"/>
      <c r="G13" s="58"/>
      <c r="H13" s="28"/>
      <c r="I13" s="58"/>
      <c r="J13" s="28"/>
      <c r="K13" s="58"/>
      <c r="L13" s="28"/>
      <c r="M13" s="58"/>
      <c r="N13" s="28"/>
      <c r="O13" s="58"/>
      <c r="P13" s="28"/>
      <c r="Q13" s="58"/>
      <c r="R13" s="28"/>
      <c r="S13" s="58"/>
      <c r="T13" s="28"/>
      <c r="U13" s="58"/>
      <c r="V13" s="28"/>
      <c r="W13" s="58"/>
      <c r="X13" s="28"/>
      <c r="Y13" s="57">
        <f t="shared" si="0"/>
        <v>0</v>
      </c>
      <c r="Z13" s="29">
        <f t="shared" si="0"/>
        <v>0</v>
      </c>
      <c r="AA13" s="31"/>
      <c r="AB13" s="32"/>
      <c r="AC13" s="32"/>
      <c r="AD13" s="32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s="30" customFormat="1" ht="24.75" customHeight="1" thickBot="1">
      <c r="A14" s="23"/>
      <c r="B14" s="25" t="s">
        <v>15</v>
      </c>
      <c r="C14" s="57">
        <f aca="true" t="shared" si="1" ref="C14:X14">SUM(C10:C13)</f>
        <v>0</v>
      </c>
      <c r="D14" s="26">
        <f t="shared" si="1"/>
        <v>0</v>
      </c>
      <c r="E14" s="58">
        <f t="shared" si="1"/>
        <v>0</v>
      </c>
      <c r="F14" s="26">
        <f t="shared" si="1"/>
        <v>0</v>
      </c>
      <c r="G14" s="58">
        <f t="shared" si="1"/>
        <v>0</v>
      </c>
      <c r="H14" s="26">
        <f t="shared" si="1"/>
        <v>0</v>
      </c>
      <c r="I14" s="58">
        <f t="shared" si="1"/>
        <v>0</v>
      </c>
      <c r="J14" s="26">
        <f t="shared" si="1"/>
        <v>0</v>
      </c>
      <c r="K14" s="58">
        <f t="shared" si="1"/>
        <v>0</v>
      </c>
      <c r="L14" s="28">
        <f t="shared" si="1"/>
        <v>0</v>
      </c>
      <c r="M14" s="58">
        <f t="shared" si="1"/>
        <v>0</v>
      </c>
      <c r="N14" s="28">
        <f t="shared" si="1"/>
        <v>0</v>
      </c>
      <c r="O14" s="58">
        <f t="shared" si="1"/>
        <v>0</v>
      </c>
      <c r="P14" s="28">
        <f t="shared" si="1"/>
        <v>0</v>
      </c>
      <c r="Q14" s="58">
        <f t="shared" si="1"/>
        <v>0</v>
      </c>
      <c r="R14" s="28">
        <f t="shared" si="1"/>
        <v>0</v>
      </c>
      <c r="S14" s="58">
        <f t="shared" si="1"/>
        <v>0</v>
      </c>
      <c r="T14" s="28">
        <f t="shared" si="1"/>
        <v>0</v>
      </c>
      <c r="U14" s="58">
        <f t="shared" si="1"/>
        <v>0</v>
      </c>
      <c r="V14" s="28">
        <f t="shared" si="1"/>
        <v>0</v>
      </c>
      <c r="W14" s="58">
        <f t="shared" si="1"/>
        <v>0</v>
      </c>
      <c r="X14" s="29">
        <f t="shared" si="1"/>
        <v>0</v>
      </c>
      <c r="Y14" s="57">
        <f t="shared" si="0"/>
        <v>0</v>
      </c>
      <c r="Z14" s="29">
        <f t="shared" si="0"/>
        <v>0</v>
      </c>
      <c r="AA14" s="31"/>
      <c r="AB14" s="32"/>
      <c r="AC14" s="32"/>
      <c r="AD14" s="32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30" customFormat="1" ht="11.25" customHeight="1" thickBot="1">
      <c r="A15" s="2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1"/>
      <c r="AB15" s="32"/>
      <c r="AC15" s="32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26" s="16" customFormat="1" ht="16.5" customHeight="1" thickBot="1">
      <c r="A16" s="15"/>
      <c r="B16" s="104" t="s">
        <v>34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54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54" ht="14.25" thickBot="1">
      <c r="B17" s="48" t="s">
        <v>26</v>
      </c>
      <c r="C17" s="142" t="s">
        <v>29</v>
      </c>
      <c r="D17" s="143"/>
      <c r="E17" s="144" t="s">
        <v>30</v>
      </c>
      <c r="F17" s="143"/>
      <c r="G17" s="144" t="s">
        <v>31</v>
      </c>
      <c r="H17" s="143"/>
      <c r="I17" s="144" t="s">
        <v>32</v>
      </c>
      <c r="J17" s="143"/>
      <c r="K17" s="144" t="s">
        <v>33</v>
      </c>
      <c r="L17" s="110"/>
      <c r="M17" s="149"/>
      <c r="N17" s="150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0" customFormat="1" ht="21.75" customHeight="1" thickBot="1">
      <c r="A18" s="23"/>
      <c r="B18" s="49" t="s">
        <v>22</v>
      </c>
      <c r="C18" s="137"/>
      <c r="D18" s="145"/>
      <c r="E18" s="148"/>
      <c r="F18" s="145"/>
      <c r="G18" s="148"/>
      <c r="H18" s="145"/>
      <c r="I18" s="148"/>
      <c r="J18" s="145"/>
      <c r="K18" s="148"/>
      <c r="L18" s="138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30" customFormat="1" ht="21.75" customHeight="1" thickBot="1">
      <c r="A19" s="23"/>
      <c r="B19" s="49" t="s">
        <v>27</v>
      </c>
      <c r="C19" s="137"/>
      <c r="D19" s="145"/>
      <c r="E19" s="148"/>
      <c r="F19" s="145"/>
      <c r="G19" s="148"/>
      <c r="H19" s="145"/>
      <c r="I19" s="148"/>
      <c r="J19" s="145"/>
      <c r="K19" s="148"/>
      <c r="L19" s="138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s="30" customFormat="1" ht="21.75" customHeight="1" thickBot="1">
      <c r="A20" s="23"/>
      <c r="B20" s="49" t="s">
        <v>27</v>
      </c>
      <c r="C20" s="137"/>
      <c r="D20" s="145"/>
      <c r="E20" s="148"/>
      <c r="F20" s="145"/>
      <c r="G20" s="148"/>
      <c r="H20" s="145"/>
      <c r="I20" s="148"/>
      <c r="J20" s="145"/>
      <c r="K20" s="148"/>
      <c r="L20" s="138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1"/>
      <c r="AB20" s="32"/>
      <c r="AC20" s="32"/>
      <c r="AD20" s="32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30" customFormat="1" ht="21.75" customHeight="1" thickBot="1">
      <c r="A21" s="23"/>
      <c r="B21" s="50" t="s">
        <v>27</v>
      </c>
      <c r="C21" s="137"/>
      <c r="D21" s="145"/>
      <c r="E21" s="148"/>
      <c r="F21" s="145"/>
      <c r="G21" s="148"/>
      <c r="H21" s="145"/>
      <c r="I21" s="148"/>
      <c r="J21" s="145"/>
      <c r="K21" s="148"/>
      <c r="L21" s="138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1"/>
      <c r="AB21" s="32"/>
      <c r="AC21" s="32"/>
      <c r="AD21" s="32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30" customFormat="1" ht="14.25" thickBot="1">
      <c r="A22" s="23"/>
      <c r="B22" s="4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1"/>
      <c r="AB22" s="32"/>
      <c r="AC22" s="32"/>
      <c r="AD22" s="3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37" customFormat="1" ht="16.5" customHeight="1" thickBot="1">
      <c r="A23" s="36"/>
      <c r="B23" s="36"/>
      <c r="C23" s="111" t="s">
        <v>73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31"/>
      <c r="AB23" s="32"/>
      <c r="AC23" s="32"/>
      <c r="AD23" s="3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45" s="30" customFormat="1" ht="14.25" thickBot="1">
      <c r="A24" s="23"/>
      <c r="B24" s="32"/>
      <c r="C24" s="142" t="s">
        <v>71</v>
      </c>
      <c r="D24" s="143"/>
      <c r="E24" s="144" t="s">
        <v>0</v>
      </c>
      <c r="F24" s="143"/>
      <c r="G24" s="144" t="s">
        <v>1</v>
      </c>
      <c r="H24" s="143"/>
      <c r="I24" s="144" t="s">
        <v>2</v>
      </c>
      <c r="J24" s="143"/>
      <c r="K24" s="144" t="s">
        <v>3</v>
      </c>
      <c r="L24" s="143"/>
      <c r="M24" s="144" t="s">
        <v>5</v>
      </c>
      <c r="N24" s="143"/>
      <c r="O24" s="144" t="s">
        <v>23</v>
      </c>
      <c r="P24" s="143"/>
      <c r="Q24" s="144" t="s">
        <v>24</v>
      </c>
      <c r="R24" s="143"/>
      <c r="S24" s="144" t="s">
        <v>6</v>
      </c>
      <c r="T24" s="143"/>
      <c r="U24" s="144" t="s">
        <v>25</v>
      </c>
      <c r="V24" s="143"/>
      <c r="W24" s="144" t="s">
        <v>7</v>
      </c>
      <c r="X24" s="110"/>
      <c r="Y24" s="142" t="s">
        <v>15</v>
      </c>
      <c r="Z24" s="110"/>
      <c r="AA24" s="31"/>
      <c r="AB24" s="32"/>
      <c r="AC24" s="32"/>
      <c r="AD24" s="32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3"/>
    </row>
    <row r="25" spans="1:45" s="30" customFormat="1" ht="21.75" customHeight="1" thickBot="1">
      <c r="A25" s="23"/>
      <c r="B25" s="32"/>
      <c r="C25" s="25"/>
      <c r="D25" s="59"/>
      <c r="E25" s="58"/>
      <c r="F25" s="26"/>
      <c r="G25" s="27"/>
      <c r="H25" s="59"/>
      <c r="I25" s="58"/>
      <c r="J25" s="28"/>
      <c r="K25" s="38"/>
      <c r="L25" s="61"/>
      <c r="M25" s="40"/>
      <c r="N25" s="61"/>
      <c r="O25" s="40"/>
      <c r="P25" s="61"/>
      <c r="Q25" s="40"/>
      <c r="R25" s="61"/>
      <c r="S25" s="62"/>
      <c r="T25" s="39"/>
      <c r="U25" s="62"/>
      <c r="V25" s="39"/>
      <c r="W25" s="40"/>
      <c r="X25" s="63"/>
      <c r="Y25" s="25">
        <f>SUM(C25,E25,G25,I25,K25,M25,O25,Q25,S25,U25,W25)</f>
        <v>0</v>
      </c>
      <c r="Z25" s="60">
        <f>SUM(D25,F25,H25,J25,L25,N25,P25,R25,T25,V25,X25)</f>
        <v>0</v>
      </c>
      <c r="AA25" s="31"/>
      <c r="AB25" s="32"/>
      <c r="AC25" s="32"/>
      <c r="AD25" s="32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23"/>
    </row>
    <row r="26" spans="1:45" s="30" customFormat="1" ht="15.75" customHeight="1" thickBot="1">
      <c r="A26" s="23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1"/>
      <c r="AB26" s="32"/>
      <c r="AC26" s="32"/>
      <c r="AD26" s="32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23"/>
    </row>
    <row r="27" spans="1:45" s="30" customFormat="1" ht="16.5" customHeight="1" thickBot="1">
      <c r="A27" s="23"/>
      <c r="B27" s="42"/>
      <c r="C27" s="108" t="s">
        <v>37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  <c r="AA27" s="31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23"/>
    </row>
    <row r="28" spans="1:45" s="30" customFormat="1" ht="14.25" thickBot="1">
      <c r="A28" s="23"/>
      <c r="B28" s="32"/>
      <c r="C28" s="142" t="s">
        <v>71</v>
      </c>
      <c r="D28" s="143"/>
      <c r="E28" s="144" t="s">
        <v>0</v>
      </c>
      <c r="F28" s="143"/>
      <c r="G28" s="144" t="s">
        <v>1</v>
      </c>
      <c r="H28" s="143"/>
      <c r="I28" s="144" t="s">
        <v>2</v>
      </c>
      <c r="J28" s="143"/>
      <c r="K28" s="144" t="s">
        <v>3</v>
      </c>
      <c r="L28" s="143"/>
      <c r="M28" s="144" t="s">
        <v>5</v>
      </c>
      <c r="N28" s="143"/>
      <c r="O28" s="144" t="s">
        <v>23</v>
      </c>
      <c r="P28" s="143"/>
      <c r="Q28" s="144" t="s">
        <v>24</v>
      </c>
      <c r="R28" s="143"/>
      <c r="S28" s="144" t="s">
        <v>6</v>
      </c>
      <c r="T28" s="143"/>
      <c r="U28" s="144" t="s">
        <v>25</v>
      </c>
      <c r="V28" s="143"/>
      <c r="W28" s="144" t="s">
        <v>7</v>
      </c>
      <c r="X28" s="110"/>
      <c r="Y28" s="142" t="s">
        <v>15</v>
      </c>
      <c r="Z28" s="110"/>
      <c r="AA28" s="31"/>
      <c r="AB28" s="32"/>
      <c r="AC28" s="32"/>
      <c r="AD28" s="32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3"/>
    </row>
    <row r="29" spans="1:47" s="30" customFormat="1" ht="21.75" customHeight="1" thickBot="1">
      <c r="A29" s="23"/>
      <c r="B29" s="32"/>
      <c r="C29" s="25">
        <f>_xlfn.COUNTIFS($K$58:$L$60,"=幼",$M$58:$N$60,"=休校")</f>
        <v>0</v>
      </c>
      <c r="D29" s="59">
        <f>_xlfn.COUNTIFS($K$58:$L$60,"=幼",$M$58:$N$60,"=短縮")</f>
        <v>0</v>
      </c>
      <c r="E29" s="27">
        <f>_xlfn.COUNTIFS($K$58:$L$60,"=小",$M$58:$N$60,"=休校")</f>
        <v>0</v>
      </c>
      <c r="F29" s="59">
        <f>_xlfn.COUNTIFS($K$58:$L$60,"=小",$M$58:$N$60,"=短縮")</f>
        <v>0</v>
      </c>
      <c r="G29" s="27">
        <f>_xlfn.COUNTIFS($K$58:$L$60,"=中",$M$58:$N$60,"=休校")</f>
        <v>0</v>
      </c>
      <c r="H29" s="59">
        <f>_xlfn.COUNTIFS($K$58:$L$60,"=中",$M$58:$N$60,"=短縮")</f>
        <v>0</v>
      </c>
      <c r="I29" s="27">
        <f>_xlfn.COUNTIFS($K$58:$L$60,"=高",$M$58:$N$60,"=休校")</f>
        <v>0</v>
      </c>
      <c r="J29" s="59">
        <f>_xlfn.COUNTIFS($K$58:$L$60,"=高",$M$58:$N$60,"=短縮")</f>
        <v>0</v>
      </c>
      <c r="K29" s="58">
        <f>_xlfn.COUNTIFS($K$58:$L$60,"=中等",$M$58:$N$60,"=休校")</f>
        <v>0</v>
      </c>
      <c r="L29" s="26">
        <f>_xlfn.COUNTIFS($K$58:$L$60,"=中等",$M$58:$N$60,"=短縮")</f>
        <v>0</v>
      </c>
      <c r="M29" s="27">
        <f>_xlfn.COUNTIFS($K$58:$L$60,"=特別",$M$58:$N$60,"=休校")</f>
        <v>0</v>
      </c>
      <c r="N29" s="59">
        <f>_xlfn.COUNTIFS($K$58:$L$60,"=特別",$M$58:$N$60,"=短縮")</f>
        <v>0</v>
      </c>
      <c r="O29" s="27">
        <f>_xlfn.COUNTIFS($K$58:$L$60,"=大学",$M$58:$N$60,"=休校")</f>
        <v>0</v>
      </c>
      <c r="P29" s="59">
        <f>_xlfn.COUNTIFS($K$58:$L$60,"=大学",$M$58:$N$60,"=短縮")</f>
        <v>0</v>
      </c>
      <c r="Q29" s="27">
        <f>_xlfn.COUNTIFS($K$58:$L$60,"=短大",$M$58:$N$60,"=休校")</f>
        <v>0</v>
      </c>
      <c r="R29" s="59">
        <f>_xlfn.COUNTIFS($K$58:$L$60,"=短大",$M$58:$N$60,"=短縮")</f>
        <v>0</v>
      </c>
      <c r="S29" s="58">
        <f>_xlfn.COUNTIFS($K$58:$L$60,"=高専",$M$58:$N$60,"=休校")</f>
        <v>0</v>
      </c>
      <c r="T29" s="26">
        <f>_xlfn.COUNTIFS($K$58:$L$60,"=高専",$M$58:$N$60,"=短縮")</f>
        <v>0</v>
      </c>
      <c r="U29" s="58">
        <f>_xlfn.COUNTIFS($K$58:$L$60,"=専各",$M$58:$N$60,"=休校")</f>
        <v>0</v>
      </c>
      <c r="V29" s="26">
        <f>_xlfn.COUNTIFS($K$58:$L$60,"=専各",$M$58:$N$60,"=短縮")</f>
        <v>0</v>
      </c>
      <c r="W29" s="58">
        <f>_xlfn.COUNTIFS($K$58:$L$60,"=その他",$M$58:$N$60,"=休校")</f>
        <v>0</v>
      </c>
      <c r="X29" s="26">
        <f>_xlfn.COUNTIFS($K$58:$L$60,"=その他",$M$58:$N$60,"=短縮")</f>
        <v>0</v>
      </c>
      <c r="Y29" s="25">
        <f>SUM(C29,E29,G29,I29,K29,M29,O29,Q29,S29,U29,W29)</f>
        <v>0</v>
      </c>
      <c r="Z29" s="60">
        <f>SUM(D29,F29,H29,J29,L29,N29,P29,R29,T29,V29,X29)</f>
        <v>0</v>
      </c>
      <c r="AA29" s="31"/>
      <c r="AB29" s="32"/>
      <c r="AC29" s="3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s="30" customFormat="1" ht="9.75" customHeight="1" thickBot="1">
      <c r="A30" s="2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1"/>
      <c r="AB30" s="32"/>
      <c r="AC30" s="3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5" s="30" customFormat="1" ht="16.5" customHeight="1" thickBot="1">
      <c r="A31" s="23"/>
      <c r="B31" s="42"/>
      <c r="C31" s="108" t="s">
        <v>28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31"/>
      <c r="AB31" s="32"/>
      <c r="AC31" s="32"/>
      <c r="AD31" s="3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23"/>
    </row>
    <row r="32" spans="1:45" s="30" customFormat="1" ht="14.25" thickBot="1">
      <c r="A32" s="23"/>
      <c r="B32" s="32"/>
      <c r="C32" s="142" t="s">
        <v>71</v>
      </c>
      <c r="D32" s="143"/>
      <c r="E32" s="144" t="s">
        <v>0</v>
      </c>
      <c r="F32" s="143"/>
      <c r="G32" s="144" t="s">
        <v>1</v>
      </c>
      <c r="H32" s="143"/>
      <c r="I32" s="144" t="s">
        <v>2</v>
      </c>
      <c r="J32" s="143"/>
      <c r="K32" s="144" t="s">
        <v>3</v>
      </c>
      <c r="L32" s="143"/>
      <c r="M32" s="144" t="s">
        <v>5</v>
      </c>
      <c r="N32" s="143"/>
      <c r="O32" s="144" t="s">
        <v>23</v>
      </c>
      <c r="P32" s="143"/>
      <c r="Q32" s="144" t="s">
        <v>24</v>
      </c>
      <c r="R32" s="143"/>
      <c r="S32" s="144" t="s">
        <v>6</v>
      </c>
      <c r="T32" s="143"/>
      <c r="U32" s="144" t="s">
        <v>25</v>
      </c>
      <c r="V32" s="143"/>
      <c r="W32" s="144" t="s">
        <v>7</v>
      </c>
      <c r="X32" s="110"/>
      <c r="Y32" s="142" t="s">
        <v>15</v>
      </c>
      <c r="Z32" s="110"/>
      <c r="AA32" s="31"/>
      <c r="AB32" s="32"/>
      <c r="AC32" s="32"/>
      <c r="AD32" s="32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23"/>
    </row>
    <row r="33" spans="1:47" s="30" customFormat="1" ht="21.75" customHeight="1" thickBot="1">
      <c r="A33" s="23"/>
      <c r="B33" s="32"/>
      <c r="C33" s="146">
        <f>COUNTIF($K64:$L66,"幼")</f>
        <v>0</v>
      </c>
      <c r="D33" s="147"/>
      <c r="E33" s="141">
        <f>COUNTIF($K64:$L66,"小")</f>
        <v>0</v>
      </c>
      <c r="F33" s="141"/>
      <c r="G33" s="139">
        <f>COUNTIF($K64:$L66,"中")</f>
        <v>0</v>
      </c>
      <c r="H33" s="141"/>
      <c r="I33" s="139">
        <f>COUNTIF($K64:$L66,"高")</f>
        <v>0</v>
      </c>
      <c r="J33" s="147"/>
      <c r="K33" s="141">
        <f>COUNTIF($K64:$L66,"中等")</f>
        <v>0</v>
      </c>
      <c r="L33" s="141"/>
      <c r="M33" s="139">
        <f>COUNTIF($K64:$L66,"特別")</f>
        <v>0</v>
      </c>
      <c r="N33" s="141"/>
      <c r="O33" s="139">
        <f>COUNTIF($K64:$L66,"大学")</f>
        <v>0</v>
      </c>
      <c r="P33" s="141"/>
      <c r="Q33" s="139">
        <f>COUNTIF($K64:$L66,"短大")</f>
        <v>0</v>
      </c>
      <c r="R33" s="141"/>
      <c r="S33" s="139">
        <f>COUNTIF($K64:$L66,"高専")</f>
        <v>0</v>
      </c>
      <c r="T33" s="141"/>
      <c r="U33" s="139">
        <f>COUNTIF($K64:$L66,"専各")</f>
        <v>0</v>
      </c>
      <c r="V33" s="141"/>
      <c r="W33" s="139">
        <f>COUNTIF($K64:$L66,"その他")</f>
        <v>0</v>
      </c>
      <c r="X33" s="140"/>
      <c r="Y33" s="137">
        <f>SUM(C33:X33)</f>
        <v>0</v>
      </c>
      <c r="Z33" s="138"/>
      <c r="AA33" s="31"/>
      <c r="AB33" s="32"/>
      <c r="AC33" s="3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s="30" customFormat="1" ht="13.5">
      <c r="A34" s="23"/>
      <c r="B34" s="32"/>
      <c r="C34" s="42"/>
      <c r="D34" s="42"/>
      <c r="E34" s="42"/>
      <c r="F34" s="42"/>
      <c r="G34" s="42"/>
      <c r="H34" s="42"/>
      <c r="I34" s="42"/>
      <c r="J34" s="4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2"/>
      <c r="Z34" s="42"/>
      <c r="AA34" s="31"/>
      <c r="AB34" s="32"/>
      <c r="AC34" s="3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s="30" customFormat="1" ht="21" customHeight="1">
      <c r="A35" s="23"/>
      <c r="B35" s="6" t="s">
        <v>14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1"/>
      <c r="AB35" s="32"/>
      <c r="AC35" s="3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5" s="30" customFormat="1" ht="21.75" customHeight="1" thickBot="1">
      <c r="A36" s="23"/>
      <c r="B36" s="117" t="s">
        <v>74</v>
      </c>
      <c r="C36" s="118"/>
      <c r="D36" s="118"/>
      <c r="E36" s="118"/>
      <c r="F36" s="118"/>
      <c r="G36" s="118"/>
      <c r="H36" s="118"/>
      <c r="I36" s="11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1"/>
      <c r="AB36" s="32"/>
      <c r="AC36" s="32"/>
      <c r="AD36" s="32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23"/>
    </row>
    <row r="37" spans="1:45" s="30" customFormat="1" ht="13.5">
      <c r="A37" s="23"/>
      <c r="B37" s="186" t="s">
        <v>4</v>
      </c>
      <c r="C37" s="184"/>
      <c r="D37" s="181"/>
      <c r="E37" s="180" t="s">
        <v>39</v>
      </c>
      <c r="F37" s="181"/>
      <c r="G37" s="180" t="s">
        <v>12</v>
      </c>
      <c r="H37" s="184"/>
      <c r="I37" s="184"/>
      <c r="J37" s="181"/>
      <c r="K37" s="180" t="s">
        <v>40</v>
      </c>
      <c r="L37" s="181"/>
      <c r="M37" s="168" t="s">
        <v>68</v>
      </c>
      <c r="N37" s="169"/>
      <c r="O37" s="169"/>
      <c r="P37" s="170"/>
      <c r="Q37" s="171" t="s">
        <v>33</v>
      </c>
      <c r="R37" s="172"/>
      <c r="S37" s="172"/>
      <c r="T37" s="173"/>
      <c r="U37" s="174" t="s">
        <v>59</v>
      </c>
      <c r="V37" s="175"/>
      <c r="W37" s="175"/>
      <c r="X37" s="175"/>
      <c r="Y37" s="175"/>
      <c r="Z37" s="176"/>
      <c r="AA37" s="31"/>
      <c r="AB37" s="32"/>
      <c r="AC37" s="54"/>
      <c r="AD37" s="32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23"/>
    </row>
    <row r="38" spans="1:45" s="30" customFormat="1" ht="14.25" thickBot="1">
      <c r="A38" s="23"/>
      <c r="B38" s="187"/>
      <c r="C38" s="185"/>
      <c r="D38" s="183"/>
      <c r="E38" s="182"/>
      <c r="F38" s="183"/>
      <c r="G38" s="182"/>
      <c r="H38" s="185"/>
      <c r="I38" s="185"/>
      <c r="J38" s="183"/>
      <c r="K38" s="182"/>
      <c r="L38" s="183"/>
      <c r="M38" s="64" t="s">
        <v>69</v>
      </c>
      <c r="N38" s="65" t="s">
        <v>9</v>
      </c>
      <c r="O38" s="66" t="s">
        <v>10</v>
      </c>
      <c r="P38" s="67" t="s">
        <v>70</v>
      </c>
      <c r="Q38" s="68" t="s">
        <v>69</v>
      </c>
      <c r="R38" s="69" t="s">
        <v>9</v>
      </c>
      <c r="S38" s="66" t="s">
        <v>10</v>
      </c>
      <c r="T38" s="67" t="s">
        <v>70</v>
      </c>
      <c r="U38" s="177"/>
      <c r="V38" s="178"/>
      <c r="W38" s="178"/>
      <c r="X38" s="178"/>
      <c r="Y38" s="178"/>
      <c r="Z38" s="179"/>
      <c r="AA38" s="31"/>
      <c r="AB38" s="32"/>
      <c r="AC38" s="54"/>
      <c r="AD38" s="32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23"/>
    </row>
    <row r="39" spans="1:45" s="30" customFormat="1" ht="18.75" customHeight="1">
      <c r="A39" s="23"/>
      <c r="B39" s="127"/>
      <c r="C39" s="128"/>
      <c r="D39" s="129"/>
      <c r="E39" s="128"/>
      <c r="F39" s="129"/>
      <c r="G39" s="160"/>
      <c r="H39" s="128"/>
      <c r="I39" s="128"/>
      <c r="J39" s="129"/>
      <c r="K39" s="130"/>
      <c r="L39" s="129"/>
      <c r="M39" s="70"/>
      <c r="N39" s="71"/>
      <c r="O39" s="72"/>
      <c r="P39" s="73"/>
      <c r="Q39" s="70"/>
      <c r="R39" s="72"/>
      <c r="S39" s="72"/>
      <c r="T39" s="73"/>
      <c r="U39" s="130"/>
      <c r="V39" s="128"/>
      <c r="W39" s="128"/>
      <c r="X39" s="128"/>
      <c r="Y39" s="128"/>
      <c r="Z39" s="131"/>
      <c r="AA39" s="31"/>
      <c r="AB39" s="32"/>
      <c r="AC39" s="32"/>
      <c r="AD39" s="32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23"/>
    </row>
    <row r="40" spans="1:45" s="30" customFormat="1" ht="18.75" customHeight="1">
      <c r="A40" s="23"/>
      <c r="B40" s="133"/>
      <c r="C40" s="95"/>
      <c r="D40" s="96"/>
      <c r="E40" s="95"/>
      <c r="F40" s="96"/>
      <c r="G40" s="97"/>
      <c r="H40" s="95"/>
      <c r="I40" s="95"/>
      <c r="J40" s="96"/>
      <c r="K40" s="93"/>
      <c r="L40" s="94"/>
      <c r="M40" s="74"/>
      <c r="N40" s="75"/>
      <c r="O40" s="76"/>
      <c r="P40" s="77"/>
      <c r="Q40" s="74"/>
      <c r="R40" s="76"/>
      <c r="S40" s="76"/>
      <c r="T40" s="77"/>
      <c r="U40" s="114"/>
      <c r="V40" s="95"/>
      <c r="W40" s="95"/>
      <c r="X40" s="95"/>
      <c r="Y40" s="95"/>
      <c r="Z40" s="134"/>
      <c r="AA40" s="31"/>
      <c r="AB40" s="32"/>
      <c r="AC40" s="32"/>
      <c r="AD40" s="32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23"/>
    </row>
    <row r="41" spans="1:45" s="30" customFormat="1" ht="18.75" customHeight="1">
      <c r="A41" s="23"/>
      <c r="B41" s="133"/>
      <c r="C41" s="95"/>
      <c r="D41" s="96"/>
      <c r="E41" s="95"/>
      <c r="F41" s="96"/>
      <c r="G41" s="97"/>
      <c r="H41" s="95"/>
      <c r="I41" s="95"/>
      <c r="J41" s="96"/>
      <c r="K41" s="93"/>
      <c r="L41" s="94"/>
      <c r="M41" s="74"/>
      <c r="N41" s="75"/>
      <c r="O41" s="76"/>
      <c r="P41" s="77"/>
      <c r="Q41" s="74"/>
      <c r="R41" s="76"/>
      <c r="S41" s="76"/>
      <c r="T41" s="77"/>
      <c r="U41" s="114"/>
      <c r="V41" s="95"/>
      <c r="W41" s="95"/>
      <c r="X41" s="95"/>
      <c r="Y41" s="95"/>
      <c r="Z41" s="134"/>
      <c r="AA41" s="31"/>
      <c r="AB41" s="32"/>
      <c r="AC41" s="32"/>
      <c r="AD41" s="32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23"/>
    </row>
    <row r="42" spans="1:45" s="30" customFormat="1" ht="18.75" customHeight="1">
      <c r="A42" s="23"/>
      <c r="B42" s="133"/>
      <c r="C42" s="95"/>
      <c r="D42" s="96"/>
      <c r="E42" s="95"/>
      <c r="F42" s="96"/>
      <c r="G42" s="114"/>
      <c r="H42" s="95"/>
      <c r="I42" s="95"/>
      <c r="J42" s="96"/>
      <c r="K42" s="93"/>
      <c r="L42" s="94"/>
      <c r="M42" s="74"/>
      <c r="N42" s="75"/>
      <c r="O42" s="76"/>
      <c r="P42" s="77"/>
      <c r="Q42" s="74"/>
      <c r="R42" s="76"/>
      <c r="S42" s="76"/>
      <c r="T42" s="77"/>
      <c r="U42" s="114"/>
      <c r="V42" s="95"/>
      <c r="W42" s="95"/>
      <c r="X42" s="95"/>
      <c r="Y42" s="95"/>
      <c r="Z42" s="134"/>
      <c r="AA42" s="31"/>
      <c r="AB42" s="32"/>
      <c r="AC42" s="32"/>
      <c r="AD42" s="32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23"/>
    </row>
    <row r="43" spans="1:45" s="30" customFormat="1" ht="18.75" customHeight="1">
      <c r="A43" s="23"/>
      <c r="B43" s="133"/>
      <c r="C43" s="95"/>
      <c r="D43" s="96"/>
      <c r="E43" s="95"/>
      <c r="F43" s="96"/>
      <c r="G43" s="114"/>
      <c r="H43" s="95"/>
      <c r="I43" s="95"/>
      <c r="J43" s="96"/>
      <c r="K43" s="93"/>
      <c r="L43" s="94"/>
      <c r="M43" s="74"/>
      <c r="N43" s="75"/>
      <c r="O43" s="76"/>
      <c r="P43" s="77"/>
      <c r="Q43" s="74"/>
      <c r="R43" s="76"/>
      <c r="S43" s="76"/>
      <c r="T43" s="77"/>
      <c r="U43" s="114"/>
      <c r="V43" s="95"/>
      <c r="W43" s="95"/>
      <c r="X43" s="95"/>
      <c r="Y43" s="95"/>
      <c r="Z43" s="134"/>
      <c r="AA43" s="31"/>
      <c r="AB43" s="32"/>
      <c r="AC43" s="32"/>
      <c r="AD43" s="32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23"/>
    </row>
    <row r="44" spans="1:45" s="30" customFormat="1" ht="18.75" customHeight="1">
      <c r="A44" s="23"/>
      <c r="B44" s="133"/>
      <c r="C44" s="95"/>
      <c r="D44" s="96"/>
      <c r="E44" s="95"/>
      <c r="F44" s="96"/>
      <c r="G44" s="114"/>
      <c r="H44" s="95"/>
      <c r="I44" s="95"/>
      <c r="J44" s="96"/>
      <c r="K44" s="93"/>
      <c r="L44" s="94"/>
      <c r="M44" s="74"/>
      <c r="N44" s="75"/>
      <c r="O44" s="76"/>
      <c r="P44" s="77"/>
      <c r="Q44" s="74"/>
      <c r="R44" s="76"/>
      <c r="S44" s="76"/>
      <c r="T44" s="77"/>
      <c r="U44" s="114"/>
      <c r="V44" s="95"/>
      <c r="W44" s="95"/>
      <c r="X44" s="95"/>
      <c r="Y44" s="95"/>
      <c r="Z44" s="134"/>
      <c r="AA44" s="31"/>
      <c r="AB44" s="32"/>
      <c r="AC44" s="32"/>
      <c r="AD44" s="3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23"/>
    </row>
    <row r="45" spans="1:45" s="30" customFormat="1" ht="18.75" customHeight="1">
      <c r="A45" s="23"/>
      <c r="B45" s="133"/>
      <c r="C45" s="95"/>
      <c r="D45" s="96"/>
      <c r="E45" s="95"/>
      <c r="F45" s="96"/>
      <c r="G45" s="114"/>
      <c r="H45" s="95"/>
      <c r="I45" s="95"/>
      <c r="J45" s="96"/>
      <c r="K45" s="93"/>
      <c r="L45" s="94"/>
      <c r="M45" s="74"/>
      <c r="N45" s="75"/>
      <c r="O45" s="76"/>
      <c r="P45" s="77"/>
      <c r="Q45" s="74"/>
      <c r="R45" s="76"/>
      <c r="S45" s="76"/>
      <c r="T45" s="77"/>
      <c r="U45" s="114"/>
      <c r="V45" s="95"/>
      <c r="W45" s="95"/>
      <c r="X45" s="95"/>
      <c r="Y45" s="95"/>
      <c r="Z45" s="134"/>
      <c r="AA45" s="31"/>
      <c r="AB45" s="32"/>
      <c r="AC45" s="32"/>
      <c r="AD45" s="3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23"/>
    </row>
    <row r="46" spans="1:45" s="30" customFormat="1" ht="18.75" customHeight="1">
      <c r="A46" s="23"/>
      <c r="B46" s="133"/>
      <c r="C46" s="95"/>
      <c r="D46" s="96"/>
      <c r="E46" s="95"/>
      <c r="F46" s="96"/>
      <c r="G46" s="114"/>
      <c r="H46" s="95"/>
      <c r="I46" s="95"/>
      <c r="J46" s="96"/>
      <c r="K46" s="93"/>
      <c r="L46" s="94"/>
      <c r="M46" s="74"/>
      <c r="N46" s="75"/>
      <c r="O46" s="76"/>
      <c r="P46" s="77"/>
      <c r="Q46" s="74"/>
      <c r="R46" s="76"/>
      <c r="S46" s="76"/>
      <c r="T46" s="77"/>
      <c r="U46" s="114"/>
      <c r="V46" s="95"/>
      <c r="W46" s="95"/>
      <c r="X46" s="95"/>
      <c r="Y46" s="95"/>
      <c r="Z46" s="134"/>
      <c r="AA46" s="31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23"/>
    </row>
    <row r="47" spans="1:45" s="30" customFormat="1" ht="18.75" customHeight="1">
      <c r="A47" s="23"/>
      <c r="B47" s="133"/>
      <c r="C47" s="95"/>
      <c r="D47" s="96"/>
      <c r="E47" s="95"/>
      <c r="F47" s="96"/>
      <c r="G47" s="114"/>
      <c r="H47" s="95"/>
      <c r="I47" s="95"/>
      <c r="J47" s="96"/>
      <c r="K47" s="93"/>
      <c r="L47" s="94"/>
      <c r="M47" s="74"/>
      <c r="N47" s="75"/>
      <c r="O47" s="76"/>
      <c r="P47" s="77"/>
      <c r="Q47" s="74"/>
      <c r="R47" s="76"/>
      <c r="S47" s="76"/>
      <c r="T47" s="77"/>
      <c r="U47" s="114"/>
      <c r="V47" s="95"/>
      <c r="W47" s="95"/>
      <c r="X47" s="95"/>
      <c r="Y47" s="95"/>
      <c r="Z47" s="134"/>
      <c r="AA47" s="31"/>
      <c r="AB47" s="32"/>
      <c r="AC47" s="32"/>
      <c r="AD47" s="32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23"/>
    </row>
    <row r="48" spans="1:45" s="30" customFormat="1" ht="18.75" customHeight="1" thickBot="1">
      <c r="A48" s="23"/>
      <c r="B48" s="154"/>
      <c r="C48" s="155"/>
      <c r="D48" s="156"/>
      <c r="E48" s="155"/>
      <c r="F48" s="156"/>
      <c r="G48" s="163"/>
      <c r="H48" s="155"/>
      <c r="I48" s="155"/>
      <c r="J48" s="156"/>
      <c r="K48" s="163"/>
      <c r="L48" s="156"/>
      <c r="M48" s="78"/>
      <c r="N48" s="79"/>
      <c r="O48" s="80"/>
      <c r="P48" s="81"/>
      <c r="Q48" s="78"/>
      <c r="R48" s="80"/>
      <c r="S48" s="82"/>
      <c r="T48" s="83"/>
      <c r="U48" s="163"/>
      <c r="V48" s="155"/>
      <c r="W48" s="155"/>
      <c r="X48" s="155"/>
      <c r="Y48" s="155"/>
      <c r="Z48" s="167"/>
      <c r="AA48" s="31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23"/>
    </row>
    <row r="49" spans="1:45" s="30" customFormat="1" ht="12" customHeight="1">
      <c r="A49" s="2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1"/>
      <c r="AB49" s="32"/>
      <c r="AC49" s="32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23"/>
    </row>
    <row r="50" spans="1:45" s="30" customFormat="1" ht="21" customHeight="1" thickBot="1">
      <c r="A50" s="23"/>
      <c r="B50" s="116" t="s">
        <v>19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31"/>
      <c r="AB50" s="32"/>
      <c r="AC50" s="32"/>
      <c r="AD50" s="32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23"/>
    </row>
    <row r="51" spans="1:45" s="30" customFormat="1" ht="28.5" customHeight="1" thickBot="1">
      <c r="A51" s="23"/>
      <c r="B51" s="153" t="s">
        <v>4</v>
      </c>
      <c r="C51" s="141"/>
      <c r="D51" s="147"/>
      <c r="E51" s="158" t="s">
        <v>39</v>
      </c>
      <c r="F51" s="147"/>
      <c r="G51" s="157" t="s">
        <v>12</v>
      </c>
      <c r="H51" s="141"/>
      <c r="I51" s="141"/>
      <c r="J51" s="147"/>
      <c r="K51" s="157" t="s">
        <v>40</v>
      </c>
      <c r="L51" s="147"/>
      <c r="M51" s="166" t="s">
        <v>41</v>
      </c>
      <c r="N51" s="147"/>
      <c r="O51" s="157" t="s">
        <v>60</v>
      </c>
      <c r="P51" s="147"/>
      <c r="Q51" s="157" t="s">
        <v>64</v>
      </c>
      <c r="R51" s="141"/>
      <c r="S51" s="141"/>
      <c r="T51" s="141"/>
      <c r="U51" s="141"/>
      <c r="V51" s="141"/>
      <c r="W51" s="141"/>
      <c r="X51" s="141"/>
      <c r="Y51" s="141"/>
      <c r="Z51" s="140"/>
      <c r="AA51" s="31"/>
      <c r="AB51" s="32"/>
      <c r="AC51" s="36"/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23"/>
    </row>
    <row r="52" spans="1:45" s="30" customFormat="1" ht="18.75" customHeight="1">
      <c r="A52" s="23"/>
      <c r="B52" s="127"/>
      <c r="C52" s="128"/>
      <c r="D52" s="129"/>
      <c r="E52" s="128"/>
      <c r="F52" s="129"/>
      <c r="G52" s="160"/>
      <c r="H52" s="128"/>
      <c r="I52" s="128"/>
      <c r="J52" s="129"/>
      <c r="K52" s="130"/>
      <c r="L52" s="129"/>
      <c r="M52" s="130"/>
      <c r="N52" s="129"/>
      <c r="O52" s="130"/>
      <c r="P52" s="129"/>
      <c r="Q52" s="130"/>
      <c r="R52" s="128"/>
      <c r="S52" s="128"/>
      <c r="T52" s="128"/>
      <c r="U52" s="128"/>
      <c r="V52" s="128"/>
      <c r="W52" s="128"/>
      <c r="X52" s="128"/>
      <c r="Y52" s="128"/>
      <c r="Z52" s="131"/>
      <c r="AA52" s="31"/>
      <c r="AB52" s="32"/>
      <c r="AC52" s="32"/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23"/>
    </row>
    <row r="53" spans="1:45" s="30" customFormat="1" ht="18.75" customHeight="1">
      <c r="A53" s="23"/>
      <c r="B53" s="133"/>
      <c r="C53" s="95"/>
      <c r="D53" s="96"/>
      <c r="E53" s="95"/>
      <c r="F53" s="96"/>
      <c r="G53" s="97"/>
      <c r="H53" s="95"/>
      <c r="I53" s="95"/>
      <c r="J53" s="96"/>
      <c r="K53" s="93"/>
      <c r="L53" s="94"/>
      <c r="M53" s="93"/>
      <c r="N53" s="94"/>
      <c r="O53" s="114"/>
      <c r="P53" s="96"/>
      <c r="Q53" s="114"/>
      <c r="R53" s="95"/>
      <c r="S53" s="95"/>
      <c r="T53" s="95"/>
      <c r="U53" s="95"/>
      <c r="V53" s="95"/>
      <c r="W53" s="95"/>
      <c r="X53" s="95"/>
      <c r="Y53" s="95"/>
      <c r="Z53" s="134"/>
      <c r="AA53" s="31"/>
      <c r="AB53" s="32"/>
      <c r="AC53" s="32"/>
      <c r="AD53" s="32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23"/>
    </row>
    <row r="54" spans="1:45" s="30" customFormat="1" ht="18.75" customHeight="1" thickBot="1">
      <c r="A54" s="23"/>
      <c r="B54" s="154"/>
      <c r="C54" s="155"/>
      <c r="D54" s="156"/>
      <c r="E54" s="155"/>
      <c r="F54" s="156"/>
      <c r="G54" s="159"/>
      <c r="H54" s="155"/>
      <c r="I54" s="155"/>
      <c r="J54" s="156"/>
      <c r="K54" s="163"/>
      <c r="L54" s="156"/>
      <c r="M54" s="163"/>
      <c r="N54" s="156"/>
      <c r="O54" s="163"/>
      <c r="P54" s="156"/>
      <c r="Q54" s="163"/>
      <c r="R54" s="155"/>
      <c r="S54" s="155"/>
      <c r="T54" s="155"/>
      <c r="U54" s="155"/>
      <c r="V54" s="155"/>
      <c r="W54" s="155"/>
      <c r="X54" s="155"/>
      <c r="Y54" s="155"/>
      <c r="Z54" s="167"/>
      <c r="AA54" s="31"/>
      <c r="AB54" s="32"/>
      <c r="AC54" s="32"/>
      <c r="AD54" s="32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23"/>
    </row>
    <row r="55" spans="1:45" s="37" customFormat="1" ht="6" customHeight="1">
      <c r="A55" s="3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1"/>
      <c r="AB55" s="32"/>
      <c r="AC55" s="32"/>
      <c r="AD55" s="32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6"/>
    </row>
    <row r="56" spans="1:45" s="30" customFormat="1" ht="21.75" customHeight="1" thickBot="1">
      <c r="A56" s="23"/>
      <c r="B56" s="51" t="s">
        <v>65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31"/>
      <c r="AB56" s="32"/>
      <c r="AC56" s="32"/>
      <c r="AD56" s="3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23"/>
    </row>
    <row r="57" spans="1:45" s="30" customFormat="1" ht="29.25" customHeight="1" thickBot="1">
      <c r="A57" s="23"/>
      <c r="B57" s="153" t="s">
        <v>4</v>
      </c>
      <c r="C57" s="141"/>
      <c r="D57" s="147"/>
      <c r="E57" s="158" t="s">
        <v>39</v>
      </c>
      <c r="F57" s="147"/>
      <c r="G57" s="157" t="s">
        <v>12</v>
      </c>
      <c r="H57" s="141"/>
      <c r="I57" s="141"/>
      <c r="J57" s="147"/>
      <c r="K57" s="157" t="s">
        <v>40</v>
      </c>
      <c r="L57" s="147"/>
      <c r="M57" s="157" t="s">
        <v>54</v>
      </c>
      <c r="N57" s="147"/>
      <c r="O57" s="157" t="s">
        <v>61</v>
      </c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0"/>
      <c r="AA57" s="31"/>
      <c r="AB57" s="32"/>
      <c r="AC57" s="56"/>
      <c r="AD57" s="32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23"/>
    </row>
    <row r="58" spans="1:45" s="30" customFormat="1" ht="18.75" customHeight="1">
      <c r="A58" s="23"/>
      <c r="B58" s="127"/>
      <c r="C58" s="128"/>
      <c r="D58" s="129"/>
      <c r="E58" s="128"/>
      <c r="F58" s="129"/>
      <c r="G58" s="160"/>
      <c r="H58" s="128"/>
      <c r="I58" s="128"/>
      <c r="J58" s="129"/>
      <c r="K58" s="130"/>
      <c r="L58" s="129"/>
      <c r="M58" s="124"/>
      <c r="N58" s="136"/>
      <c r="O58" s="130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  <c r="AA58" s="31"/>
      <c r="AB58" s="32"/>
      <c r="AC58" s="32"/>
      <c r="AD58" s="3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23"/>
    </row>
    <row r="59" spans="1:45" s="30" customFormat="1" ht="18.75" customHeight="1">
      <c r="A59" s="23"/>
      <c r="B59" s="133"/>
      <c r="C59" s="95"/>
      <c r="D59" s="96"/>
      <c r="E59" s="95"/>
      <c r="F59" s="96"/>
      <c r="G59" s="97"/>
      <c r="H59" s="95"/>
      <c r="I59" s="95"/>
      <c r="J59" s="96"/>
      <c r="K59" s="93"/>
      <c r="L59" s="94"/>
      <c r="M59" s="164"/>
      <c r="N59" s="165"/>
      <c r="O59" s="114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34"/>
      <c r="AA59" s="31"/>
      <c r="AB59" s="32"/>
      <c r="AC59" s="32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23"/>
    </row>
    <row r="60" spans="1:45" s="30" customFormat="1" ht="18.75" customHeight="1" thickBot="1">
      <c r="A60" s="23"/>
      <c r="B60" s="154"/>
      <c r="C60" s="155"/>
      <c r="D60" s="156"/>
      <c r="E60" s="155"/>
      <c r="F60" s="156"/>
      <c r="G60" s="159"/>
      <c r="H60" s="155"/>
      <c r="I60" s="155"/>
      <c r="J60" s="156"/>
      <c r="K60" s="161"/>
      <c r="L60" s="162"/>
      <c r="M60" s="163"/>
      <c r="N60" s="156"/>
      <c r="O60" s="163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67"/>
      <c r="AA60" s="31"/>
      <c r="AB60" s="32"/>
      <c r="AC60" s="32"/>
      <c r="AD60" s="32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23"/>
    </row>
    <row r="61" spans="1:45" s="37" customFormat="1" ht="6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5"/>
      <c r="L61" s="35"/>
      <c r="M61" s="35"/>
      <c r="N61" s="35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1"/>
      <c r="AB61" s="32"/>
      <c r="AC61" s="32"/>
      <c r="AD61" s="32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6"/>
    </row>
    <row r="62" spans="1:45" s="30" customFormat="1" ht="21.75" customHeight="1" thickBot="1">
      <c r="A62" s="23"/>
      <c r="B62" s="51" t="s">
        <v>66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31"/>
      <c r="AB62" s="32"/>
      <c r="AC62" s="32"/>
      <c r="AD62" s="32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23"/>
    </row>
    <row r="63" spans="1:45" s="30" customFormat="1" ht="29.25" customHeight="1" thickBot="1">
      <c r="A63" s="23"/>
      <c r="B63" s="153" t="s">
        <v>4</v>
      </c>
      <c r="C63" s="141"/>
      <c r="D63" s="147"/>
      <c r="E63" s="158" t="s">
        <v>39</v>
      </c>
      <c r="F63" s="147"/>
      <c r="G63" s="157" t="s">
        <v>12</v>
      </c>
      <c r="H63" s="141"/>
      <c r="I63" s="141"/>
      <c r="J63" s="147"/>
      <c r="K63" s="157" t="s">
        <v>40</v>
      </c>
      <c r="L63" s="147"/>
      <c r="M63" s="157" t="s">
        <v>55</v>
      </c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0"/>
      <c r="AA63" s="31"/>
      <c r="AB63" s="32"/>
      <c r="AC63" s="36"/>
      <c r="AD63" s="32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23"/>
    </row>
    <row r="64" spans="1:45" s="30" customFormat="1" ht="18.75" customHeight="1">
      <c r="A64" s="23"/>
      <c r="B64" s="127"/>
      <c r="C64" s="128"/>
      <c r="D64" s="129"/>
      <c r="E64" s="128"/>
      <c r="F64" s="129"/>
      <c r="G64" s="160"/>
      <c r="H64" s="128"/>
      <c r="I64" s="128"/>
      <c r="J64" s="129"/>
      <c r="K64" s="130"/>
      <c r="L64" s="129"/>
      <c r="M64" s="130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  <c r="AA64" s="31"/>
      <c r="AB64" s="32"/>
      <c r="AC64" s="32"/>
      <c r="AD64" s="32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23"/>
    </row>
    <row r="65" spans="1:45" s="30" customFormat="1" ht="18.75" customHeight="1">
      <c r="A65" s="23"/>
      <c r="B65" s="133"/>
      <c r="C65" s="95"/>
      <c r="D65" s="96"/>
      <c r="E65" s="95"/>
      <c r="F65" s="96"/>
      <c r="G65" s="97"/>
      <c r="H65" s="95"/>
      <c r="I65" s="95"/>
      <c r="J65" s="96"/>
      <c r="K65" s="93"/>
      <c r="L65" s="94"/>
      <c r="M65" s="11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134"/>
      <c r="AA65" s="31"/>
      <c r="AB65" s="32"/>
      <c r="AC65" s="32"/>
      <c r="AD65" s="32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23"/>
    </row>
    <row r="66" spans="1:45" s="30" customFormat="1" ht="18.75" customHeight="1" thickBot="1">
      <c r="A66" s="23"/>
      <c r="B66" s="154"/>
      <c r="C66" s="155"/>
      <c r="D66" s="156"/>
      <c r="E66" s="155"/>
      <c r="F66" s="156"/>
      <c r="G66" s="159"/>
      <c r="H66" s="155"/>
      <c r="I66" s="155"/>
      <c r="J66" s="156"/>
      <c r="K66" s="93"/>
      <c r="L66" s="94"/>
      <c r="M66" s="163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67"/>
      <c r="AA66" s="31"/>
      <c r="AB66" s="32"/>
      <c r="AC66" s="32"/>
      <c r="AD66" s="32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23"/>
    </row>
    <row r="67" spans="1:45" s="37" customFormat="1" ht="16.5" customHeight="1" thickBo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  <c r="AB67" s="32"/>
      <c r="AC67" s="32"/>
      <c r="AD67" s="32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6"/>
    </row>
    <row r="68" spans="1:45" s="37" customFormat="1" ht="15" customHeight="1" thickBot="1">
      <c r="A68" s="36"/>
      <c r="B68" s="32" t="s">
        <v>18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1"/>
      <c r="AB68" s="32"/>
      <c r="AC68" s="32"/>
      <c r="AD68" s="3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6"/>
    </row>
    <row r="69" spans="1:45" s="30" customFormat="1" ht="30" customHeight="1" thickBot="1">
      <c r="A69" s="23"/>
      <c r="B69" s="42"/>
      <c r="C69" s="132" t="s">
        <v>20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0"/>
      <c r="AA69" s="31"/>
      <c r="AB69" s="32"/>
      <c r="AC69" s="32"/>
      <c r="AD69" s="3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23"/>
    </row>
    <row r="70" spans="1:45" s="30" customFormat="1" ht="14.25" thickBot="1">
      <c r="A70" s="23"/>
      <c r="B70" s="32"/>
      <c r="C70" s="18"/>
      <c r="D70" s="19"/>
      <c r="E70" s="20"/>
      <c r="F70" s="19"/>
      <c r="G70" s="20"/>
      <c r="H70" s="19"/>
      <c r="I70" s="20"/>
      <c r="J70" s="19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2"/>
      <c r="Y70" s="20"/>
      <c r="Z70" s="22"/>
      <c r="AA70" s="31"/>
      <c r="AB70" s="32"/>
      <c r="AC70" s="32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23"/>
    </row>
    <row r="71" spans="1:47" s="30" customFormat="1" ht="33" customHeight="1" thickBot="1">
      <c r="A71" s="23"/>
      <c r="B71" s="32"/>
      <c r="C71" s="25"/>
      <c r="D71" s="26"/>
      <c r="E71" s="27"/>
      <c r="F71" s="26"/>
      <c r="G71" s="27"/>
      <c r="H71" s="26"/>
      <c r="I71" s="27"/>
      <c r="J71" s="26"/>
      <c r="K71" s="40"/>
      <c r="L71" s="39"/>
      <c r="M71" s="40"/>
      <c r="N71" s="39"/>
      <c r="O71" s="40"/>
      <c r="P71" s="39"/>
      <c r="Q71" s="40"/>
      <c r="R71" s="39"/>
      <c r="S71" s="40"/>
      <c r="T71" s="39"/>
      <c r="U71" s="40"/>
      <c r="V71" s="39"/>
      <c r="W71" s="40"/>
      <c r="X71" s="41"/>
      <c r="Y71" s="25">
        <f>SUM(C71,E71,G71,I71,K71,M71,O71,Q71,S71,U71,W71)</f>
        <v>0</v>
      </c>
      <c r="Z71" s="29">
        <f>SUM(D71,F71,H71,J71,L71,N71,P71,R71,T71,V71,X71)</f>
        <v>0</v>
      </c>
      <c r="AA71" s="31"/>
      <c r="AB71" s="32"/>
      <c r="AC71" s="32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1:45" s="30" customFormat="1" ht="14.25" thickBot="1">
      <c r="A72" s="23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31"/>
      <c r="AB72" s="32"/>
      <c r="AC72" s="32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23"/>
    </row>
    <row r="73" spans="1:45" s="30" customFormat="1" ht="18.75" customHeight="1" thickBot="1">
      <c r="A73" s="23"/>
      <c r="B73" s="127" t="s">
        <v>12</v>
      </c>
      <c r="C73" s="128"/>
      <c r="D73" s="128"/>
      <c r="E73" s="128"/>
      <c r="F73" s="129"/>
      <c r="G73" s="130" t="s">
        <v>21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31"/>
      <c r="AA73" s="31"/>
      <c r="AB73" s="32"/>
      <c r="AC73" s="32"/>
      <c r="AD73" s="3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23"/>
    </row>
    <row r="74" spans="1:45" s="30" customFormat="1" ht="18.75" customHeight="1">
      <c r="A74" s="23"/>
      <c r="B74" s="135"/>
      <c r="C74" s="125"/>
      <c r="D74" s="125"/>
      <c r="E74" s="125"/>
      <c r="F74" s="136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6"/>
      <c r="AA74" s="31"/>
      <c r="AB74" s="32"/>
      <c r="AC74" s="32"/>
      <c r="AD74" s="32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23"/>
    </row>
    <row r="75" spans="1:45" s="30" customFormat="1" ht="18.75" customHeight="1">
      <c r="A75" s="23"/>
      <c r="B75" s="133"/>
      <c r="C75" s="95"/>
      <c r="D75" s="95"/>
      <c r="E75" s="95"/>
      <c r="F75" s="96"/>
      <c r="G75" s="114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34"/>
      <c r="AA75" s="31"/>
      <c r="AB75" s="32"/>
      <c r="AC75" s="32"/>
      <c r="AD75" s="3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23"/>
    </row>
    <row r="76" spans="1:45" s="30" customFormat="1" ht="18.75" customHeight="1" thickBot="1">
      <c r="A76" s="23"/>
      <c r="B76" s="119"/>
      <c r="C76" s="120"/>
      <c r="D76" s="120"/>
      <c r="E76" s="120"/>
      <c r="F76" s="121"/>
      <c r="G76" s="122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3"/>
      <c r="AA76" s="31"/>
      <c r="AB76" s="32"/>
      <c r="AC76" s="32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23"/>
    </row>
    <row r="77" ht="13.5" customHeight="1">
      <c r="B77" s="47"/>
    </row>
  </sheetData>
  <sheetProtection/>
  <mergeCells count="247">
    <mergeCell ref="K37:L38"/>
    <mergeCell ref="G37:J38"/>
    <mergeCell ref="E37:F38"/>
    <mergeCell ref="B37:D38"/>
    <mergeCell ref="U48:Z48"/>
    <mergeCell ref="U47:Z47"/>
    <mergeCell ref="U46:Z46"/>
    <mergeCell ref="U45:Z45"/>
    <mergeCell ref="U44:Z44"/>
    <mergeCell ref="U43:Z43"/>
    <mergeCell ref="W32:X32"/>
    <mergeCell ref="Y32:Z32"/>
    <mergeCell ref="U42:Z42"/>
    <mergeCell ref="U41:Z41"/>
    <mergeCell ref="U40:Z40"/>
    <mergeCell ref="M37:P37"/>
    <mergeCell ref="Q37:T37"/>
    <mergeCell ref="U39:Z39"/>
    <mergeCell ref="U37:Z38"/>
    <mergeCell ref="K32:L32"/>
    <mergeCell ref="M32:N32"/>
    <mergeCell ref="O32:P32"/>
    <mergeCell ref="Q32:R32"/>
    <mergeCell ref="S32:T32"/>
    <mergeCell ref="U32:V32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M9:N9"/>
    <mergeCell ref="K9:L9"/>
    <mergeCell ref="I9:J9"/>
    <mergeCell ref="G9:H9"/>
    <mergeCell ref="E9:F9"/>
    <mergeCell ref="C9:D9"/>
    <mergeCell ref="Y9:Z9"/>
    <mergeCell ref="W9:X9"/>
    <mergeCell ref="U9:V9"/>
    <mergeCell ref="S9:T9"/>
    <mergeCell ref="Q9:R9"/>
    <mergeCell ref="O9:P9"/>
    <mergeCell ref="M66:Z66"/>
    <mergeCell ref="M65:Z65"/>
    <mergeCell ref="M64:Z64"/>
    <mergeCell ref="O54:P54"/>
    <mergeCell ref="O53:P53"/>
    <mergeCell ref="O52:P52"/>
    <mergeCell ref="Q54:Z54"/>
    <mergeCell ref="Q53:Z53"/>
    <mergeCell ref="Q52:Z52"/>
    <mergeCell ref="O60:Z60"/>
    <mergeCell ref="M63:Z63"/>
    <mergeCell ref="O51:P51"/>
    <mergeCell ref="Q51:Z51"/>
    <mergeCell ref="O59:Z59"/>
    <mergeCell ref="O58:Z58"/>
    <mergeCell ref="E42:F42"/>
    <mergeCell ref="G42:J42"/>
    <mergeCell ref="K42:L42"/>
    <mergeCell ref="K48:L48"/>
    <mergeCell ref="K47:L47"/>
    <mergeCell ref="B43:D43"/>
    <mergeCell ref="E43:F43"/>
    <mergeCell ref="G43:J43"/>
    <mergeCell ref="K43:L43"/>
    <mergeCell ref="M58:N58"/>
    <mergeCell ref="M57:N57"/>
    <mergeCell ref="M54:N54"/>
    <mergeCell ref="M53:N53"/>
    <mergeCell ref="M52:N52"/>
    <mergeCell ref="M51:N51"/>
    <mergeCell ref="K39:L39"/>
    <mergeCell ref="M60:N60"/>
    <mergeCell ref="K59:L59"/>
    <mergeCell ref="K58:L58"/>
    <mergeCell ref="K57:L57"/>
    <mergeCell ref="K54:L54"/>
    <mergeCell ref="M59:N59"/>
    <mergeCell ref="K53:L53"/>
    <mergeCell ref="K52:L52"/>
    <mergeCell ref="K40:L40"/>
    <mergeCell ref="G48:J48"/>
    <mergeCell ref="G47:J47"/>
    <mergeCell ref="G39:J39"/>
    <mergeCell ref="G53:J53"/>
    <mergeCell ref="G52:J52"/>
    <mergeCell ref="G45:J45"/>
    <mergeCell ref="E48:F48"/>
    <mergeCell ref="E54:F54"/>
    <mergeCell ref="E53:F53"/>
    <mergeCell ref="E52:F52"/>
    <mergeCell ref="K51:L51"/>
    <mergeCell ref="K66:L66"/>
    <mergeCell ref="K65:L65"/>
    <mergeCell ref="K64:L64"/>
    <mergeCell ref="K63:L63"/>
    <mergeCell ref="K60:L60"/>
    <mergeCell ref="E57:F57"/>
    <mergeCell ref="G59:J59"/>
    <mergeCell ref="G58:J58"/>
    <mergeCell ref="G57:J57"/>
    <mergeCell ref="G54:J54"/>
    <mergeCell ref="E51:F51"/>
    <mergeCell ref="G51:J51"/>
    <mergeCell ref="G66:J66"/>
    <mergeCell ref="G65:J65"/>
    <mergeCell ref="G64:J64"/>
    <mergeCell ref="G63:J63"/>
    <mergeCell ref="G60:J60"/>
    <mergeCell ref="E59:F59"/>
    <mergeCell ref="B66:D66"/>
    <mergeCell ref="B65:D65"/>
    <mergeCell ref="B64:D64"/>
    <mergeCell ref="B63:D63"/>
    <mergeCell ref="E66:F66"/>
    <mergeCell ref="E65:F65"/>
    <mergeCell ref="E64:F64"/>
    <mergeCell ref="E63:F63"/>
    <mergeCell ref="O57:Z57"/>
    <mergeCell ref="E60:F60"/>
    <mergeCell ref="B48:D48"/>
    <mergeCell ref="B47:D47"/>
    <mergeCell ref="B39:D39"/>
    <mergeCell ref="B46:D46"/>
    <mergeCell ref="B44:D44"/>
    <mergeCell ref="B45:D45"/>
    <mergeCell ref="B40:D40"/>
    <mergeCell ref="B42:D42"/>
    <mergeCell ref="I21:J21"/>
    <mergeCell ref="B60:D60"/>
    <mergeCell ref="B59:D59"/>
    <mergeCell ref="B58:D58"/>
    <mergeCell ref="B57:D57"/>
    <mergeCell ref="B54:D54"/>
    <mergeCell ref="B41:D41"/>
    <mergeCell ref="E47:F47"/>
    <mergeCell ref="E39:F39"/>
    <mergeCell ref="E58:F58"/>
    <mergeCell ref="B16:L16"/>
    <mergeCell ref="B53:D53"/>
    <mergeCell ref="B52:D52"/>
    <mergeCell ref="B51:D51"/>
    <mergeCell ref="K19:L19"/>
    <mergeCell ref="I19:J19"/>
    <mergeCell ref="G19:H19"/>
    <mergeCell ref="E19:F19"/>
    <mergeCell ref="C19:D19"/>
    <mergeCell ref="K21:L21"/>
    <mergeCell ref="C21:D21"/>
    <mergeCell ref="K20:L20"/>
    <mergeCell ref="I20:J20"/>
    <mergeCell ref="G20:H20"/>
    <mergeCell ref="E20:F20"/>
    <mergeCell ref="K18:L18"/>
    <mergeCell ref="I18:J18"/>
    <mergeCell ref="G18:H18"/>
    <mergeCell ref="E18:F18"/>
    <mergeCell ref="C18:D18"/>
    <mergeCell ref="M17:N17"/>
    <mergeCell ref="K17:L17"/>
    <mergeCell ref="I17:J17"/>
    <mergeCell ref="G17:H17"/>
    <mergeCell ref="E17:F17"/>
    <mergeCell ref="C17:D17"/>
    <mergeCell ref="C20:D20"/>
    <mergeCell ref="C33:D33"/>
    <mergeCell ref="O33:P33"/>
    <mergeCell ref="M33:N33"/>
    <mergeCell ref="K33:L33"/>
    <mergeCell ref="I33:J33"/>
    <mergeCell ref="G33:H33"/>
    <mergeCell ref="E33:F33"/>
    <mergeCell ref="G21:H21"/>
    <mergeCell ref="E21:F21"/>
    <mergeCell ref="C31:Z31"/>
    <mergeCell ref="Y33:Z33"/>
    <mergeCell ref="W33:X33"/>
    <mergeCell ref="U33:V33"/>
    <mergeCell ref="S33:T33"/>
    <mergeCell ref="Q33:R33"/>
    <mergeCell ref="C32:D32"/>
    <mergeCell ref="E32:F32"/>
    <mergeCell ref="G32:H32"/>
    <mergeCell ref="I32:J32"/>
    <mergeCell ref="B72:Z72"/>
    <mergeCell ref="B73:F73"/>
    <mergeCell ref="G73:Z73"/>
    <mergeCell ref="C69:Z69"/>
    <mergeCell ref="B75:F75"/>
    <mergeCell ref="G75:Z75"/>
    <mergeCell ref="B74:F74"/>
    <mergeCell ref="B1:Z1"/>
    <mergeCell ref="B50:Z50"/>
    <mergeCell ref="B36:I36"/>
    <mergeCell ref="B76:F76"/>
    <mergeCell ref="G76:Z76"/>
    <mergeCell ref="G74:Z74"/>
    <mergeCell ref="E46:F46"/>
    <mergeCell ref="G46:J46"/>
    <mergeCell ref="K46:L46"/>
    <mergeCell ref="E45:F45"/>
    <mergeCell ref="AE12:AR12"/>
    <mergeCell ref="C27:Z27"/>
    <mergeCell ref="AE13:AR13"/>
    <mergeCell ref="AE14:AR14"/>
    <mergeCell ref="C23:Z23"/>
    <mergeCell ref="E44:F44"/>
    <mergeCell ref="G44:J44"/>
    <mergeCell ref="K44:L44"/>
    <mergeCell ref="AE20:AR20"/>
    <mergeCell ref="AE21:AR21"/>
    <mergeCell ref="K45:L45"/>
    <mergeCell ref="E41:F41"/>
    <mergeCell ref="G41:J41"/>
    <mergeCell ref="K41:L41"/>
    <mergeCell ref="B3:D3"/>
    <mergeCell ref="E3:T3"/>
    <mergeCell ref="B8:Z8"/>
    <mergeCell ref="E40:F40"/>
    <mergeCell ref="G40:J40"/>
    <mergeCell ref="U3:V3"/>
    <mergeCell ref="W3:X3"/>
    <mergeCell ref="B5:D5"/>
    <mergeCell ref="E5:F5"/>
    <mergeCell ref="G5:H5"/>
    <mergeCell ref="I5:M5"/>
    <mergeCell ref="N5:X5"/>
  </mergeCells>
  <dataValidations count="3">
    <dataValidation type="list" allowBlank="1" showInputMessage="1" showErrorMessage="1" sqref="M52:N54">
      <formula1>"児童生徒,教職員"</formula1>
    </dataValidation>
    <dataValidation type="list" allowBlank="1" showInputMessage="1" showErrorMessage="1" sqref="M58:N60">
      <formula1>"休校,短縮"</formula1>
    </dataValidation>
    <dataValidation type="list" allowBlank="1" showInputMessage="1" showErrorMessage="1" sqref="K64:L66 K58:L60 K52:L54 K39:L48">
      <formula1>"幼,小,中,高,中等,特別,大学,短大,高専,専各,その他"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1" r:id="rId1"/>
  <colBreaks count="1" manualBreakCount="1">
    <brk id="45" min="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7"/>
  <sheetViews>
    <sheetView view="pageBreakPreview" zoomScale="85" zoomScaleNormal="85" zoomScaleSheetLayoutView="85" zoomScalePageLayoutView="0" workbookViewId="0" topLeftCell="A1">
      <selection activeCell="G6" sqref="G6"/>
    </sheetView>
  </sheetViews>
  <sheetFormatPr defaultColWidth="9.00390625" defaultRowHeight="13.5"/>
  <cols>
    <col min="1" max="1" width="1.625" style="10" customWidth="1"/>
    <col min="2" max="2" width="5.50390625" style="9" customWidth="1"/>
    <col min="3" max="44" width="4.75390625" style="9" customWidth="1"/>
    <col min="45" max="45" width="5.625" style="9" customWidth="1"/>
    <col min="46" max="16384" width="9.00390625" style="9" customWidth="1"/>
  </cols>
  <sheetData>
    <row r="1" spans="1:44" ht="25.5" customHeight="1">
      <c r="A1" s="8"/>
      <c r="B1" s="115" t="s">
        <v>38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8" thickBot="1">
      <c r="B2" s="55" t="s">
        <v>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1" s="1" customFormat="1" ht="22.5" customHeight="1" thickBot="1">
      <c r="A3" s="2"/>
      <c r="B3" s="98" t="s">
        <v>36</v>
      </c>
      <c r="C3" s="99"/>
      <c r="D3" s="100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98" t="s">
        <v>35</v>
      </c>
      <c r="V3" s="100"/>
      <c r="W3" s="84"/>
      <c r="X3" s="8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1" customFormat="1" ht="4.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4" s="1" customFormat="1" ht="22.5" customHeight="1" thickBot="1">
      <c r="A5" s="2"/>
      <c r="B5" s="86" t="s">
        <v>13</v>
      </c>
      <c r="C5" s="87"/>
      <c r="D5" s="88"/>
      <c r="E5" s="86"/>
      <c r="F5" s="88"/>
      <c r="G5" s="89" t="s">
        <v>4</v>
      </c>
      <c r="H5" s="90"/>
      <c r="I5" s="86"/>
      <c r="J5" s="87"/>
      <c r="K5" s="87"/>
      <c r="L5" s="87"/>
      <c r="M5" s="88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1:26" s="14" customFormat="1" ht="15" customHeight="1">
      <c r="A6" s="12"/>
      <c r="B6" s="7" t="s">
        <v>16</v>
      </c>
      <c r="C6" s="13"/>
      <c r="D6" s="13"/>
      <c r="E6" s="13"/>
      <c r="F6" s="13"/>
      <c r="G6" s="11"/>
      <c r="H6" s="11"/>
      <c r="I6" s="11"/>
      <c r="J6" s="11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7:25" ht="3.75" customHeight="1" thickBot="1">
      <c r="G7" s="13"/>
      <c r="H7" s="13"/>
      <c r="I7" s="14"/>
      <c r="J7" s="14"/>
      <c r="K7" s="14"/>
      <c r="L7" s="14"/>
      <c r="M7" s="14"/>
      <c r="N7" s="5"/>
      <c r="O7" s="5"/>
      <c r="P7" s="5"/>
      <c r="Q7" s="5"/>
      <c r="R7" s="5"/>
      <c r="S7" s="5"/>
      <c r="T7" s="5"/>
      <c r="U7" s="5"/>
      <c r="V7" s="5"/>
      <c r="W7" s="5"/>
      <c r="Y7" s="5"/>
    </row>
    <row r="8" spans="1:26" s="16" customFormat="1" ht="16.5" customHeight="1" thickBot="1">
      <c r="A8" s="15"/>
      <c r="B8" s="104" t="s">
        <v>72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</row>
    <row r="9" spans="2:54" ht="14.25" thickBot="1">
      <c r="B9" s="17"/>
      <c r="C9" s="142" t="s">
        <v>71</v>
      </c>
      <c r="D9" s="143"/>
      <c r="E9" s="144" t="s">
        <v>0</v>
      </c>
      <c r="F9" s="143"/>
      <c r="G9" s="144" t="s">
        <v>1</v>
      </c>
      <c r="H9" s="143"/>
      <c r="I9" s="144" t="s">
        <v>2</v>
      </c>
      <c r="J9" s="143"/>
      <c r="K9" s="144" t="s">
        <v>3</v>
      </c>
      <c r="L9" s="143"/>
      <c r="M9" s="144" t="s">
        <v>5</v>
      </c>
      <c r="N9" s="143"/>
      <c r="O9" s="144" t="s">
        <v>23</v>
      </c>
      <c r="P9" s="143"/>
      <c r="Q9" s="144" t="s">
        <v>24</v>
      </c>
      <c r="R9" s="143"/>
      <c r="S9" s="144" t="s">
        <v>6</v>
      </c>
      <c r="T9" s="143"/>
      <c r="U9" s="144" t="s">
        <v>25</v>
      </c>
      <c r="V9" s="143"/>
      <c r="W9" s="144" t="s">
        <v>7</v>
      </c>
      <c r="X9" s="110"/>
      <c r="Y9" s="142" t="s">
        <v>15</v>
      </c>
      <c r="Z9" s="1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30" customFormat="1" ht="21.75" customHeight="1" thickBot="1">
      <c r="A10" s="23"/>
      <c r="B10" s="24" t="s">
        <v>8</v>
      </c>
      <c r="C10" s="57"/>
      <c r="D10" s="28"/>
      <c r="E10" s="58"/>
      <c r="F10" s="28"/>
      <c r="G10" s="58"/>
      <c r="H10" s="28"/>
      <c r="I10" s="58"/>
      <c r="J10" s="28"/>
      <c r="K10" s="58"/>
      <c r="L10" s="28"/>
      <c r="M10" s="58"/>
      <c r="N10" s="28"/>
      <c r="O10" s="58"/>
      <c r="P10" s="28"/>
      <c r="Q10" s="58"/>
      <c r="R10" s="28"/>
      <c r="S10" s="58"/>
      <c r="T10" s="28"/>
      <c r="U10" s="58"/>
      <c r="V10" s="28"/>
      <c r="W10" s="58"/>
      <c r="X10" s="28"/>
      <c r="Y10" s="57">
        <f aca="true" t="shared" si="0" ref="Y10:Z14">SUM(C10,E10,G10,I10,K10,M10,O10,Q10,S10,U10,W10)</f>
        <v>0</v>
      </c>
      <c r="Z10" s="29">
        <f t="shared" si="0"/>
        <v>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30" customFormat="1" ht="21.75" customHeight="1" thickBot="1">
      <c r="A11" s="23"/>
      <c r="B11" s="24" t="s">
        <v>9</v>
      </c>
      <c r="C11" s="57"/>
      <c r="D11" s="28"/>
      <c r="E11" s="58"/>
      <c r="F11" s="28"/>
      <c r="G11" s="58"/>
      <c r="H11" s="28"/>
      <c r="I11" s="58"/>
      <c r="J11" s="28"/>
      <c r="K11" s="58"/>
      <c r="L11" s="28"/>
      <c r="M11" s="58"/>
      <c r="N11" s="28"/>
      <c r="O11" s="58"/>
      <c r="P11" s="28"/>
      <c r="Q11" s="58"/>
      <c r="R11" s="28"/>
      <c r="S11" s="58"/>
      <c r="T11" s="28"/>
      <c r="U11" s="58"/>
      <c r="V11" s="28"/>
      <c r="W11" s="58"/>
      <c r="X11" s="28"/>
      <c r="Y11" s="57">
        <f t="shared" si="0"/>
        <v>0</v>
      </c>
      <c r="Z11" s="29">
        <f t="shared" si="0"/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30" customFormat="1" ht="21.75" customHeight="1" thickBot="1">
      <c r="A12" s="23"/>
      <c r="B12" s="24" t="s">
        <v>10</v>
      </c>
      <c r="C12" s="57"/>
      <c r="D12" s="28"/>
      <c r="E12" s="58"/>
      <c r="F12" s="28"/>
      <c r="G12" s="58"/>
      <c r="H12" s="28"/>
      <c r="I12" s="58"/>
      <c r="J12" s="28"/>
      <c r="K12" s="58"/>
      <c r="L12" s="28"/>
      <c r="M12" s="58"/>
      <c r="N12" s="28"/>
      <c r="O12" s="58"/>
      <c r="P12" s="28"/>
      <c r="Q12" s="58"/>
      <c r="R12" s="28"/>
      <c r="S12" s="58"/>
      <c r="T12" s="28"/>
      <c r="U12" s="58"/>
      <c r="V12" s="28"/>
      <c r="W12" s="58"/>
      <c r="X12" s="28"/>
      <c r="Y12" s="57">
        <f t="shared" si="0"/>
        <v>0</v>
      </c>
      <c r="Z12" s="29">
        <f t="shared" si="0"/>
        <v>0</v>
      </c>
      <c r="AA12" s="31"/>
      <c r="AB12" s="32"/>
      <c r="AC12" s="32"/>
      <c r="AD12" s="32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30" customFormat="1" ht="21.75" customHeight="1" thickBot="1">
      <c r="A13" s="23"/>
      <c r="B13" s="25" t="s">
        <v>11</v>
      </c>
      <c r="C13" s="57"/>
      <c r="D13" s="28"/>
      <c r="E13" s="58"/>
      <c r="F13" s="28"/>
      <c r="G13" s="58"/>
      <c r="H13" s="28"/>
      <c r="I13" s="58"/>
      <c r="J13" s="28"/>
      <c r="K13" s="58"/>
      <c r="L13" s="28"/>
      <c r="M13" s="58"/>
      <c r="N13" s="28"/>
      <c r="O13" s="58"/>
      <c r="P13" s="28"/>
      <c r="Q13" s="58"/>
      <c r="R13" s="28"/>
      <c r="S13" s="58"/>
      <c r="T13" s="28"/>
      <c r="U13" s="58"/>
      <c r="V13" s="28"/>
      <c r="W13" s="58"/>
      <c r="X13" s="28"/>
      <c r="Y13" s="57">
        <f t="shared" si="0"/>
        <v>0</v>
      </c>
      <c r="Z13" s="29">
        <f t="shared" si="0"/>
        <v>0</v>
      </c>
      <c r="AA13" s="31"/>
      <c r="AB13" s="32"/>
      <c r="AC13" s="32"/>
      <c r="AD13" s="32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s="30" customFormat="1" ht="24.75" customHeight="1" thickBot="1">
      <c r="A14" s="23"/>
      <c r="B14" s="25" t="s">
        <v>15</v>
      </c>
      <c r="C14" s="57">
        <f aca="true" t="shared" si="1" ref="C14:X14">SUM(C10:C13)</f>
        <v>0</v>
      </c>
      <c r="D14" s="26">
        <f t="shared" si="1"/>
        <v>0</v>
      </c>
      <c r="E14" s="58">
        <f t="shared" si="1"/>
        <v>0</v>
      </c>
      <c r="F14" s="26">
        <f t="shared" si="1"/>
        <v>0</v>
      </c>
      <c r="G14" s="58">
        <f t="shared" si="1"/>
        <v>0</v>
      </c>
      <c r="H14" s="26">
        <f t="shared" si="1"/>
        <v>0</v>
      </c>
      <c r="I14" s="58">
        <f t="shared" si="1"/>
        <v>0</v>
      </c>
      <c r="J14" s="26">
        <f t="shared" si="1"/>
        <v>0</v>
      </c>
      <c r="K14" s="58">
        <f t="shared" si="1"/>
        <v>0</v>
      </c>
      <c r="L14" s="28">
        <f t="shared" si="1"/>
        <v>0</v>
      </c>
      <c r="M14" s="58">
        <f t="shared" si="1"/>
        <v>0</v>
      </c>
      <c r="N14" s="28">
        <f t="shared" si="1"/>
        <v>0</v>
      </c>
      <c r="O14" s="58">
        <f t="shared" si="1"/>
        <v>0</v>
      </c>
      <c r="P14" s="28">
        <f t="shared" si="1"/>
        <v>0</v>
      </c>
      <c r="Q14" s="58">
        <f t="shared" si="1"/>
        <v>0</v>
      </c>
      <c r="R14" s="28">
        <f t="shared" si="1"/>
        <v>0</v>
      </c>
      <c r="S14" s="58">
        <f t="shared" si="1"/>
        <v>0</v>
      </c>
      <c r="T14" s="28">
        <f t="shared" si="1"/>
        <v>0</v>
      </c>
      <c r="U14" s="58">
        <f t="shared" si="1"/>
        <v>0</v>
      </c>
      <c r="V14" s="28">
        <f t="shared" si="1"/>
        <v>0</v>
      </c>
      <c r="W14" s="58">
        <f t="shared" si="1"/>
        <v>0</v>
      </c>
      <c r="X14" s="29">
        <f t="shared" si="1"/>
        <v>0</v>
      </c>
      <c r="Y14" s="57">
        <f t="shared" si="0"/>
        <v>0</v>
      </c>
      <c r="Z14" s="29">
        <f t="shared" si="0"/>
        <v>0</v>
      </c>
      <c r="AA14" s="31"/>
      <c r="AB14" s="32"/>
      <c r="AC14" s="32"/>
      <c r="AD14" s="32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30" customFormat="1" ht="11.25" customHeight="1" thickBot="1">
      <c r="A15" s="2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1"/>
      <c r="AB15" s="32"/>
      <c r="AC15" s="32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26" s="16" customFormat="1" ht="16.5" customHeight="1" thickBot="1">
      <c r="A16" s="15"/>
      <c r="B16" s="104" t="s">
        <v>34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54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54" ht="14.25" thickBot="1">
      <c r="B17" s="48" t="s">
        <v>26</v>
      </c>
      <c r="C17" s="142" t="s">
        <v>29</v>
      </c>
      <c r="D17" s="143"/>
      <c r="E17" s="144" t="s">
        <v>30</v>
      </c>
      <c r="F17" s="143"/>
      <c r="G17" s="144" t="s">
        <v>31</v>
      </c>
      <c r="H17" s="143"/>
      <c r="I17" s="144" t="s">
        <v>32</v>
      </c>
      <c r="J17" s="143"/>
      <c r="K17" s="144" t="s">
        <v>33</v>
      </c>
      <c r="L17" s="110"/>
      <c r="M17" s="149"/>
      <c r="N17" s="150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0" customFormat="1" ht="21.75" customHeight="1" thickBot="1">
      <c r="A18" s="23"/>
      <c r="B18" s="49" t="s">
        <v>22</v>
      </c>
      <c r="C18" s="137"/>
      <c r="D18" s="145"/>
      <c r="E18" s="148"/>
      <c r="F18" s="145"/>
      <c r="G18" s="148"/>
      <c r="H18" s="145"/>
      <c r="I18" s="148"/>
      <c r="J18" s="145"/>
      <c r="K18" s="148"/>
      <c r="L18" s="138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30" customFormat="1" ht="21.75" customHeight="1" thickBot="1">
      <c r="A19" s="23"/>
      <c r="B19" s="49" t="s">
        <v>27</v>
      </c>
      <c r="C19" s="137"/>
      <c r="D19" s="145"/>
      <c r="E19" s="148"/>
      <c r="F19" s="145"/>
      <c r="G19" s="148"/>
      <c r="H19" s="145"/>
      <c r="I19" s="148"/>
      <c r="J19" s="145"/>
      <c r="K19" s="148"/>
      <c r="L19" s="138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s="30" customFormat="1" ht="21.75" customHeight="1" thickBot="1">
      <c r="A20" s="23"/>
      <c r="B20" s="49" t="s">
        <v>27</v>
      </c>
      <c r="C20" s="137"/>
      <c r="D20" s="145"/>
      <c r="E20" s="148"/>
      <c r="F20" s="145"/>
      <c r="G20" s="148"/>
      <c r="H20" s="145"/>
      <c r="I20" s="148"/>
      <c r="J20" s="145"/>
      <c r="K20" s="148"/>
      <c r="L20" s="138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1"/>
      <c r="AB20" s="32"/>
      <c r="AC20" s="32"/>
      <c r="AD20" s="32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30" customFormat="1" ht="21.75" customHeight="1" thickBot="1">
      <c r="A21" s="23"/>
      <c r="B21" s="50" t="s">
        <v>27</v>
      </c>
      <c r="C21" s="137"/>
      <c r="D21" s="145"/>
      <c r="E21" s="148"/>
      <c r="F21" s="145"/>
      <c r="G21" s="148"/>
      <c r="H21" s="145"/>
      <c r="I21" s="148"/>
      <c r="J21" s="145"/>
      <c r="K21" s="148"/>
      <c r="L21" s="138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1"/>
      <c r="AB21" s="32"/>
      <c r="AC21" s="32"/>
      <c r="AD21" s="32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30" customFormat="1" ht="14.25" thickBot="1">
      <c r="A22" s="23"/>
      <c r="B22" s="4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1"/>
      <c r="AB22" s="32"/>
      <c r="AC22" s="32"/>
      <c r="AD22" s="3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37" customFormat="1" ht="16.5" customHeight="1" thickBot="1">
      <c r="A23" s="36"/>
      <c r="B23" s="36"/>
      <c r="C23" s="111" t="s">
        <v>73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31"/>
      <c r="AB23" s="32"/>
      <c r="AC23" s="32"/>
      <c r="AD23" s="3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45" s="30" customFormat="1" ht="14.25" thickBot="1">
      <c r="A24" s="23"/>
      <c r="B24" s="32"/>
      <c r="C24" s="142" t="s">
        <v>71</v>
      </c>
      <c r="D24" s="143"/>
      <c r="E24" s="144" t="s">
        <v>0</v>
      </c>
      <c r="F24" s="143"/>
      <c r="G24" s="144" t="s">
        <v>1</v>
      </c>
      <c r="H24" s="143"/>
      <c r="I24" s="144" t="s">
        <v>2</v>
      </c>
      <c r="J24" s="143"/>
      <c r="K24" s="144" t="s">
        <v>3</v>
      </c>
      <c r="L24" s="143"/>
      <c r="M24" s="144" t="s">
        <v>5</v>
      </c>
      <c r="N24" s="143"/>
      <c r="O24" s="144" t="s">
        <v>23</v>
      </c>
      <c r="P24" s="143"/>
      <c r="Q24" s="144" t="s">
        <v>24</v>
      </c>
      <c r="R24" s="143"/>
      <c r="S24" s="144" t="s">
        <v>6</v>
      </c>
      <c r="T24" s="143"/>
      <c r="U24" s="144" t="s">
        <v>25</v>
      </c>
      <c r="V24" s="143"/>
      <c r="W24" s="144" t="s">
        <v>7</v>
      </c>
      <c r="X24" s="110"/>
      <c r="Y24" s="142" t="s">
        <v>15</v>
      </c>
      <c r="Z24" s="110"/>
      <c r="AA24" s="31"/>
      <c r="AB24" s="32"/>
      <c r="AC24" s="32"/>
      <c r="AD24" s="32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3"/>
    </row>
    <row r="25" spans="1:45" s="30" customFormat="1" ht="21.75" customHeight="1" thickBot="1">
      <c r="A25" s="23"/>
      <c r="B25" s="32"/>
      <c r="C25" s="25"/>
      <c r="D25" s="59"/>
      <c r="E25" s="58"/>
      <c r="F25" s="26"/>
      <c r="G25" s="27"/>
      <c r="H25" s="59"/>
      <c r="I25" s="58"/>
      <c r="J25" s="28"/>
      <c r="K25" s="38"/>
      <c r="L25" s="61"/>
      <c r="M25" s="40"/>
      <c r="N25" s="61"/>
      <c r="O25" s="40"/>
      <c r="P25" s="61"/>
      <c r="Q25" s="40"/>
      <c r="R25" s="61"/>
      <c r="S25" s="62"/>
      <c r="T25" s="39"/>
      <c r="U25" s="62"/>
      <c r="V25" s="39"/>
      <c r="W25" s="40"/>
      <c r="X25" s="63"/>
      <c r="Y25" s="25">
        <f>SUM(C25,E25,G25,I25,K25,M25,O25,Q25,S25,U25,W25)</f>
        <v>0</v>
      </c>
      <c r="Z25" s="60">
        <f>SUM(D25,F25,H25,J25,L25,N25,P25,R25,T25,V25,X25)</f>
        <v>0</v>
      </c>
      <c r="AA25" s="31"/>
      <c r="AB25" s="32"/>
      <c r="AC25" s="32"/>
      <c r="AD25" s="32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23"/>
    </row>
    <row r="26" spans="1:45" s="30" customFormat="1" ht="15.75" customHeight="1" thickBot="1">
      <c r="A26" s="23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1"/>
      <c r="AB26" s="32"/>
      <c r="AC26" s="32"/>
      <c r="AD26" s="32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23"/>
    </row>
    <row r="27" spans="1:45" s="30" customFormat="1" ht="16.5" customHeight="1" thickBot="1">
      <c r="A27" s="23"/>
      <c r="B27" s="42"/>
      <c r="C27" s="108" t="s">
        <v>37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  <c r="AA27" s="31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23"/>
    </row>
    <row r="28" spans="1:45" s="30" customFormat="1" ht="14.25" thickBot="1">
      <c r="A28" s="23"/>
      <c r="B28" s="32"/>
      <c r="C28" s="142" t="s">
        <v>71</v>
      </c>
      <c r="D28" s="143"/>
      <c r="E28" s="144" t="s">
        <v>0</v>
      </c>
      <c r="F28" s="143"/>
      <c r="G28" s="144" t="s">
        <v>1</v>
      </c>
      <c r="H28" s="143"/>
      <c r="I28" s="144" t="s">
        <v>2</v>
      </c>
      <c r="J28" s="143"/>
      <c r="K28" s="144" t="s">
        <v>3</v>
      </c>
      <c r="L28" s="143"/>
      <c r="M28" s="144" t="s">
        <v>5</v>
      </c>
      <c r="N28" s="143"/>
      <c r="O28" s="144" t="s">
        <v>23</v>
      </c>
      <c r="P28" s="143"/>
      <c r="Q28" s="144" t="s">
        <v>24</v>
      </c>
      <c r="R28" s="143"/>
      <c r="S28" s="144" t="s">
        <v>6</v>
      </c>
      <c r="T28" s="143"/>
      <c r="U28" s="144" t="s">
        <v>25</v>
      </c>
      <c r="V28" s="143"/>
      <c r="W28" s="144" t="s">
        <v>7</v>
      </c>
      <c r="X28" s="110"/>
      <c r="Y28" s="142" t="s">
        <v>15</v>
      </c>
      <c r="Z28" s="110"/>
      <c r="AA28" s="31"/>
      <c r="AB28" s="32"/>
      <c r="AC28" s="32"/>
      <c r="AD28" s="32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3"/>
    </row>
    <row r="29" spans="1:47" s="30" customFormat="1" ht="21.75" customHeight="1" thickBot="1">
      <c r="A29" s="23"/>
      <c r="B29" s="32"/>
      <c r="C29" s="25">
        <f>_xlfn.COUNTIFS($K$58:$L$60,"=幼",$M$58:$N$60,"=休校")</f>
        <v>1</v>
      </c>
      <c r="D29" s="59">
        <f>_xlfn.COUNTIFS($K$58:$L$60,"=幼",$M$58:$N$60,"=短縮")</f>
        <v>0</v>
      </c>
      <c r="E29" s="27">
        <f>_xlfn.COUNTIFS($K$58:$L$60,"=小",$M$58:$N$60,"=休校")</f>
        <v>0</v>
      </c>
      <c r="F29" s="59">
        <f>_xlfn.COUNTIFS($K$58:$L$60,"=小",$M$58:$N$60,"=短縮")</f>
        <v>1</v>
      </c>
      <c r="G29" s="27">
        <f>_xlfn.COUNTIFS($K$58:$L$60,"=中",$M$58:$N$60,"=休校")</f>
        <v>1</v>
      </c>
      <c r="H29" s="59">
        <f>_xlfn.COUNTIFS($K$58:$L$60,"=中",$M$58:$N$60,"=短縮")</f>
        <v>0</v>
      </c>
      <c r="I29" s="27">
        <f>_xlfn.COUNTIFS($K$58:$L$60,"=高",$M$58:$N$60,"=休校")</f>
        <v>0</v>
      </c>
      <c r="J29" s="59">
        <f>_xlfn.COUNTIFS($K$58:$L$60,"=高",$M$58:$N$60,"=短縮")</f>
        <v>0</v>
      </c>
      <c r="K29" s="58">
        <f>_xlfn.COUNTIFS($K$58:$L$60,"=中等",$M$58:$N$60,"=休校")</f>
        <v>0</v>
      </c>
      <c r="L29" s="26">
        <f>_xlfn.COUNTIFS($K$58:$L$60,"=中等",$M$58:$N$60,"=短縮")</f>
        <v>0</v>
      </c>
      <c r="M29" s="27">
        <f>_xlfn.COUNTIFS($K$58:$L$60,"=特別",$M$58:$N$60,"=休校")</f>
        <v>0</v>
      </c>
      <c r="N29" s="59">
        <f>_xlfn.COUNTIFS($K$58:$L$60,"=特別",$M$58:$N$60,"=短縮")</f>
        <v>0</v>
      </c>
      <c r="O29" s="27">
        <f>_xlfn.COUNTIFS($K$58:$L$60,"=大学",$M$58:$N$60,"=休校")</f>
        <v>0</v>
      </c>
      <c r="P29" s="59">
        <f>_xlfn.COUNTIFS($K$58:$L$60,"=大学",$M$58:$N$60,"=短縮")</f>
        <v>0</v>
      </c>
      <c r="Q29" s="27">
        <f>_xlfn.COUNTIFS($K$58:$L$60,"=短大",$M$58:$N$60,"=休校")</f>
        <v>0</v>
      </c>
      <c r="R29" s="59">
        <f>_xlfn.COUNTIFS($K$58:$L$60,"=短大",$M$58:$N$60,"=短縮")</f>
        <v>0</v>
      </c>
      <c r="S29" s="58">
        <f>_xlfn.COUNTIFS($K$58:$L$60,"=高専",$M$58:$N$60,"=休校")</f>
        <v>0</v>
      </c>
      <c r="T29" s="26">
        <f>_xlfn.COUNTIFS($K$58:$L$60,"=高専",$M$58:$N$60,"=短縮")</f>
        <v>0</v>
      </c>
      <c r="U29" s="58">
        <f>_xlfn.COUNTIFS($K$58:$L$60,"=専各",$M$58:$N$60,"=休校")</f>
        <v>0</v>
      </c>
      <c r="V29" s="26">
        <f>_xlfn.COUNTIFS($K$58:$L$60,"=専各",$M$58:$N$60,"=短縮")</f>
        <v>0</v>
      </c>
      <c r="W29" s="58">
        <f>_xlfn.COUNTIFS($K$58:$L$60,"=その他",$M$58:$N$60,"=休校")</f>
        <v>0</v>
      </c>
      <c r="X29" s="26">
        <f>_xlfn.COUNTIFS($K$58:$L$60,"=その他",$M$58:$N$60,"=短縮")</f>
        <v>0</v>
      </c>
      <c r="Y29" s="25">
        <f>SUM(C29,E29,G29,I29,K29,M29,O29,Q29,S29,U29,W29)</f>
        <v>2</v>
      </c>
      <c r="Z29" s="60">
        <f>SUM(D29,F29,H29,J29,L29,N29,P29,R29,T29,V29,X29)</f>
        <v>1</v>
      </c>
      <c r="AA29" s="31"/>
      <c r="AB29" s="32"/>
      <c r="AC29" s="3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s="30" customFormat="1" ht="9.75" customHeight="1" thickBot="1">
      <c r="A30" s="2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1"/>
      <c r="AB30" s="32"/>
      <c r="AC30" s="3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5" s="30" customFormat="1" ht="16.5" customHeight="1" thickBot="1">
      <c r="A31" s="23"/>
      <c r="B31" s="42"/>
      <c r="C31" s="108" t="s">
        <v>28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31"/>
      <c r="AB31" s="32"/>
      <c r="AC31" s="32"/>
      <c r="AD31" s="3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23"/>
    </row>
    <row r="32" spans="1:45" s="30" customFormat="1" ht="14.25" thickBot="1">
      <c r="A32" s="23"/>
      <c r="B32" s="32"/>
      <c r="C32" s="142" t="s">
        <v>71</v>
      </c>
      <c r="D32" s="143"/>
      <c r="E32" s="144" t="s">
        <v>0</v>
      </c>
      <c r="F32" s="143"/>
      <c r="G32" s="144" t="s">
        <v>1</v>
      </c>
      <c r="H32" s="143"/>
      <c r="I32" s="144" t="s">
        <v>2</v>
      </c>
      <c r="J32" s="143"/>
      <c r="K32" s="144" t="s">
        <v>3</v>
      </c>
      <c r="L32" s="143"/>
      <c r="M32" s="144" t="s">
        <v>5</v>
      </c>
      <c r="N32" s="143"/>
      <c r="O32" s="144" t="s">
        <v>23</v>
      </c>
      <c r="P32" s="143"/>
      <c r="Q32" s="144" t="s">
        <v>24</v>
      </c>
      <c r="R32" s="143"/>
      <c r="S32" s="144" t="s">
        <v>6</v>
      </c>
      <c r="T32" s="143"/>
      <c r="U32" s="144" t="s">
        <v>25</v>
      </c>
      <c r="V32" s="143"/>
      <c r="W32" s="144" t="s">
        <v>7</v>
      </c>
      <c r="X32" s="110"/>
      <c r="Y32" s="142" t="s">
        <v>15</v>
      </c>
      <c r="Z32" s="110"/>
      <c r="AA32" s="31"/>
      <c r="AB32" s="32"/>
      <c r="AC32" s="32"/>
      <c r="AD32" s="32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23"/>
    </row>
    <row r="33" spans="1:47" s="30" customFormat="1" ht="21.75" customHeight="1" thickBot="1">
      <c r="A33" s="23"/>
      <c r="B33" s="32"/>
      <c r="C33" s="146">
        <f>COUNTIF($K64:$L66,"幼")</f>
        <v>1</v>
      </c>
      <c r="D33" s="147"/>
      <c r="E33" s="141">
        <f>COUNTIF($K64:$L66,"小")</f>
        <v>1</v>
      </c>
      <c r="F33" s="141"/>
      <c r="G33" s="139">
        <f>COUNTIF($K64:$L66,"中")</f>
        <v>1</v>
      </c>
      <c r="H33" s="141"/>
      <c r="I33" s="139">
        <f>COUNTIF($K64:$L66,"高")</f>
        <v>0</v>
      </c>
      <c r="J33" s="147"/>
      <c r="K33" s="141">
        <f>COUNTIF($K64:$L66,"中等")</f>
        <v>0</v>
      </c>
      <c r="L33" s="141"/>
      <c r="M33" s="139">
        <f>COUNTIF($K64:$L66,"特別")</f>
        <v>0</v>
      </c>
      <c r="N33" s="141"/>
      <c r="O33" s="139">
        <f>COUNTIF($K64:$L66,"大学")</f>
        <v>0</v>
      </c>
      <c r="P33" s="141"/>
      <c r="Q33" s="139">
        <f>COUNTIF($K64:$L66,"短大")</f>
        <v>0</v>
      </c>
      <c r="R33" s="141"/>
      <c r="S33" s="139">
        <f>COUNTIF($K64:$L66,"高専")</f>
        <v>0</v>
      </c>
      <c r="T33" s="141"/>
      <c r="U33" s="139">
        <f>COUNTIF($K64:$L66,"専各")</f>
        <v>0</v>
      </c>
      <c r="V33" s="141"/>
      <c r="W33" s="139">
        <f>COUNTIF($K64:$L66,"その他")</f>
        <v>0</v>
      </c>
      <c r="X33" s="140"/>
      <c r="Y33" s="137">
        <f>SUM(C33:X33)</f>
        <v>3</v>
      </c>
      <c r="Z33" s="138"/>
      <c r="AA33" s="31"/>
      <c r="AB33" s="32"/>
      <c r="AC33" s="3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s="30" customFormat="1" ht="13.5">
      <c r="A34" s="23"/>
      <c r="B34" s="32"/>
      <c r="C34" s="42"/>
      <c r="D34" s="42"/>
      <c r="E34" s="42"/>
      <c r="F34" s="42"/>
      <c r="G34" s="42"/>
      <c r="H34" s="42"/>
      <c r="I34" s="42"/>
      <c r="J34" s="4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2"/>
      <c r="Z34" s="42"/>
      <c r="AA34" s="31"/>
      <c r="AB34" s="32"/>
      <c r="AC34" s="3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s="30" customFormat="1" ht="21" customHeight="1">
      <c r="A35" s="23"/>
      <c r="B35" s="6" t="s">
        <v>14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1"/>
      <c r="AB35" s="32"/>
      <c r="AC35" s="3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5" s="30" customFormat="1" ht="21.75" customHeight="1" thickBot="1">
      <c r="A36" s="23"/>
      <c r="B36" s="117" t="s">
        <v>74</v>
      </c>
      <c r="C36" s="118"/>
      <c r="D36" s="118"/>
      <c r="E36" s="118"/>
      <c r="F36" s="118"/>
      <c r="G36" s="118"/>
      <c r="H36" s="118"/>
      <c r="I36" s="11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1"/>
      <c r="AB36" s="32"/>
      <c r="AC36" s="32"/>
      <c r="AD36" s="32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23"/>
    </row>
    <row r="37" spans="1:45" s="30" customFormat="1" ht="13.5">
      <c r="A37" s="23"/>
      <c r="B37" s="186" t="s">
        <v>4</v>
      </c>
      <c r="C37" s="184"/>
      <c r="D37" s="181"/>
      <c r="E37" s="180" t="s">
        <v>39</v>
      </c>
      <c r="F37" s="181"/>
      <c r="G37" s="180" t="s">
        <v>12</v>
      </c>
      <c r="H37" s="184"/>
      <c r="I37" s="184"/>
      <c r="J37" s="181"/>
      <c r="K37" s="180" t="s">
        <v>40</v>
      </c>
      <c r="L37" s="181"/>
      <c r="M37" s="168" t="s">
        <v>68</v>
      </c>
      <c r="N37" s="169"/>
      <c r="O37" s="169"/>
      <c r="P37" s="170"/>
      <c r="Q37" s="171" t="s">
        <v>33</v>
      </c>
      <c r="R37" s="172"/>
      <c r="S37" s="172"/>
      <c r="T37" s="173"/>
      <c r="U37" s="174" t="s">
        <v>59</v>
      </c>
      <c r="V37" s="175"/>
      <c r="W37" s="175"/>
      <c r="X37" s="175"/>
      <c r="Y37" s="175"/>
      <c r="Z37" s="176"/>
      <c r="AA37" s="31"/>
      <c r="AB37" s="32"/>
      <c r="AC37" s="54"/>
      <c r="AD37" s="32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23"/>
    </row>
    <row r="38" spans="1:45" s="30" customFormat="1" ht="14.25" thickBot="1">
      <c r="A38" s="23"/>
      <c r="B38" s="187"/>
      <c r="C38" s="185"/>
      <c r="D38" s="183"/>
      <c r="E38" s="182"/>
      <c r="F38" s="183"/>
      <c r="G38" s="182"/>
      <c r="H38" s="185"/>
      <c r="I38" s="185"/>
      <c r="J38" s="183"/>
      <c r="K38" s="182"/>
      <c r="L38" s="183"/>
      <c r="M38" s="64" t="s">
        <v>69</v>
      </c>
      <c r="N38" s="65" t="s">
        <v>9</v>
      </c>
      <c r="O38" s="66" t="s">
        <v>10</v>
      </c>
      <c r="P38" s="67" t="s">
        <v>70</v>
      </c>
      <c r="Q38" s="68" t="s">
        <v>69</v>
      </c>
      <c r="R38" s="69" t="s">
        <v>9</v>
      </c>
      <c r="S38" s="66" t="s">
        <v>10</v>
      </c>
      <c r="T38" s="67" t="s">
        <v>70</v>
      </c>
      <c r="U38" s="177"/>
      <c r="V38" s="178"/>
      <c r="W38" s="178"/>
      <c r="X38" s="178"/>
      <c r="Y38" s="178"/>
      <c r="Z38" s="179"/>
      <c r="AA38" s="31"/>
      <c r="AB38" s="32"/>
      <c r="AC38" s="54"/>
      <c r="AD38" s="32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23"/>
    </row>
    <row r="39" spans="1:45" s="30" customFormat="1" ht="18.75" customHeight="1">
      <c r="A39" s="23"/>
      <c r="B39" s="127"/>
      <c r="C39" s="128"/>
      <c r="D39" s="129"/>
      <c r="E39" s="128"/>
      <c r="F39" s="129"/>
      <c r="G39" s="160" t="s">
        <v>56</v>
      </c>
      <c r="H39" s="128"/>
      <c r="I39" s="128"/>
      <c r="J39" s="129"/>
      <c r="K39" s="130" t="s">
        <v>42</v>
      </c>
      <c r="L39" s="129"/>
      <c r="M39" s="70"/>
      <c r="N39" s="71"/>
      <c r="O39" s="72"/>
      <c r="P39" s="73"/>
      <c r="Q39" s="70"/>
      <c r="R39" s="72"/>
      <c r="S39" s="72"/>
      <c r="T39" s="73"/>
      <c r="U39" s="130"/>
      <c r="V39" s="128"/>
      <c r="W39" s="128"/>
      <c r="X39" s="128"/>
      <c r="Y39" s="128"/>
      <c r="Z39" s="131"/>
      <c r="AA39" s="31"/>
      <c r="AB39" s="32"/>
      <c r="AC39" s="32"/>
      <c r="AD39" s="32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23"/>
    </row>
    <row r="40" spans="1:45" s="30" customFormat="1" ht="18.75" customHeight="1">
      <c r="A40" s="23"/>
      <c r="B40" s="133"/>
      <c r="C40" s="95"/>
      <c r="D40" s="96"/>
      <c r="E40" s="95"/>
      <c r="F40" s="96"/>
      <c r="G40" s="97" t="s">
        <v>57</v>
      </c>
      <c r="H40" s="95"/>
      <c r="I40" s="95"/>
      <c r="J40" s="96"/>
      <c r="K40" s="93" t="s">
        <v>43</v>
      </c>
      <c r="L40" s="94"/>
      <c r="M40" s="74"/>
      <c r="N40" s="75"/>
      <c r="O40" s="76"/>
      <c r="P40" s="77"/>
      <c r="Q40" s="74"/>
      <c r="R40" s="76"/>
      <c r="S40" s="76"/>
      <c r="T40" s="77"/>
      <c r="U40" s="114"/>
      <c r="V40" s="95"/>
      <c r="W40" s="95"/>
      <c r="X40" s="95"/>
      <c r="Y40" s="95"/>
      <c r="Z40" s="134"/>
      <c r="AA40" s="31"/>
      <c r="AB40" s="32"/>
      <c r="AC40" s="32"/>
      <c r="AD40" s="32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23"/>
    </row>
    <row r="41" spans="1:45" s="30" customFormat="1" ht="18.75" customHeight="1">
      <c r="A41" s="23"/>
      <c r="B41" s="133"/>
      <c r="C41" s="95"/>
      <c r="D41" s="96"/>
      <c r="E41" s="95"/>
      <c r="F41" s="96"/>
      <c r="G41" s="97" t="s">
        <v>58</v>
      </c>
      <c r="H41" s="95"/>
      <c r="I41" s="95"/>
      <c r="J41" s="96"/>
      <c r="K41" s="93" t="s">
        <v>44</v>
      </c>
      <c r="L41" s="94"/>
      <c r="M41" s="74"/>
      <c r="N41" s="75"/>
      <c r="O41" s="76"/>
      <c r="P41" s="77"/>
      <c r="Q41" s="74"/>
      <c r="R41" s="76"/>
      <c r="S41" s="76"/>
      <c r="T41" s="77"/>
      <c r="U41" s="114"/>
      <c r="V41" s="95"/>
      <c r="W41" s="95"/>
      <c r="X41" s="95"/>
      <c r="Y41" s="95"/>
      <c r="Z41" s="134"/>
      <c r="AA41" s="31"/>
      <c r="AB41" s="32"/>
      <c r="AC41" s="32"/>
      <c r="AD41" s="32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23"/>
    </row>
    <row r="42" spans="1:45" s="30" customFormat="1" ht="18.75" customHeight="1">
      <c r="A42" s="23"/>
      <c r="B42" s="133"/>
      <c r="C42" s="95"/>
      <c r="D42" s="96"/>
      <c r="E42" s="95"/>
      <c r="F42" s="96"/>
      <c r="G42" s="114"/>
      <c r="H42" s="95"/>
      <c r="I42" s="95"/>
      <c r="J42" s="96"/>
      <c r="K42" s="93" t="s">
        <v>45</v>
      </c>
      <c r="L42" s="94"/>
      <c r="M42" s="74"/>
      <c r="N42" s="75"/>
      <c r="O42" s="76"/>
      <c r="P42" s="77"/>
      <c r="Q42" s="74"/>
      <c r="R42" s="76"/>
      <c r="S42" s="76"/>
      <c r="T42" s="77"/>
      <c r="U42" s="114"/>
      <c r="V42" s="95"/>
      <c r="W42" s="95"/>
      <c r="X42" s="95"/>
      <c r="Y42" s="95"/>
      <c r="Z42" s="134"/>
      <c r="AA42" s="31"/>
      <c r="AB42" s="32"/>
      <c r="AC42" s="32"/>
      <c r="AD42" s="32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23"/>
    </row>
    <row r="43" spans="1:45" s="30" customFormat="1" ht="18.75" customHeight="1">
      <c r="A43" s="23"/>
      <c r="B43" s="133"/>
      <c r="C43" s="95"/>
      <c r="D43" s="96"/>
      <c r="E43" s="95"/>
      <c r="F43" s="96"/>
      <c r="G43" s="114"/>
      <c r="H43" s="95"/>
      <c r="I43" s="95"/>
      <c r="J43" s="96"/>
      <c r="K43" s="93" t="s">
        <v>46</v>
      </c>
      <c r="L43" s="94"/>
      <c r="M43" s="74"/>
      <c r="N43" s="75"/>
      <c r="O43" s="76"/>
      <c r="P43" s="77"/>
      <c r="Q43" s="74"/>
      <c r="R43" s="76"/>
      <c r="S43" s="76"/>
      <c r="T43" s="77"/>
      <c r="U43" s="114"/>
      <c r="V43" s="95"/>
      <c r="W43" s="95"/>
      <c r="X43" s="95"/>
      <c r="Y43" s="95"/>
      <c r="Z43" s="134"/>
      <c r="AA43" s="31"/>
      <c r="AB43" s="32"/>
      <c r="AC43" s="32"/>
      <c r="AD43" s="32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23"/>
    </row>
    <row r="44" spans="1:45" s="30" customFormat="1" ht="18.75" customHeight="1">
      <c r="A44" s="23"/>
      <c r="B44" s="133"/>
      <c r="C44" s="95"/>
      <c r="D44" s="96"/>
      <c r="E44" s="95"/>
      <c r="F44" s="96"/>
      <c r="G44" s="114"/>
      <c r="H44" s="95"/>
      <c r="I44" s="95"/>
      <c r="J44" s="96"/>
      <c r="K44" s="93" t="s">
        <v>47</v>
      </c>
      <c r="L44" s="94"/>
      <c r="M44" s="74"/>
      <c r="N44" s="75"/>
      <c r="O44" s="76"/>
      <c r="P44" s="77"/>
      <c r="Q44" s="74"/>
      <c r="R44" s="76"/>
      <c r="S44" s="76"/>
      <c r="T44" s="77"/>
      <c r="U44" s="114"/>
      <c r="V44" s="95"/>
      <c r="W44" s="95"/>
      <c r="X44" s="95"/>
      <c r="Y44" s="95"/>
      <c r="Z44" s="134"/>
      <c r="AA44" s="31"/>
      <c r="AB44" s="32"/>
      <c r="AC44" s="32"/>
      <c r="AD44" s="3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23"/>
    </row>
    <row r="45" spans="1:45" s="30" customFormat="1" ht="18.75" customHeight="1">
      <c r="A45" s="23"/>
      <c r="B45" s="133"/>
      <c r="C45" s="95"/>
      <c r="D45" s="96"/>
      <c r="E45" s="95"/>
      <c r="F45" s="96"/>
      <c r="G45" s="114"/>
      <c r="H45" s="95"/>
      <c r="I45" s="95"/>
      <c r="J45" s="96"/>
      <c r="K45" s="93" t="s">
        <v>48</v>
      </c>
      <c r="L45" s="94"/>
      <c r="M45" s="74"/>
      <c r="N45" s="75"/>
      <c r="O45" s="76"/>
      <c r="P45" s="77"/>
      <c r="Q45" s="74"/>
      <c r="R45" s="76"/>
      <c r="S45" s="76"/>
      <c r="T45" s="77"/>
      <c r="U45" s="114"/>
      <c r="V45" s="95"/>
      <c r="W45" s="95"/>
      <c r="X45" s="95"/>
      <c r="Y45" s="95"/>
      <c r="Z45" s="134"/>
      <c r="AA45" s="31"/>
      <c r="AB45" s="32"/>
      <c r="AC45" s="32"/>
      <c r="AD45" s="3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23"/>
    </row>
    <row r="46" spans="1:45" s="30" customFormat="1" ht="18.75" customHeight="1">
      <c r="A46" s="23"/>
      <c r="B46" s="133"/>
      <c r="C46" s="95"/>
      <c r="D46" s="96"/>
      <c r="E46" s="95"/>
      <c r="F46" s="96"/>
      <c r="G46" s="114"/>
      <c r="H46" s="95"/>
      <c r="I46" s="95"/>
      <c r="J46" s="96"/>
      <c r="K46" s="93" t="s">
        <v>49</v>
      </c>
      <c r="L46" s="94"/>
      <c r="M46" s="74"/>
      <c r="N46" s="75"/>
      <c r="O46" s="76"/>
      <c r="P46" s="77"/>
      <c r="Q46" s="74"/>
      <c r="R46" s="76"/>
      <c r="S46" s="76"/>
      <c r="T46" s="77"/>
      <c r="U46" s="114"/>
      <c r="V46" s="95"/>
      <c r="W46" s="95"/>
      <c r="X46" s="95"/>
      <c r="Y46" s="95"/>
      <c r="Z46" s="134"/>
      <c r="AA46" s="31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23"/>
    </row>
    <row r="47" spans="1:45" s="30" customFormat="1" ht="18.75" customHeight="1">
      <c r="A47" s="23"/>
      <c r="B47" s="133"/>
      <c r="C47" s="95"/>
      <c r="D47" s="96"/>
      <c r="E47" s="95"/>
      <c r="F47" s="96"/>
      <c r="G47" s="114"/>
      <c r="H47" s="95"/>
      <c r="I47" s="95"/>
      <c r="J47" s="96"/>
      <c r="K47" s="93" t="s">
        <v>50</v>
      </c>
      <c r="L47" s="94"/>
      <c r="M47" s="74"/>
      <c r="N47" s="75"/>
      <c r="O47" s="76"/>
      <c r="P47" s="77"/>
      <c r="Q47" s="74"/>
      <c r="R47" s="76"/>
      <c r="S47" s="76"/>
      <c r="T47" s="77"/>
      <c r="U47" s="114"/>
      <c r="V47" s="95"/>
      <c r="W47" s="95"/>
      <c r="X47" s="95"/>
      <c r="Y47" s="95"/>
      <c r="Z47" s="134"/>
      <c r="AA47" s="31"/>
      <c r="AB47" s="32"/>
      <c r="AC47" s="32"/>
      <c r="AD47" s="32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23"/>
    </row>
    <row r="48" spans="1:45" s="30" customFormat="1" ht="18.75" customHeight="1" thickBot="1">
      <c r="A48" s="23"/>
      <c r="B48" s="154"/>
      <c r="C48" s="155"/>
      <c r="D48" s="156"/>
      <c r="E48" s="155"/>
      <c r="F48" s="156"/>
      <c r="G48" s="163"/>
      <c r="H48" s="155"/>
      <c r="I48" s="155"/>
      <c r="J48" s="156"/>
      <c r="K48" s="163" t="s">
        <v>51</v>
      </c>
      <c r="L48" s="156"/>
      <c r="M48" s="78"/>
      <c r="N48" s="79"/>
      <c r="O48" s="80"/>
      <c r="P48" s="81"/>
      <c r="Q48" s="78"/>
      <c r="R48" s="80"/>
      <c r="S48" s="82"/>
      <c r="T48" s="83"/>
      <c r="U48" s="163"/>
      <c r="V48" s="155"/>
      <c r="W48" s="155"/>
      <c r="X48" s="155"/>
      <c r="Y48" s="155"/>
      <c r="Z48" s="167"/>
      <c r="AA48" s="31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23"/>
    </row>
    <row r="49" spans="1:45" s="30" customFormat="1" ht="12" customHeight="1">
      <c r="A49" s="2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1"/>
      <c r="AB49" s="32"/>
      <c r="AC49" s="32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23"/>
    </row>
    <row r="50" spans="1:45" s="30" customFormat="1" ht="21" customHeight="1" thickBot="1">
      <c r="A50" s="23"/>
      <c r="B50" s="116" t="s">
        <v>19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31"/>
      <c r="AB50" s="32"/>
      <c r="AC50" s="32"/>
      <c r="AD50" s="32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23"/>
    </row>
    <row r="51" spans="1:45" s="30" customFormat="1" ht="28.5" customHeight="1" thickBot="1">
      <c r="A51" s="23"/>
      <c r="B51" s="153" t="s">
        <v>4</v>
      </c>
      <c r="C51" s="141"/>
      <c r="D51" s="147"/>
      <c r="E51" s="158" t="s">
        <v>39</v>
      </c>
      <c r="F51" s="147"/>
      <c r="G51" s="157" t="s">
        <v>12</v>
      </c>
      <c r="H51" s="141"/>
      <c r="I51" s="141"/>
      <c r="J51" s="147"/>
      <c r="K51" s="157" t="s">
        <v>40</v>
      </c>
      <c r="L51" s="147"/>
      <c r="M51" s="166" t="s">
        <v>41</v>
      </c>
      <c r="N51" s="147"/>
      <c r="O51" s="157" t="s">
        <v>60</v>
      </c>
      <c r="P51" s="147"/>
      <c r="Q51" s="157" t="s">
        <v>61</v>
      </c>
      <c r="R51" s="141"/>
      <c r="S51" s="141"/>
      <c r="T51" s="141"/>
      <c r="U51" s="141"/>
      <c r="V51" s="141"/>
      <c r="W51" s="141"/>
      <c r="X51" s="141"/>
      <c r="Y51" s="141"/>
      <c r="Z51" s="140"/>
      <c r="AA51" s="31"/>
      <c r="AB51" s="32"/>
      <c r="AC51" s="36"/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23"/>
    </row>
    <row r="52" spans="1:45" s="30" customFormat="1" ht="18.75" customHeight="1">
      <c r="A52" s="23"/>
      <c r="B52" s="127"/>
      <c r="C52" s="128"/>
      <c r="D52" s="129"/>
      <c r="E52" s="128"/>
      <c r="F52" s="129"/>
      <c r="G52" s="160" t="s">
        <v>56</v>
      </c>
      <c r="H52" s="128"/>
      <c r="I52" s="128"/>
      <c r="J52" s="129"/>
      <c r="K52" s="130" t="s">
        <v>42</v>
      </c>
      <c r="L52" s="129"/>
      <c r="M52" s="130" t="s">
        <v>52</v>
      </c>
      <c r="N52" s="129"/>
      <c r="O52" s="130"/>
      <c r="P52" s="129"/>
      <c r="Q52" s="130"/>
      <c r="R52" s="128"/>
      <c r="S52" s="128"/>
      <c r="T52" s="128"/>
      <c r="U52" s="128"/>
      <c r="V52" s="128"/>
      <c r="W52" s="128"/>
      <c r="X52" s="128"/>
      <c r="Y52" s="128"/>
      <c r="Z52" s="131"/>
      <c r="AA52" s="31"/>
      <c r="AB52" s="32"/>
      <c r="AC52" s="32"/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23"/>
    </row>
    <row r="53" spans="1:45" s="30" customFormat="1" ht="18.75" customHeight="1">
      <c r="A53" s="23"/>
      <c r="B53" s="133"/>
      <c r="C53" s="95"/>
      <c r="D53" s="96"/>
      <c r="E53" s="95"/>
      <c r="F53" s="96"/>
      <c r="G53" s="97" t="s">
        <v>57</v>
      </c>
      <c r="H53" s="95"/>
      <c r="I53" s="95"/>
      <c r="J53" s="96"/>
      <c r="K53" s="93" t="s">
        <v>43</v>
      </c>
      <c r="L53" s="94"/>
      <c r="M53" s="93" t="s">
        <v>53</v>
      </c>
      <c r="N53" s="94"/>
      <c r="O53" s="114"/>
      <c r="P53" s="96"/>
      <c r="Q53" s="114"/>
      <c r="R53" s="95"/>
      <c r="S53" s="95"/>
      <c r="T53" s="95"/>
      <c r="U53" s="95"/>
      <c r="V53" s="95"/>
      <c r="W53" s="95"/>
      <c r="X53" s="95"/>
      <c r="Y53" s="95"/>
      <c r="Z53" s="134"/>
      <c r="AA53" s="31"/>
      <c r="AB53" s="32"/>
      <c r="AC53" s="32"/>
      <c r="AD53" s="32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23"/>
    </row>
    <row r="54" spans="1:45" s="30" customFormat="1" ht="18.75" customHeight="1" thickBot="1">
      <c r="A54" s="23"/>
      <c r="B54" s="154"/>
      <c r="C54" s="155"/>
      <c r="D54" s="156"/>
      <c r="E54" s="155"/>
      <c r="F54" s="156"/>
      <c r="G54" s="159" t="s">
        <v>58</v>
      </c>
      <c r="H54" s="155"/>
      <c r="I54" s="155"/>
      <c r="J54" s="156"/>
      <c r="K54" s="163" t="s">
        <v>44</v>
      </c>
      <c r="L54" s="156"/>
      <c r="M54" s="163" t="s">
        <v>52</v>
      </c>
      <c r="N54" s="156"/>
      <c r="O54" s="163"/>
      <c r="P54" s="156"/>
      <c r="Q54" s="163"/>
      <c r="R54" s="155"/>
      <c r="S54" s="155"/>
      <c r="T54" s="155"/>
      <c r="U54" s="155"/>
      <c r="V54" s="155"/>
      <c r="W54" s="155"/>
      <c r="X54" s="155"/>
      <c r="Y54" s="155"/>
      <c r="Z54" s="167"/>
      <c r="AA54" s="31"/>
      <c r="AB54" s="32"/>
      <c r="AC54" s="32"/>
      <c r="AD54" s="32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23"/>
    </row>
    <row r="55" spans="1:45" s="37" customFormat="1" ht="6" customHeight="1">
      <c r="A55" s="3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1"/>
      <c r="AB55" s="32"/>
      <c r="AC55" s="32"/>
      <c r="AD55" s="32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6"/>
    </row>
    <row r="56" spans="1:45" s="30" customFormat="1" ht="21.75" customHeight="1" thickBot="1">
      <c r="A56" s="23"/>
      <c r="B56" s="51" t="s">
        <v>65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31"/>
      <c r="AB56" s="32"/>
      <c r="AC56" s="32"/>
      <c r="AD56" s="3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23"/>
    </row>
    <row r="57" spans="1:45" s="30" customFormat="1" ht="29.25" customHeight="1" thickBot="1">
      <c r="A57" s="23"/>
      <c r="B57" s="153" t="s">
        <v>4</v>
      </c>
      <c r="C57" s="141"/>
      <c r="D57" s="147"/>
      <c r="E57" s="158" t="s">
        <v>39</v>
      </c>
      <c r="F57" s="147"/>
      <c r="G57" s="157" t="s">
        <v>12</v>
      </c>
      <c r="H57" s="141"/>
      <c r="I57" s="141"/>
      <c r="J57" s="147"/>
      <c r="K57" s="157" t="s">
        <v>40</v>
      </c>
      <c r="L57" s="147"/>
      <c r="M57" s="157" t="s">
        <v>54</v>
      </c>
      <c r="N57" s="147"/>
      <c r="O57" s="157" t="s">
        <v>61</v>
      </c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0"/>
      <c r="AA57" s="31"/>
      <c r="AB57" s="32"/>
      <c r="AC57" s="56"/>
      <c r="AD57" s="32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23"/>
    </row>
    <row r="58" spans="1:45" s="30" customFormat="1" ht="18.75" customHeight="1">
      <c r="A58" s="23"/>
      <c r="B58" s="127"/>
      <c r="C58" s="128"/>
      <c r="D58" s="129"/>
      <c r="E58" s="128"/>
      <c r="F58" s="129"/>
      <c r="G58" s="160" t="s">
        <v>56</v>
      </c>
      <c r="H58" s="128"/>
      <c r="I58" s="128"/>
      <c r="J58" s="129"/>
      <c r="K58" s="130" t="s">
        <v>42</v>
      </c>
      <c r="L58" s="129"/>
      <c r="M58" s="124" t="s">
        <v>62</v>
      </c>
      <c r="N58" s="136"/>
      <c r="O58" s="130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  <c r="AA58" s="31"/>
      <c r="AB58" s="32"/>
      <c r="AC58" s="32"/>
      <c r="AD58" s="3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23"/>
    </row>
    <row r="59" spans="1:45" s="30" customFormat="1" ht="18.75" customHeight="1">
      <c r="A59" s="23"/>
      <c r="B59" s="133"/>
      <c r="C59" s="95"/>
      <c r="D59" s="96"/>
      <c r="E59" s="95"/>
      <c r="F59" s="96"/>
      <c r="G59" s="97" t="s">
        <v>57</v>
      </c>
      <c r="H59" s="95"/>
      <c r="I59" s="95"/>
      <c r="J59" s="96"/>
      <c r="K59" s="93" t="s">
        <v>43</v>
      </c>
      <c r="L59" s="94"/>
      <c r="M59" s="164" t="s">
        <v>63</v>
      </c>
      <c r="N59" s="165"/>
      <c r="O59" s="114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34"/>
      <c r="AA59" s="31"/>
      <c r="AB59" s="32"/>
      <c r="AC59" s="32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23"/>
    </row>
    <row r="60" spans="1:45" s="30" customFormat="1" ht="18.75" customHeight="1" thickBot="1">
      <c r="A60" s="23"/>
      <c r="B60" s="154"/>
      <c r="C60" s="155"/>
      <c r="D60" s="156"/>
      <c r="E60" s="155"/>
      <c r="F60" s="156"/>
      <c r="G60" s="159" t="s">
        <v>58</v>
      </c>
      <c r="H60" s="155"/>
      <c r="I60" s="155"/>
      <c r="J60" s="156"/>
      <c r="K60" s="161" t="s">
        <v>44</v>
      </c>
      <c r="L60" s="162"/>
      <c r="M60" s="163" t="s">
        <v>62</v>
      </c>
      <c r="N60" s="156"/>
      <c r="O60" s="163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67"/>
      <c r="AA60" s="31"/>
      <c r="AB60" s="32"/>
      <c r="AC60" s="32"/>
      <c r="AD60" s="32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23"/>
    </row>
    <row r="61" spans="1:45" s="37" customFormat="1" ht="6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5"/>
      <c r="L61" s="35"/>
      <c r="M61" s="35"/>
      <c r="N61" s="35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1"/>
      <c r="AB61" s="32"/>
      <c r="AC61" s="32"/>
      <c r="AD61" s="32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6"/>
    </row>
    <row r="62" spans="1:45" s="30" customFormat="1" ht="21.75" customHeight="1" thickBot="1">
      <c r="A62" s="23"/>
      <c r="B62" s="51" t="s">
        <v>66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31"/>
      <c r="AB62" s="32"/>
      <c r="AC62" s="32"/>
      <c r="AD62" s="32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23"/>
    </row>
    <row r="63" spans="1:45" s="30" customFormat="1" ht="29.25" customHeight="1" thickBot="1">
      <c r="A63" s="23"/>
      <c r="B63" s="153" t="s">
        <v>4</v>
      </c>
      <c r="C63" s="141"/>
      <c r="D63" s="147"/>
      <c r="E63" s="158" t="s">
        <v>39</v>
      </c>
      <c r="F63" s="147"/>
      <c r="G63" s="157" t="s">
        <v>12</v>
      </c>
      <c r="H63" s="141"/>
      <c r="I63" s="141"/>
      <c r="J63" s="147"/>
      <c r="K63" s="157" t="s">
        <v>40</v>
      </c>
      <c r="L63" s="147"/>
      <c r="M63" s="157" t="s">
        <v>55</v>
      </c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0"/>
      <c r="AA63" s="31"/>
      <c r="AB63" s="32"/>
      <c r="AC63" s="36"/>
      <c r="AD63" s="32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23"/>
    </row>
    <row r="64" spans="1:45" s="30" customFormat="1" ht="18.75" customHeight="1">
      <c r="A64" s="23"/>
      <c r="B64" s="127"/>
      <c r="C64" s="128"/>
      <c r="D64" s="129"/>
      <c r="E64" s="128"/>
      <c r="F64" s="129"/>
      <c r="G64" s="160" t="s">
        <v>56</v>
      </c>
      <c r="H64" s="128"/>
      <c r="I64" s="128"/>
      <c r="J64" s="129"/>
      <c r="K64" s="130" t="s">
        <v>42</v>
      </c>
      <c r="L64" s="129"/>
      <c r="M64" s="130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  <c r="AA64" s="31"/>
      <c r="AB64" s="32"/>
      <c r="AC64" s="32"/>
      <c r="AD64" s="32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23"/>
    </row>
    <row r="65" spans="1:45" s="30" customFormat="1" ht="18.75" customHeight="1">
      <c r="A65" s="23"/>
      <c r="B65" s="133"/>
      <c r="C65" s="95"/>
      <c r="D65" s="96"/>
      <c r="E65" s="95"/>
      <c r="F65" s="96"/>
      <c r="G65" s="97" t="s">
        <v>57</v>
      </c>
      <c r="H65" s="95"/>
      <c r="I65" s="95"/>
      <c r="J65" s="96"/>
      <c r="K65" s="93" t="s">
        <v>43</v>
      </c>
      <c r="L65" s="94"/>
      <c r="M65" s="11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134"/>
      <c r="AA65" s="31"/>
      <c r="AB65" s="32"/>
      <c r="AC65" s="32"/>
      <c r="AD65" s="32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23"/>
    </row>
    <row r="66" spans="1:45" s="30" customFormat="1" ht="18.75" customHeight="1" thickBot="1">
      <c r="A66" s="23"/>
      <c r="B66" s="154"/>
      <c r="C66" s="155"/>
      <c r="D66" s="156"/>
      <c r="E66" s="155"/>
      <c r="F66" s="156"/>
      <c r="G66" s="159" t="s">
        <v>58</v>
      </c>
      <c r="H66" s="155"/>
      <c r="I66" s="155"/>
      <c r="J66" s="156"/>
      <c r="K66" s="93" t="s">
        <v>44</v>
      </c>
      <c r="L66" s="94"/>
      <c r="M66" s="163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67"/>
      <c r="AA66" s="31"/>
      <c r="AB66" s="32"/>
      <c r="AC66" s="32"/>
      <c r="AD66" s="32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23"/>
    </row>
    <row r="67" spans="1:45" s="37" customFormat="1" ht="16.5" customHeight="1" thickBo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  <c r="AB67" s="32"/>
      <c r="AC67" s="32"/>
      <c r="AD67" s="32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6"/>
    </row>
    <row r="68" spans="1:45" s="37" customFormat="1" ht="15" customHeight="1" thickBot="1">
      <c r="A68" s="36"/>
      <c r="B68" s="32" t="s">
        <v>18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1"/>
      <c r="AB68" s="32"/>
      <c r="AC68" s="32"/>
      <c r="AD68" s="3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6"/>
    </row>
    <row r="69" spans="1:45" s="30" customFormat="1" ht="30" customHeight="1" thickBot="1">
      <c r="A69" s="23"/>
      <c r="B69" s="42"/>
      <c r="C69" s="132" t="s">
        <v>20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0"/>
      <c r="AA69" s="31"/>
      <c r="AB69" s="32"/>
      <c r="AC69" s="32"/>
      <c r="AD69" s="3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23"/>
    </row>
    <row r="70" spans="1:45" s="30" customFormat="1" ht="14.25" thickBot="1">
      <c r="A70" s="23"/>
      <c r="B70" s="32"/>
      <c r="C70" s="18"/>
      <c r="D70" s="19"/>
      <c r="E70" s="20"/>
      <c r="F70" s="19"/>
      <c r="G70" s="20"/>
      <c r="H70" s="19"/>
      <c r="I70" s="20"/>
      <c r="J70" s="19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2"/>
      <c r="Y70" s="20"/>
      <c r="Z70" s="22"/>
      <c r="AA70" s="31"/>
      <c r="AB70" s="32"/>
      <c r="AC70" s="32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23"/>
    </row>
    <row r="71" spans="1:47" s="30" customFormat="1" ht="33" customHeight="1" thickBot="1">
      <c r="A71" s="23"/>
      <c r="B71" s="32"/>
      <c r="C71" s="25"/>
      <c r="D71" s="26"/>
      <c r="E71" s="27"/>
      <c r="F71" s="26"/>
      <c r="G71" s="27"/>
      <c r="H71" s="26"/>
      <c r="I71" s="27"/>
      <c r="J71" s="26"/>
      <c r="K71" s="40"/>
      <c r="L71" s="39"/>
      <c r="M71" s="40"/>
      <c r="N71" s="39"/>
      <c r="O71" s="40"/>
      <c r="P71" s="39"/>
      <c r="Q71" s="40"/>
      <c r="R71" s="39"/>
      <c r="S71" s="40"/>
      <c r="T71" s="39"/>
      <c r="U71" s="40"/>
      <c r="V71" s="39"/>
      <c r="W71" s="40"/>
      <c r="X71" s="41"/>
      <c r="Y71" s="25">
        <f>SUM(C71,E71,G71,I71,K71,M71,O71,Q71,S71,U71,W71)</f>
        <v>0</v>
      </c>
      <c r="Z71" s="29">
        <f>SUM(D71,F71,H71,J71,L71,N71,P71,R71,T71,V71,X71)</f>
        <v>0</v>
      </c>
      <c r="AA71" s="31"/>
      <c r="AB71" s="32"/>
      <c r="AC71" s="32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1:45" s="30" customFormat="1" ht="14.25" thickBot="1">
      <c r="A72" s="23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31"/>
      <c r="AB72" s="32"/>
      <c r="AC72" s="32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23"/>
    </row>
    <row r="73" spans="1:45" s="30" customFormat="1" ht="18.75" customHeight="1" thickBot="1">
      <c r="A73" s="23"/>
      <c r="B73" s="127" t="s">
        <v>12</v>
      </c>
      <c r="C73" s="128"/>
      <c r="D73" s="128"/>
      <c r="E73" s="128"/>
      <c r="F73" s="129"/>
      <c r="G73" s="130" t="s">
        <v>17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31"/>
      <c r="AA73" s="31"/>
      <c r="AB73" s="32"/>
      <c r="AC73" s="32"/>
      <c r="AD73" s="3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23"/>
    </row>
    <row r="74" spans="1:45" s="30" customFormat="1" ht="18.75" customHeight="1">
      <c r="A74" s="23"/>
      <c r="B74" s="135"/>
      <c r="C74" s="125"/>
      <c r="D74" s="125"/>
      <c r="E74" s="125"/>
      <c r="F74" s="136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6"/>
      <c r="AA74" s="31"/>
      <c r="AB74" s="32"/>
      <c r="AC74" s="32"/>
      <c r="AD74" s="32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23"/>
    </row>
    <row r="75" spans="1:45" s="30" customFormat="1" ht="18.75" customHeight="1">
      <c r="A75" s="23"/>
      <c r="B75" s="133"/>
      <c r="C75" s="95"/>
      <c r="D75" s="95"/>
      <c r="E75" s="95"/>
      <c r="F75" s="96"/>
      <c r="G75" s="114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34"/>
      <c r="AA75" s="31"/>
      <c r="AB75" s="32"/>
      <c r="AC75" s="32"/>
      <c r="AD75" s="3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23"/>
    </row>
    <row r="76" spans="1:45" s="30" customFormat="1" ht="18.75" customHeight="1" thickBot="1">
      <c r="A76" s="23"/>
      <c r="B76" s="119"/>
      <c r="C76" s="120"/>
      <c r="D76" s="120"/>
      <c r="E76" s="120"/>
      <c r="F76" s="121"/>
      <c r="G76" s="122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3"/>
      <c r="AA76" s="31"/>
      <c r="AB76" s="32"/>
      <c r="AC76" s="32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23"/>
    </row>
    <row r="77" ht="13.5" customHeight="1">
      <c r="B77" s="47"/>
    </row>
  </sheetData>
  <sheetProtection/>
  <mergeCells count="247">
    <mergeCell ref="B1:Z1"/>
    <mergeCell ref="B3:D3"/>
    <mergeCell ref="E3:T3"/>
    <mergeCell ref="U3:V3"/>
    <mergeCell ref="W3:X3"/>
    <mergeCell ref="B5:D5"/>
    <mergeCell ref="E5:F5"/>
    <mergeCell ref="G5:H5"/>
    <mergeCell ref="I5:M5"/>
    <mergeCell ref="N5:X5"/>
    <mergeCell ref="B8: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E12:AR12"/>
    <mergeCell ref="AE13:AR13"/>
    <mergeCell ref="AE14:AR14"/>
    <mergeCell ref="B16:L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AE20:AR20"/>
    <mergeCell ref="C21:D21"/>
    <mergeCell ref="E21:F21"/>
    <mergeCell ref="G21:H21"/>
    <mergeCell ref="I21:J21"/>
    <mergeCell ref="K21:L21"/>
    <mergeCell ref="AE21:AR21"/>
    <mergeCell ref="C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C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3:Z33"/>
    <mergeCell ref="B36:I36"/>
    <mergeCell ref="U32:V32"/>
    <mergeCell ref="W32:X32"/>
    <mergeCell ref="Y32:Z32"/>
    <mergeCell ref="C33:D33"/>
    <mergeCell ref="E33:F33"/>
    <mergeCell ref="G33:H33"/>
    <mergeCell ref="I33:J33"/>
    <mergeCell ref="K33:L33"/>
    <mergeCell ref="M37:P37"/>
    <mergeCell ref="Q37:T37"/>
    <mergeCell ref="Q33:R33"/>
    <mergeCell ref="S33:T33"/>
    <mergeCell ref="U33:V33"/>
    <mergeCell ref="W33:X33"/>
    <mergeCell ref="M33:N33"/>
    <mergeCell ref="O33:P33"/>
    <mergeCell ref="U37:Z38"/>
    <mergeCell ref="B39:D39"/>
    <mergeCell ref="E39:F39"/>
    <mergeCell ref="G39:J39"/>
    <mergeCell ref="K39:L39"/>
    <mergeCell ref="U39:Z39"/>
    <mergeCell ref="B37:D38"/>
    <mergeCell ref="E37:F38"/>
    <mergeCell ref="G37:J38"/>
    <mergeCell ref="K37:L38"/>
    <mergeCell ref="B40:D40"/>
    <mergeCell ref="E40:F40"/>
    <mergeCell ref="G40:J40"/>
    <mergeCell ref="K40:L40"/>
    <mergeCell ref="U40:Z40"/>
    <mergeCell ref="B41:D41"/>
    <mergeCell ref="E41:F41"/>
    <mergeCell ref="G41:J41"/>
    <mergeCell ref="K41:L41"/>
    <mergeCell ref="U41:Z41"/>
    <mergeCell ref="B42:D42"/>
    <mergeCell ref="E42:F42"/>
    <mergeCell ref="G42:J42"/>
    <mergeCell ref="K42:L42"/>
    <mergeCell ref="U42:Z42"/>
    <mergeCell ref="B43:D43"/>
    <mergeCell ref="E43:F43"/>
    <mergeCell ref="G43:J43"/>
    <mergeCell ref="K43:L43"/>
    <mergeCell ref="U43:Z43"/>
    <mergeCell ref="B44:D44"/>
    <mergeCell ref="E44:F44"/>
    <mergeCell ref="G44:J44"/>
    <mergeCell ref="K44:L44"/>
    <mergeCell ref="U44:Z44"/>
    <mergeCell ref="B45:D45"/>
    <mergeCell ref="E45:F45"/>
    <mergeCell ref="G45:J45"/>
    <mergeCell ref="K45:L45"/>
    <mergeCell ref="U45:Z45"/>
    <mergeCell ref="B46:D46"/>
    <mergeCell ref="E46:F46"/>
    <mergeCell ref="G46:J46"/>
    <mergeCell ref="K46:L46"/>
    <mergeCell ref="U46:Z46"/>
    <mergeCell ref="B47:D47"/>
    <mergeCell ref="E47:F47"/>
    <mergeCell ref="G47:J47"/>
    <mergeCell ref="K47:L47"/>
    <mergeCell ref="U47:Z47"/>
    <mergeCell ref="B48:D48"/>
    <mergeCell ref="E48:F48"/>
    <mergeCell ref="G48:J48"/>
    <mergeCell ref="K48:L48"/>
    <mergeCell ref="U48:Z48"/>
    <mergeCell ref="B50:Z50"/>
    <mergeCell ref="O52:P52"/>
    <mergeCell ref="Q52:Z52"/>
    <mergeCell ref="B51:D51"/>
    <mergeCell ref="E51:F51"/>
    <mergeCell ref="G51:J51"/>
    <mergeCell ref="K51:L51"/>
    <mergeCell ref="M51:N51"/>
    <mergeCell ref="O51:P51"/>
    <mergeCell ref="G53:J53"/>
    <mergeCell ref="K53:L53"/>
    <mergeCell ref="M53:N53"/>
    <mergeCell ref="O53:P53"/>
    <mergeCell ref="Q51:Z51"/>
    <mergeCell ref="B52:D52"/>
    <mergeCell ref="E52:F52"/>
    <mergeCell ref="G52:J52"/>
    <mergeCell ref="K52:L52"/>
    <mergeCell ref="M52:N52"/>
    <mergeCell ref="Q53:Z53"/>
    <mergeCell ref="B54:D54"/>
    <mergeCell ref="E54:F54"/>
    <mergeCell ref="G54:J54"/>
    <mergeCell ref="K54:L54"/>
    <mergeCell ref="M54:N54"/>
    <mergeCell ref="O54:P54"/>
    <mergeCell ref="Q54:Z54"/>
    <mergeCell ref="B53:D53"/>
    <mergeCell ref="E53:F53"/>
    <mergeCell ref="B57:D57"/>
    <mergeCell ref="E57:F57"/>
    <mergeCell ref="G57:J57"/>
    <mergeCell ref="K57:L57"/>
    <mergeCell ref="M57:N57"/>
    <mergeCell ref="O57:Z57"/>
    <mergeCell ref="B58:D58"/>
    <mergeCell ref="E58:F58"/>
    <mergeCell ref="G58:J58"/>
    <mergeCell ref="K58:L58"/>
    <mergeCell ref="M58:N58"/>
    <mergeCell ref="O58:Z58"/>
    <mergeCell ref="B59:D59"/>
    <mergeCell ref="E59:F59"/>
    <mergeCell ref="G59:J59"/>
    <mergeCell ref="K59:L59"/>
    <mergeCell ref="M59:N59"/>
    <mergeCell ref="O59:Z59"/>
    <mergeCell ref="B60:D60"/>
    <mergeCell ref="E60:F60"/>
    <mergeCell ref="G60:J60"/>
    <mergeCell ref="K60:L60"/>
    <mergeCell ref="M60:N60"/>
    <mergeCell ref="O60:Z60"/>
    <mergeCell ref="B63:D63"/>
    <mergeCell ref="E63:F63"/>
    <mergeCell ref="G63:J63"/>
    <mergeCell ref="K63:L63"/>
    <mergeCell ref="M63:Z63"/>
    <mergeCell ref="B64:D64"/>
    <mergeCell ref="E64:F64"/>
    <mergeCell ref="G64:J64"/>
    <mergeCell ref="K64:L64"/>
    <mergeCell ref="M64:Z64"/>
    <mergeCell ref="B65:D65"/>
    <mergeCell ref="E65:F65"/>
    <mergeCell ref="G65:J65"/>
    <mergeCell ref="K65:L65"/>
    <mergeCell ref="M65:Z65"/>
    <mergeCell ref="B66:D66"/>
    <mergeCell ref="E66:F66"/>
    <mergeCell ref="G66:J66"/>
    <mergeCell ref="K66:L66"/>
    <mergeCell ref="M66:Z66"/>
    <mergeCell ref="B75:F75"/>
    <mergeCell ref="G75:Z75"/>
    <mergeCell ref="B76:F76"/>
    <mergeCell ref="G76:Z76"/>
    <mergeCell ref="C69:Z69"/>
    <mergeCell ref="B72:Z72"/>
    <mergeCell ref="B73:F73"/>
    <mergeCell ref="G73:Z73"/>
    <mergeCell ref="B74:F74"/>
    <mergeCell ref="G74:Z74"/>
  </mergeCells>
  <dataValidations count="3">
    <dataValidation type="list" allowBlank="1" showInputMessage="1" showErrorMessage="1" sqref="K64:L66 K58:L60 K52:L54 K39:L48">
      <formula1>"幼,小,中,高,中等,特別,大学,短大,高専,専各,その他"</formula1>
    </dataValidation>
    <dataValidation type="list" allowBlank="1" showInputMessage="1" showErrorMessage="1" sqref="M58:N60">
      <formula1>"休校,短縮"</formula1>
    </dataValidation>
    <dataValidation type="list" allowBlank="1" showInputMessage="1" showErrorMessage="1" sqref="M52:N54">
      <formula1>"児童生徒,教職員"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1" r:id="rId2"/>
  <colBreaks count="1" manualBreakCount="1">
    <brk id="45" min="7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narii</dc:creator>
  <cp:keywords/>
  <dc:description/>
  <cp:lastModifiedBy>広島県</cp:lastModifiedBy>
  <cp:lastPrinted>2014-06-04T01:32:17Z</cp:lastPrinted>
  <dcterms:created xsi:type="dcterms:W3CDTF">2007-07-11T04:57:58Z</dcterms:created>
  <dcterms:modified xsi:type="dcterms:W3CDTF">2015-02-06T07:05:34Z</dcterms:modified>
  <cp:category/>
  <cp:version/>
  <cp:contentType/>
  <cp:contentStatus/>
</cp:coreProperties>
</file>