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activeTab="0"/>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<sst xmlns="http://schemas.openxmlformats.org/spreadsheetml/2006/main" count="361" uniqueCount="49">
  <si>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</si>
  <si>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</si>
  <si>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</si>
  <si>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</si>
  <si>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</si>
  <si>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</si>
  <si>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</si>
  <si>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</si>
  <si>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</si>
  <si>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</si>
  <si>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</si>
  <si>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</si>
  <si>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</si>
  <si>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</si>
  <si>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</si>
  <si>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</si>
  <si>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</si>
  <si>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</si>
  <si>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</si>
  <si>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</si>
  <si>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</si>
  <si>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</si>
  <si>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</si>
  <si>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</si>
  <si>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</si>
  <si>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</si>
  <si>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</si>
  <si>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</si>
  <si>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</si>
  <si>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</si>
  <si>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</si>
  <si>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</si>
  <si>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</si>
  <si>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</si>
  <si>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</si>
  <si>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</si>
  <si>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</si>
  <si>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</si>
  <si>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</si>
  <si>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</si>
  <si>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</si>
  <si>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</si>
  <si>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</si>
  <si>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</si>
  <si>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課税仕入れ</t>
  </si>
  <si>
    <t>非課税仕入れ
不課税仕入れ</t>
  </si>
  <si>
    <t>平成○○年度○○○○推進事業補助金</t>
  </si>
  <si>
    <t>５　補助金確定額</t>
  </si>
  <si>
    <t>要返還相当額計算書【税率１０％】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</si>
</sst>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7"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38" fontId="5" fillId="33" borderId="21" xfId="49" applyFont="1" applyFill="1" applyBorder="1" applyAlignment="1">
      <alignment horizontal="center"/>
    </xf>
    <xf numFmtId="38" fontId="5" fillId="33" borderId="0" xfId="49" applyFont="1" applyFill="1" applyAlignment="1">
      <alignment horizontal="center"/>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13" fillId="0" borderId="0" xfId="49" applyFont="1" applyAlignment="1">
      <alignment horizontal="left" vertical="top" wrapText="1"/>
    </xf>
    <xf numFmtId="180" fontId="13" fillId="0" borderId="17" xfId="0" applyNumberFormat="1" applyFont="1" applyFill="1" applyBorder="1" applyAlignment="1">
      <alignment horizontal="center" vertical="center"/>
    </xf>
    <xf numFmtId="180" fontId="13" fillId="0" borderId="18" xfId="0" applyNumberFormat="1" applyFont="1" applyFill="1" applyBorder="1" applyAlignment="1">
      <alignment horizontal="center" vertical="center"/>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38" fontId="13" fillId="33" borderId="21"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46</v>
      </c>
      <c r="I10" s="22"/>
      <c r="J10" s="22"/>
      <c r="K10" s="22"/>
      <c r="L10" s="22"/>
      <c r="M10" s="22"/>
      <c r="N10" s="22"/>
      <c r="O10" s="21"/>
      <c r="P10" s="21"/>
      <c r="Q10" s="15"/>
      <c r="R10" s="15"/>
    </row>
    <row r="11" spans="1:18" ht="14.25">
      <c r="A11" s="2" t="s">
        <v>47</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INT(C12*10/110*SUM(D38:F38)/H38)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INT(C12*10/110*SUM(D38:F38)/H38*F41)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60" t="s">
        <v>10</v>
      </c>
      <c r="D29" s="57" t="s">
        <v>44</v>
      </c>
      <c r="E29" s="57"/>
      <c r="F29" s="57"/>
      <c r="G29" s="58" t="s">
        <v>45</v>
      </c>
      <c r="H29" s="59" t="s">
        <v>7</v>
      </c>
      <c r="I29" s="17"/>
      <c r="J29" s="22"/>
      <c r="K29" s="22"/>
      <c r="L29" s="22"/>
      <c r="M29" s="22"/>
      <c r="N29" s="22"/>
      <c r="O29" s="21"/>
      <c r="P29" s="21"/>
      <c r="Q29" s="15"/>
      <c r="R29" s="15"/>
    </row>
    <row r="30" spans="2:18" ht="28.5">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55"/>
      <c r="C32" s="16"/>
      <c r="D32" s="18"/>
      <c r="E32" s="18"/>
      <c r="F32" s="18"/>
      <c r="G32" s="18"/>
      <c r="H32" s="14">
        <f t="shared" si="0"/>
        <v>0</v>
      </c>
      <c r="I32" s="25"/>
      <c r="J32" s="21"/>
      <c r="K32" s="21"/>
      <c r="L32" s="21"/>
      <c r="M32" s="21"/>
      <c r="N32" s="21"/>
      <c r="O32" s="21"/>
      <c r="P32" s="21"/>
      <c r="Q32" s="15"/>
      <c r="R32" s="15"/>
    </row>
    <row r="33" spans="2:18" ht="19.5" customHeight="1">
      <c r="B33" s="55"/>
      <c r="C33" s="16"/>
      <c r="D33" s="18"/>
      <c r="E33" s="18"/>
      <c r="F33" s="18"/>
      <c r="G33" s="18"/>
      <c r="H33" s="14">
        <f t="shared" si="0"/>
        <v>0</v>
      </c>
      <c r="I33" s="25"/>
      <c r="J33" s="21"/>
      <c r="K33" s="21"/>
      <c r="L33" s="21"/>
      <c r="M33" s="21"/>
      <c r="N33" s="21"/>
      <c r="O33" s="21"/>
      <c r="P33" s="21"/>
      <c r="Q33" s="15"/>
      <c r="R33" s="15"/>
    </row>
    <row r="34" spans="2:18" ht="19.5" customHeight="1">
      <c r="B34" s="55"/>
      <c r="C34" s="16"/>
      <c r="D34" s="18"/>
      <c r="E34" s="18"/>
      <c r="F34" s="18"/>
      <c r="G34" s="18"/>
      <c r="H34" s="14">
        <f t="shared" si="0"/>
        <v>0</v>
      </c>
      <c r="I34" s="25"/>
      <c r="J34" s="21"/>
      <c r="K34" s="21"/>
      <c r="L34" s="21"/>
      <c r="M34" s="21"/>
      <c r="N34" s="21"/>
      <c r="O34" s="21"/>
      <c r="P34" s="21"/>
      <c r="Q34" s="15"/>
      <c r="R34" s="15"/>
    </row>
    <row r="35" spans="2:18" ht="19.5" customHeight="1">
      <c r="B35" s="55"/>
      <c r="C35" s="16"/>
      <c r="D35" s="18"/>
      <c r="E35" s="18"/>
      <c r="F35" s="18"/>
      <c r="G35" s="18"/>
      <c r="H35" s="14">
        <f t="shared" si="0"/>
        <v>0</v>
      </c>
      <c r="I35" s="25"/>
      <c r="J35" s="21"/>
      <c r="K35" s="21"/>
      <c r="L35" s="21"/>
      <c r="M35" s="21"/>
      <c r="N35" s="21"/>
      <c r="O35" s="21"/>
      <c r="P35" s="21"/>
      <c r="Q35" s="15"/>
      <c r="R35" s="15"/>
    </row>
    <row r="36" spans="2:18" ht="19.5" customHeight="1">
      <c r="B36" s="55"/>
      <c r="C36" s="16"/>
      <c r="D36" s="18"/>
      <c r="E36" s="18"/>
      <c r="F36" s="18"/>
      <c r="G36" s="18"/>
      <c r="H36" s="14">
        <f t="shared" si="0"/>
        <v>0</v>
      </c>
      <c r="I36" s="25"/>
      <c r="J36" s="21"/>
      <c r="K36" s="21"/>
      <c r="L36" s="21"/>
      <c r="M36" s="21"/>
      <c r="N36" s="21"/>
      <c r="O36" s="21"/>
      <c r="P36" s="21"/>
      <c r="Q36" s="15"/>
      <c r="R36" s="15"/>
    </row>
    <row r="37" spans="2:18" ht="19.5" customHeight="1">
      <c r="B37" s="55"/>
      <c r="C37" s="16"/>
      <c r="D37" s="18"/>
      <c r="E37" s="18"/>
      <c r="F37" s="18"/>
      <c r="G37" s="18"/>
      <c r="H37" s="14">
        <f t="shared" si="0"/>
        <v>0</v>
      </c>
      <c r="I37" s="25"/>
      <c r="J37" s="21"/>
      <c r="K37" s="21"/>
      <c r="L37" s="21"/>
      <c r="M37" s="21"/>
      <c r="N37" s="21"/>
      <c r="O37" s="21"/>
      <c r="P37" s="21"/>
      <c r="Q37" s="15"/>
      <c r="R37" s="15"/>
    </row>
    <row r="38" spans="2:18" ht="19.5" customHeight="1">
      <c r="B38" s="55"/>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53"/>
      <c r="D41" s="53"/>
      <c r="E41" s="48" t="s">
        <v>30</v>
      </c>
      <c r="F41" s="49">
        <f>IF(C42="","",C41/C42)</f>
      </c>
      <c r="G41" s="50"/>
      <c r="I41" s="21"/>
      <c r="J41" s="27" t="s">
        <v>25</v>
      </c>
      <c r="K41" s="27"/>
      <c r="L41" s="27"/>
      <c r="M41" s="27"/>
      <c r="N41" s="21"/>
      <c r="O41" s="21"/>
      <c r="P41" s="21"/>
      <c r="Q41" s="15"/>
      <c r="R41" s="15"/>
    </row>
    <row r="42" spans="3:18" ht="15.75" thickBot="1" thickTop="1">
      <c r="C42" s="54"/>
      <c r="D42" s="54"/>
      <c r="E42" s="48"/>
      <c r="F42" s="51"/>
      <c r="G42" s="52"/>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6">
        <f>IF(B19="○",I12&amp;"×10／110×（"&amp;I39&amp;"＋"&amp;J39&amp;"＋"&amp;K39&amp;"）／"&amp;M39&amp;"＝"&amp;L19,IF(B21="○",I12&amp;"×10／110×("&amp;I39&amp;"＋"&amp;J39&amp;"＋"&amp;K39&amp;"）／"&amp;M39&amp;"×②＝"&amp;L21,""))</f>
      </c>
      <c r="D52" s="46"/>
      <c r="E52" s="46"/>
      <c r="F52" s="46"/>
      <c r="G52" s="46"/>
      <c r="H52" s="46"/>
      <c r="I52" s="30" t="s">
        <v>18</v>
      </c>
    </row>
    <row r="53" spans="3:9" ht="28.5" customHeight="1">
      <c r="C53" s="47"/>
      <c r="D53" s="47"/>
      <c r="E53" s="47"/>
      <c r="F53" s="47"/>
      <c r="G53" s="47"/>
      <c r="H53" s="47"/>
      <c r="I53" s="30" t="s">
        <v>18</v>
      </c>
    </row>
    <row r="54" spans="3:9" ht="28.5" customHeight="1">
      <c r="C54" s="47"/>
      <c r="D54" s="47"/>
      <c r="E54" s="47"/>
      <c r="F54" s="47"/>
      <c r="G54" s="47"/>
      <c r="H54" s="47"/>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ht="15">
      <c r="A21" s="1"/>
      <c r="B21" s="16"/>
      <c r="C21" s="11" t="s">
        <v>12</v>
      </c>
      <c r="D21" s="11"/>
      <c r="E21" s="11"/>
      <c r="F21" s="11"/>
      <c r="G21" s="11"/>
      <c r="H21" s="12"/>
      <c r="I21" s="23">
        <f>INT(C12*10/110*SUM(D38:F38)/H38*F41)</f>
        <v>376948</v>
      </c>
      <c r="J21" s="23"/>
      <c r="K21" s="23"/>
      <c r="L21" s="23" t="str">
        <f>TEXT(I21,"#,##0")</f>
        <v>376,948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48"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390909</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4.5" customHeight="1">
      <c r="C52" s="62" t="str">
        <f>IF(B19="○",I12&amp;"×10／110×（"&amp;I39&amp;"＋"&amp;J39&amp;"＋"&amp;K39&amp;"）／"&amp;M39&amp;"＝"&amp;L19,IF(B21="○",I12&amp;"×10／110×("&amp;I39&amp;"＋"&amp;J39&amp;"＋"&amp;K39&amp;"）／"&amp;M39&amp;"×②＝"&amp;L21,""))</f>
        <v>5,000,000×10／110×（1,900,000＋1,300,000＋1,100,000）／5,000,000＝390,909</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ht="15">
      <c r="A21" s="1"/>
      <c r="B21" s="16"/>
      <c r="C21" s="11" t="s">
        <v>12</v>
      </c>
      <c r="D21" s="11"/>
      <c r="E21" s="11"/>
      <c r="F21" s="11"/>
      <c r="G21" s="11"/>
      <c r="H21" s="12"/>
      <c r="I21" s="23">
        <f>INT(C12*10/110*SUM(D38:F38)/H38*F41)</f>
        <v>164366</v>
      </c>
      <c r="J21" s="23"/>
      <c r="K21" s="23"/>
      <c r="L21" s="23" t="str">
        <f>TEXT(I21,"#,##0")</f>
        <v>164,366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48"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170454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8.25" customHeight="1">
      <c r="C52" s="62" t="str">
        <f>IF(B19="○",I12&amp;"×10／110×（"&amp;I39&amp;"＋"&amp;J39&amp;"＋"&amp;K39&amp;"）／"&amp;M39&amp;"＝"&amp;L19,IF(B21="○",I12&amp;"×10／110×("&amp;I39&amp;"＋"&amp;J39&amp;"＋"&amp;K39&amp;"）／"&amp;M39&amp;"×②＝"&amp;L21,""))</f>
        <v>5,000,000×10／110×（3,000,000＋1,000,000＋2,000,000）／16,000,000＝170,454</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75">
      <c r="A20" s="1"/>
      <c r="B20" s="39" t="s">
        <v>27</v>
      </c>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
      <c r="A21" s="1"/>
      <c r="B21" s="16"/>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183441</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6">
        <f>IF(B19="○",I12&amp;"×5／105×（"&amp;I39&amp;"＋"&amp;J39&amp;"＋"&amp;K39&amp;"）／"&amp;M39&amp;"＝"&amp;L19,IF(B21="○",I12&amp;"×5／105×("&amp;I39&amp;"＋"&amp;J39&amp;"＋"&amp;K39&amp;"）／"&amp;M39&amp;"×②＝"&amp;L21,""))</f>
      </c>
      <c r="D52" s="46"/>
      <c r="E52" s="46"/>
      <c r="F52" s="46"/>
      <c r="G52" s="46"/>
      <c r="H52" s="46"/>
      <c r="I52" s="30" t="s">
        <v>18</v>
      </c>
    </row>
    <row r="53" spans="3:9" ht="28.5" customHeight="1">
      <c r="C53" s="69" t="str">
        <f>IF(B20="○",I12&amp;"×10／110×"&amp;I39&amp;"／"&amp;M39&amp;"＝"&amp;L20&amp;"・・・ａ","")</f>
        <v>5,000,000×10／110×1,900,000／5,000,000＝172,727・・・ａ</v>
      </c>
      <c r="D53" s="69"/>
      <c r="E53" s="69"/>
      <c r="F53" s="69"/>
      <c r="G53" s="69"/>
      <c r="H53" s="69"/>
      <c r="I53" s="30" t="s">
        <v>18</v>
      </c>
    </row>
    <row r="54" spans="3:9" ht="28.5" customHeight="1">
      <c r="C54" s="69" t="str">
        <f>IF(B20="○",I12&amp;"×10／110×"&amp;K39&amp;"／"&amp;M39&amp;"×②＝"&amp;M20&amp;"・・・ｂ","")</f>
        <v>5,000,000×10／110×1,100,000／5,000,000×②＝10,714・・・ｂ</v>
      </c>
      <c r="D54" s="69"/>
      <c r="E54" s="69"/>
      <c r="F54" s="69"/>
      <c r="G54" s="69"/>
      <c r="H54" s="69"/>
      <c r="I54" s="30" t="s">
        <v>18</v>
      </c>
    </row>
    <row r="55" spans="3:9" ht="14.25">
      <c r="C55" s="43" t="str">
        <f>IF(B20="○","ａ＋ｂ＝"&amp;N20,"")</f>
        <v>ａ＋ｂ＝183,441</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75">
      <c r="A21" s="1"/>
      <c r="B21" s="39" t="s">
        <v>27</v>
      </c>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41883</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5,000,000×10／110×(1,900,000＋1,300,000＋1,100,000）／5,000,000×②＝41,883</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75">
      <c r="A20" s="1"/>
      <c r="B20" s="39" t="s">
        <v>27</v>
      </c>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
      <c r="A21" s="1"/>
      <c r="B21" s="16"/>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91314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46">
        <f>IF(B19="○",I12&amp;"×5／105×（"&amp;I39&amp;"＋"&amp;J39&amp;"＋"&amp;K39&amp;"）／"&amp;M39&amp;"＝"&amp;L19,IF(B21="○",I12&amp;"×5／105×("&amp;I39&amp;"＋"&amp;J39&amp;"＋"&amp;K39&amp;"）／"&amp;M39&amp;"×②＝"&amp;L21,""))</f>
      </c>
      <c r="D52" s="46"/>
      <c r="E52" s="46"/>
      <c r="F52" s="46"/>
      <c r="G52" s="46"/>
      <c r="H52" s="46"/>
      <c r="I52" s="30" t="s">
        <v>18</v>
      </c>
    </row>
    <row r="53" spans="3:9" ht="28.5" customHeight="1">
      <c r="C53" s="69" t="str">
        <f>IF(B20="○",I12&amp;"×10／110×"&amp;I39&amp;"／"&amp;M39&amp;"＝"&amp;L20&amp;"・・・ａ","")</f>
        <v>5,000,000×10／110×3,000,000／16,000,000＝85,227・・・ａ</v>
      </c>
      <c r="D53" s="69"/>
      <c r="E53" s="69"/>
      <c r="F53" s="69"/>
      <c r="G53" s="69"/>
      <c r="H53" s="69"/>
      <c r="I53" s="30" t="s">
        <v>18</v>
      </c>
    </row>
    <row r="54" spans="3:9" ht="28.5" customHeight="1">
      <c r="C54" s="69" t="str">
        <f>IF(B20="○",I12&amp;"×10／110×"&amp;K39&amp;"／"&amp;M39&amp;"×②＝"&amp;M20&amp;"・・・ｂ","")</f>
        <v>5,000,000×10／110×2,000,000／16,000,000×②＝6,087・・・ｂ</v>
      </c>
      <c r="D54" s="69"/>
      <c r="E54" s="69"/>
      <c r="F54" s="69"/>
      <c r="G54" s="69"/>
      <c r="H54" s="69"/>
      <c r="I54" s="30" t="s">
        <v>18</v>
      </c>
    </row>
    <row r="55" spans="3:9" ht="14.25">
      <c r="C55" s="43" t="str">
        <f>IF(B20="○","ａ＋ｂ＝"&amp;N20,"")</f>
        <v>ａ＋ｂ＝91,314</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75">
      <c r="A11" s="2" t="s">
        <v>47</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75">
      <c r="A21" s="1"/>
      <c r="B21" s="39" t="s">
        <v>27</v>
      </c>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18262</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5,000,000×10／110×(3,000,000＋1,000,000＋2,000,000）／16,000,000×②＝18,262</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高野大輔</dc:creator>
  <cp:keywords/>
  <dc:description/>
  <cp:lastModifiedBy>広島県</cp:lastModifiedBy>
  <cp:lastPrinted>2017-12-27T06:23:26Z</cp:lastPrinted>
  <dcterms:created xsi:type="dcterms:W3CDTF">1997-01-08T22:48:59Z</dcterms:created>
  <dcterms:modified xsi:type="dcterms:W3CDTF">2020-07-21T01:57:51Z</dcterms:modified>
  <cp:category/>
  <cp:version/>
  <cp:contentType/>
  <cp:contentStatus/>
</cp:coreProperties>
</file>