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<sst xmlns="http://schemas.openxmlformats.org/spreadsheetml/2006/main" count="220" uniqueCount="110">
  <si>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</si>
  <si>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</si>
  <si>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</si>
  <si>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</si>
  <si>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</si>
  <si>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</si>
  <si>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</si>
  <si>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</si>
  <si>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</si>
  <si>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</si>
  <si>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</si>
  <si>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</si>
  <si>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</si>
  <si>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</si>
  <si>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</si>
  <si>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</si>
  <si>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</si>
  <si>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</si>
  <si>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</si>
  <si>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</si>
  <si>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</si>
  <si>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</si>
  <si>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</si>
  <si>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</si>
  <si>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</si>
  <si>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</si>
  <si>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</si>
  <si>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</si>
  <si>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</si>
  <si>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</si>
  <si>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</si>
  <si>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</si>
  <si>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</si>
  <si>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</si>
  <si>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</si>
  <si>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</si>
  <si>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</si>
  <si>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</si>
  <si>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</si>
  <si>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</si>
  <si>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</si>
  <si>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</si>
  <si>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</si>
  <si>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</si>
  <si>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</si>
  <si>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</si>
  <si>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</si>
  <si>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</si>
  <si>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</si>
  <si>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</si>
  <si>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</si>
  <si>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</si>
  <si>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</si>
  <si>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</si>
  <si>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</si>
  <si>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</si>
  <si>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</si>
  <si>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</si>
  <si>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</si>
  <si>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</si>
  <si>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</si>
  <si>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</si>
  <si>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</si>
  <si>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</si>
  <si>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</si>
  <si>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</si>
  <si>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</si>
  <si>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</si>
  <si>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</si>
  <si>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</si>
  <si>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</si>
  <si>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</si>
  <si>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</si>
  <si>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</si>
  <si>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</si>
  <si>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</si>
  <si>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</si>
  <si>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</si>
  <si>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</si>
  <si>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</si>
  <si>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</si>
  <si>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</si>
  <si>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</si>
  <si>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</si>
  <si>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</si>
  <si>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</si>
  <si>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</si>
  <si>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</si>
  <si>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</si>
  <si>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</si>
  <si>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</si>
  <si>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</si>
  <si>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</si>
  <si>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</si>
  <si>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</si>
  <si>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</si>
  <si>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世羅町</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</si>
  <si>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</si>
  <si>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</si>
  <si>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</si>
  <si>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</si>
  <si>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</si>
  <si>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</si>
  <si>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</si>
  <si>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</si>
  <si>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</si>
  <si>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</si>
  <si>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本町の公共下水道事業の供用開始は平成21年度からで、平成27年度末で事業計画区域95.57haの内58.50haが完了し、残りの37.07haについては今後整備予定である。
よって、資産の老朽化度合を示す有形固定資産減価償却率は11.17％と、全国平均（36.85％）や類似団体平均値（17.74％）を下回っている。
　今後はいずれ到来する更新時期を見据え、耐震化や長寿命化計画策定により、経費の平準化を図るなど財政面を考慮した維持管理に努める必要がある。</t>
    <rPh sb="1" eb="3">
      <t>ホンチョウ</t>
    </rPh>
    <rPh sb="4" eb="6">
      <t>コウキョウ</t>
    </rPh>
    <rPh sb="6" eb="9">
      <t>ゲスイドウ</t>
    </rPh>
    <rPh sb="9" eb="11">
      <t>ジギョウ</t>
    </rPh>
    <rPh sb="12" eb="14">
      <t>キョウヨウ</t>
    </rPh>
    <rPh sb="14" eb="16">
      <t>カイシ</t>
    </rPh>
    <rPh sb="17" eb="19">
      <t>ヘイセイ</t>
    </rPh>
    <rPh sb="21" eb="23">
      <t>ネンド</t>
    </rPh>
    <rPh sb="27" eb="29">
      <t>ヘイセイ</t>
    </rPh>
    <rPh sb="31" eb="33">
      <t>ネンド</t>
    </rPh>
    <rPh sb="33" eb="34">
      <t>マツ</t>
    </rPh>
    <rPh sb="35" eb="37">
      <t>ジギョウ</t>
    </rPh>
    <rPh sb="37" eb="39">
      <t>ケイカク</t>
    </rPh>
    <rPh sb="39" eb="41">
      <t>クイキ</t>
    </rPh>
    <rPh sb="49" eb="50">
      <t>ウチ</t>
    </rPh>
    <rPh sb="58" eb="60">
      <t>カンリョウ</t>
    </rPh>
    <rPh sb="62" eb="63">
      <t>ノコ</t>
    </rPh>
    <rPh sb="77" eb="79">
      <t>コンゴ</t>
    </rPh>
    <rPh sb="79" eb="81">
      <t>セイビ</t>
    </rPh>
    <rPh sb="81" eb="83">
      <t>ヨテイ</t>
    </rPh>
    <rPh sb="92" eb="94">
      <t>シサン</t>
    </rPh>
    <rPh sb="95" eb="98">
      <t>ロウキュウカ</t>
    </rPh>
    <rPh sb="98" eb="100">
      <t>ドア</t>
    </rPh>
    <rPh sb="101" eb="102">
      <t>シメ</t>
    </rPh>
    <rPh sb="103" eb="105">
      <t>ユウケイ</t>
    </rPh>
    <rPh sb="105" eb="107">
      <t>コテイ</t>
    </rPh>
    <rPh sb="107" eb="109">
      <t>シサン</t>
    </rPh>
    <rPh sb="109" eb="111">
      <t>ゲンカ</t>
    </rPh>
    <rPh sb="111" eb="113">
      <t>ショウキャク</t>
    </rPh>
    <rPh sb="113" eb="114">
      <t>リツ</t>
    </rPh>
    <rPh sb="123" eb="125">
      <t>ゼンコク</t>
    </rPh>
    <rPh sb="125" eb="127">
      <t>ヘイキン</t>
    </rPh>
    <rPh sb="136" eb="138">
      <t>ルイジ</t>
    </rPh>
    <rPh sb="138" eb="140">
      <t>ダンタイ</t>
    </rPh>
    <rPh sb="140" eb="142">
      <t>ヘイキン</t>
    </rPh>
    <rPh sb="142" eb="143">
      <t>チ</t>
    </rPh>
    <rPh sb="152" eb="154">
      <t>シタマワ</t>
    </rPh>
    <rPh sb="161" eb="163">
      <t>コンゴ</t>
    </rPh>
    <rPh sb="167" eb="169">
      <t>トウライ</t>
    </rPh>
    <rPh sb="171" eb="173">
      <t>コウシン</t>
    </rPh>
    <rPh sb="173" eb="175">
      <t>ジキ</t>
    </rPh>
    <rPh sb="176" eb="178">
      <t>ミス</t>
    </rPh>
    <rPh sb="180" eb="183">
      <t>タイシンカ</t>
    </rPh>
    <rPh sb="184" eb="185">
      <t>チョウ</t>
    </rPh>
    <rPh sb="185" eb="188">
      <t>ジュミョウカ</t>
    </rPh>
    <rPh sb="188" eb="190">
      <t>ケイカク</t>
    </rPh>
    <rPh sb="190" eb="192">
      <t>サクテイ</t>
    </rPh>
    <rPh sb="196" eb="198">
      <t>ケイヒ</t>
    </rPh>
    <rPh sb="199" eb="202">
      <t>ヘイジュンカ</t>
    </rPh>
    <rPh sb="203" eb="204">
      <t>ハカ</t>
    </rPh>
    <rPh sb="207" eb="210">
      <t>ザイセイメン</t>
    </rPh>
    <rPh sb="211" eb="213">
      <t>コウリョ</t>
    </rPh>
    <rPh sb="215" eb="217">
      <t>イジ</t>
    </rPh>
    <rPh sb="217" eb="219">
      <t>カンリ</t>
    </rPh>
    <rPh sb="220" eb="221">
      <t>ツト</t>
    </rPh>
    <rPh sb="223" eb="225">
      <t>ヒツヨウ</t>
    </rPh>
    <phoneticPr fontId="4"/>
  </si>
  <si>
    <t>　本町の公共下水道事業は供用開始からまだ日も浅く、整備計画区域内の整備途上であることから普及率が伸びないため、経費回収率などの経営の効率性、また施設の効率性に関する経営指標はいずれも低く、経営は厳しい状況にある。
　今後も積極的な普及促進を行い、水洗化率の向上により経営の効率性を目指し、地方債償還による負担を考慮しながら計画的な整備を行っていく必要がある。</t>
    <rPh sb="1" eb="3">
      <t>ホンチョウ</t>
    </rPh>
    <rPh sb="4" eb="6">
      <t>コウキョウ</t>
    </rPh>
    <rPh sb="6" eb="9">
      <t>ゲスイドウ</t>
    </rPh>
    <rPh sb="9" eb="11">
      <t>ジギョウ</t>
    </rPh>
    <rPh sb="12" eb="14">
      <t>キョウヨウ</t>
    </rPh>
    <rPh sb="14" eb="16">
      <t>カイシ</t>
    </rPh>
    <rPh sb="20" eb="21">
      <t>ヒ</t>
    </rPh>
    <rPh sb="22" eb="23">
      <t>アサ</t>
    </rPh>
    <rPh sb="25" eb="27">
      <t>セイビ</t>
    </rPh>
    <rPh sb="27" eb="29">
      <t>ケイカク</t>
    </rPh>
    <rPh sb="29" eb="32">
      <t>クイキナイ</t>
    </rPh>
    <rPh sb="33" eb="35">
      <t>セイビ</t>
    </rPh>
    <rPh sb="35" eb="37">
      <t>トジョウ</t>
    </rPh>
    <rPh sb="44" eb="46">
      <t>フキュウ</t>
    </rPh>
    <rPh sb="46" eb="47">
      <t>リツ</t>
    </rPh>
    <rPh sb="48" eb="49">
      <t>ノ</t>
    </rPh>
    <rPh sb="55" eb="57">
      <t>ケイヒ</t>
    </rPh>
    <rPh sb="57" eb="59">
      <t>カイシュウ</t>
    </rPh>
    <rPh sb="59" eb="60">
      <t>リツ</t>
    </rPh>
    <rPh sb="63" eb="65">
      <t>ケイエイ</t>
    </rPh>
    <rPh sb="66" eb="69">
      <t>コウリツセイ</t>
    </rPh>
    <rPh sb="72" eb="74">
      <t>シセツ</t>
    </rPh>
    <rPh sb="75" eb="78">
      <t>コウリツセイ</t>
    </rPh>
    <rPh sb="79" eb="80">
      <t>カン</t>
    </rPh>
    <rPh sb="82" eb="84">
      <t>ケイエイ</t>
    </rPh>
    <rPh sb="84" eb="86">
      <t>シヒョウ</t>
    </rPh>
    <rPh sb="91" eb="92">
      <t>ヒク</t>
    </rPh>
    <rPh sb="94" eb="96">
      <t>ケイエイ</t>
    </rPh>
    <rPh sb="97" eb="98">
      <t>キビ</t>
    </rPh>
    <rPh sb="100" eb="102">
      <t>ジョウキョウ</t>
    </rPh>
    <rPh sb="108" eb="110">
      <t>コンゴ</t>
    </rPh>
    <rPh sb="111" eb="114">
      <t>セッキョクテキ</t>
    </rPh>
    <rPh sb="115" eb="117">
      <t>フキュウ</t>
    </rPh>
    <rPh sb="117" eb="119">
      <t>ソクシン</t>
    </rPh>
    <rPh sb="120" eb="121">
      <t>オコナ</t>
    </rPh>
    <rPh sb="123" eb="126">
      <t>スイセンカ</t>
    </rPh>
    <rPh sb="126" eb="127">
      <t>リツ</t>
    </rPh>
    <rPh sb="128" eb="130">
      <t>コウジョウ</t>
    </rPh>
    <rPh sb="133" eb="135">
      <t>ケイエイ</t>
    </rPh>
    <rPh sb="136" eb="139">
      <t>コウリツセイ</t>
    </rPh>
    <rPh sb="140" eb="142">
      <t>メザ</t>
    </rPh>
    <rPh sb="144" eb="146">
      <t>チホウ</t>
    </rPh>
    <rPh sb="146" eb="147">
      <t>サイ</t>
    </rPh>
    <rPh sb="147" eb="149">
      <t>ショウカン</t>
    </rPh>
    <rPh sb="152" eb="154">
      <t>フタン</t>
    </rPh>
    <rPh sb="155" eb="157">
      <t>コウリョ</t>
    </rPh>
    <rPh sb="161" eb="164">
      <t>ケイカクテキ</t>
    </rPh>
    <rPh sb="165" eb="167">
      <t>セイビ</t>
    </rPh>
    <rPh sb="168" eb="169">
      <t>オコナ</t>
    </rPh>
    <rPh sb="173" eb="175">
      <t>ヒツヨウ</t>
    </rPh>
    <phoneticPr fontId="4"/>
  </si>
  <si>
    <t>　本町の経常収支比率は76.11％となり単年度収支は赤字であった。また、全国平均（108.23％）や類似団体平均値（103.72％）のいずれも下回っている。これは、本町が中山間地域にあるため、汚水処理については合併処理浄化槽の普及率が高いということ、また、公共下水道事業については処理施設の供用開始が平成21年度で未だ整備中（全体計画区域のうち約61％の進捗率）であることや、少子高齢化により当初計画で見込んでいた加入件数が伸び悩んでいることなどにより、水洗化率も45.59％と全国平均（94.73％）や類似団体平均値（61.37％）を大きく下回っていることが要因と言える。
これに伴い施設利用率（20.00％）、経費回収率（25.79％）も全国平均（施設利用率：60.01％、経費回収率：98.53％）や類似団体平均値（施設利用率：39.87％、経費回収率：54.16％）も大きく下回り、それとは逆に営業収益が低いため累積欠損金比率（191.16％）と汚水処理原価は832.28円と全国平均（累積欠損金比率：4.45％、汚水処理原価：139.70円）や類似団体平均値（累積欠損金比率：129.75％、汚水処理原価：307.56円）を大きく上回っており、経営の効率性を低下させていることが判る。
　今後も引き続き積極的な普及促進を行い水洗化率の向上を図ることによって、健全で効率的な経営ができるよう努める必要がある。</t>
    <rPh sb="1" eb="3">
      <t>ホンチョウ</t>
    </rPh>
    <rPh sb="4" eb="6">
      <t>ケイジョウ</t>
    </rPh>
    <rPh sb="6" eb="8">
      <t>シュウシ</t>
    </rPh>
    <rPh sb="8" eb="10">
      <t>ヒリツ</t>
    </rPh>
    <rPh sb="20" eb="23">
      <t>タンネンド</t>
    </rPh>
    <rPh sb="23" eb="25">
      <t>シュウシ</t>
    </rPh>
    <rPh sb="26" eb="28">
      <t>アカジ</t>
    </rPh>
    <rPh sb="36" eb="38">
      <t>ゼンコク</t>
    </rPh>
    <rPh sb="38" eb="40">
      <t>ヘイキン</t>
    </rPh>
    <rPh sb="50" eb="52">
      <t>ルイジ</t>
    </rPh>
    <rPh sb="52" eb="54">
      <t>ダンタイ</t>
    </rPh>
    <rPh sb="54" eb="56">
      <t>ヘイキン</t>
    </rPh>
    <rPh sb="56" eb="57">
      <t>チ</t>
    </rPh>
    <rPh sb="71" eb="73">
      <t>シタマワ</t>
    </rPh>
    <rPh sb="82" eb="84">
      <t>ホンチョウ</t>
    </rPh>
    <rPh sb="85" eb="88">
      <t>チュウサンカン</t>
    </rPh>
    <rPh sb="88" eb="90">
      <t>チイキ</t>
    </rPh>
    <rPh sb="96" eb="98">
      <t>オスイ</t>
    </rPh>
    <rPh sb="98" eb="100">
      <t>ショリ</t>
    </rPh>
    <rPh sb="105" eb="107">
      <t>ガッペイ</t>
    </rPh>
    <rPh sb="107" eb="109">
      <t>ショリ</t>
    </rPh>
    <rPh sb="109" eb="112">
      <t>ジョウカソウ</t>
    </rPh>
    <rPh sb="113" eb="115">
      <t>フキュウ</t>
    </rPh>
    <rPh sb="115" eb="116">
      <t>リツ</t>
    </rPh>
    <rPh sb="117" eb="118">
      <t>タカ</t>
    </rPh>
    <rPh sb="128" eb="130">
      <t>コウキョウ</t>
    </rPh>
    <rPh sb="130" eb="133">
      <t>ゲスイドウ</t>
    </rPh>
    <rPh sb="133" eb="135">
      <t>ジギョウ</t>
    </rPh>
    <rPh sb="140" eb="142">
      <t>ショリ</t>
    </rPh>
    <rPh sb="142" eb="144">
      <t>シセツ</t>
    </rPh>
    <rPh sb="145" eb="147">
      <t>キョウヨウ</t>
    </rPh>
    <rPh sb="147" eb="149">
      <t>カイシ</t>
    </rPh>
    <rPh sb="150" eb="152">
      <t>ヘイセイ</t>
    </rPh>
    <rPh sb="154" eb="156">
      <t>ネンド</t>
    </rPh>
    <rPh sb="157" eb="158">
      <t>イマ</t>
    </rPh>
    <rPh sb="159" eb="162">
      <t>セイビチュウ</t>
    </rPh>
    <rPh sb="163" eb="165">
      <t>ゼンタイ</t>
    </rPh>
    <rPh sb="165" eb="167">
      <t>ケイカク</t>
    </rPh>
    <rPh sb="167" eb="169">
      <t>クイキ</t>
    </rPh>
    <rPh sb="172" eb="173">
      <t>ヤク</t>
    </rPh>
    <rPh sb="177" eb="179">
      <t>シンチョク</t>
    </rPh>
    <rPh sb="179" eb="180">
      <t>リツ</t>
    </rPh>
    <rPh sb="188" eb="190">
      <t>ショウシ</t>
    </rPh>
    <rPh sb="190" eb="193">
      <t>コウレイカ</t>
    </rPh>
    <rPh sb="196" eb="198">
      <t>トウショ</t>
    </rPh>
    <rPh sb="198" eb="200">
      <t>ケイカク</t>
    </rPh>
    <rPh sb="201" eb="203">
      <t>ミコ</t>
    </rPh>
    <rPh sb="207" eb="209">
      <t>カニュウ</t>
    </rPh>
    <rPh sb="209" eb="211">
      <t>ケンスウ</t>
    </rPh>
    <rPh sb="212" eb="213">
      <t>ノ</t>
    </rPh>
    <rPh sb="214" eb="215">
      <t>ナヤ</t>
    </rPh>
    <rPh sb="227" eb="230">
      <t>スイセンカ</t>
    </rPh>
    <rPh sb="230" eb="231">
      <t>リツ</t>
    </rPh>
    <rPh sb="239" eb="241">
      <t>ゼンコク</t>
    </rPh>
    <rPh sb="241" eb="243">
      <t>ヘイキン</t>
    </rPh>
    <rPh sb="252" eb="254">
      <t>ルイジ</t>
    </rPh>
    <rPh sb="254" eb="256">
      <t>ダンタイ</t>
    </rPh>
    <rPh sb="256" eb="258">
      <t>ヘイキン</t>
    </rPh>
    <rPh sb="258" eb="259">
      <t>チ</t>
    </rPh>
    <rPh sb="268" eb="269">
      <t>オオ</t>
    </rPh>
    <rPh sb="271" eb="273">
      <t>シタマワ</t>
    </rPh>
    <rPh sb="280" eb="282">
      <t>ヨウイン</t>
    </rPh>
    <rPh sb="283" eb="284">
      <t>イ</t>
    </rPh>
    <rPh sb="291" eb="292">
      <t>トモナ</t>
    </rPh>
    <rPh sb="293" eb="295">
      <t>シセツ</t>
    </rPh>
    <rPh sb="295" eb="298">
      <t>リヨウリツ</t>
    </rPh>
    <rPh sb="321" eb="323">
      <t>ゼンコク</t>
    </rPh>
    <rPh sb="323" eb="325">
      <t>ヘイキン</t>
    </rPh>
    <rPh sb="326" eb="328">
      <t>シセツ</t>
    </rPh>
    <rPh sb="328" eb="331">
      <t>リヨウリツ</t>
    </rPh>
    <rPh sb="353" eb="355">
      <t>ルイジ</t>
    </rPh>
    <rPh sb="355" eb="357">
      <t>ダンタイ</t>
    </rPh>
    <rPh sb="357" eb="359">
      <t>ヘイキン</t>
    </rPh>
    <rPh sb="359" eb="360">
      <t>チ</t>
    </rPh>
    <rPh sb="361" eb="363">
      <t>シセツ</t>
    </rPh>
    <rPh sb="363" eb="366">
      <t>リヨウリツ</t>
    </rPh>
    <rPh sb="388" eb="389">
      <t>オオ</t>
    </rPh>
    <rPh sb="391" eb="393">
      <t>シタマワ</t>
    </rPh>
    <rPh sb="399" eb="400">
      <t>ギャク</t>
    </rPh>
    <rPh sb="401" eb="403">
      <t>エイギョウ</t>
    </rPh>
    <rPh sb="403" eb="405">
      <t>シュウエキ</t>
    </rPh>
    <rPh sb="406" eb="407">
      <t>ヒク</t>
    </rPh>
    <rPh sb="410" eb="412">
      <t>ルイセキ</t>
    </rPh>
    <rPh sb="412" eb="415">
      <t>ケッソンキン</t>
    </rPh>
    <rPh sb="415" eb="417">
      <t>ヒリツ</t>
    </rPh>
    <rPh sb="427" eb="429">
      <t>オスイ</t>
    </rPh>
    <rPh sb="429" eb="431">
      <t>ショリ</t>
    </rPh>
    <rPh sb="431" eb="433">
      <t>ゲンカ</t>
    </rPh>
    <rPh sb="440" eb="441">
      <t>エン</t>
    </rPh>
    <rPh sb="442" eb="444">
      <t>ゼンコク</t>
    </rPh>
    <rPh sb="444" eb="446">
      <t>ヘイキン</t>
    </rPh>
    <rPh sb="447" eb="449">
      <t>ルイセキ</t>
    </rPh>
    <rPh sb="449" eb="452">
      <t>ケッソンキン</t>
    </rPh>
    <rPh sb="452" eb="454">
      <t>ヒリツ</t>
    </rPh>
    <rPh sb="461" eb="463">
      <t>オスイ</t>
    </rPh>
    <rPh sb="463" eb="465">
      <t>ショリ</t>
    </rPh>
    <rPh sb="465" eb="467">
      <t>ゲンカ</t>
    </rPh>
    <rPh sb="474" eb="475">
      <t>エン</t>
    </rPh>
    <rPh sb="477" eb="479">
      <t>ルイジ</t>
    </rPh>
    <rPh sb="479" eb="481">
      <t>ダンタイ</t>
    </rPh>
    <rPh sb="481" eb="483">
      <t>ヘイキン</t>
    </rPh>
    <rPh sb="483" eb="484">
      <t>チ</t>
    </rPh>
    <rPh sb="485" eb="487">
      <t>ルイセキ</t>
    </rPh>
    <rPh sb="487" eb="490">
      <t>ケッソンキン</t>
    </rPh>
    <rPh sb="490" eb="492">
      <t>ヒリツ</t>
    </rPh>
    <rPh sb="501" eb="503">
      <t>オスイ</t>
    </rPh>
    <rPh sb="503" eb="505">
      <t>ショリ</t>
    </rPh>
    <rPh sb="505" eb="507">
      <t>ゲンカ</t>
    </rPh>
    <rPh sb="514" eb="515">
      <t>エン</t>
    </rPh>
    <rPh sb="517" eb="518">
      <t>オオ</t>
    </rPh>
    <rPh sb="520" eb="522">
      <t>ウワマワ</t>
    </rPh>
    <rPh sb="527" eb="529">
      <t>ケイエイ</t>
    </rPh>
    <rPh sb="530" eb="533">
      <t>コウリツセイ</t>
    </rPh>
    <rPh sb="534" eb="536">
      <t>テイカ</t>
    </rPh>
    <rPh sb="544" eb="545">
      <t>ワカ</t>
    </rPh>
    <rPh sb="549" eb="551">
      <t>コンゴ</t>
    </rPh>
    <rPh sb="552" eb="553">
      <t>ヒ</t>
    </rPh>
    <rPh sb="554" eb="555">
      <t>ツヅ</t>
    </rPh>
    <rPh sb="556" eb="559">
      <t>セッキョクテキ</t>
    </rPh>
    <rPh sb="560" eb="562">
      <t>フキュウ</t>
    </rPh>
    <rPh sb="562" eb="564">
      <t>ソクシン</t>
    </rPh>
    <rPh sb="565" eb="566">
      <t>オコナ</t>
    </rPh>
    <rPh sb="567" eb="570">
      <t>スイセンカ</t>
    </rPh>
    <rPh sb="570" eb="571">
      <t>リツ</t>
    </rPh>
    <rPh sb="572" eb="574">
      <t>コウジョウ</t>
    </rPh>
    <rPh sb="575" eb="576">
      <t>ハカ</t>
    </rPh>
    <rPh sb="584" eb="586">
      <t>ケンゼン</t>
    </rPh>
    <rPh sb="587" eb="590">
      <t>コウリツテキ</t>
    </rPh>
    <rPh sb="591" eb="593">
      <t>ケイエイ</t>
    </rPh>
    <rPh sb="599" eb="600">
      <t>ツト</t>
    </rPh>
    <rPh sb="602" eb="6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</si>
</sst>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62240"/>
        <c:axId val="98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97962240"/>
        <c:axId val="98181504"/>
      </c:lineChart>
      <c:dateAx>
        <c:axId val="97962240"/>
        <c:scaling>
          <c:orientation val="minMax"/>
        </c:scaling>
        <c:delete val="1"/>
        <c:axPos val="b"/>
        <c:numFmt formatCode="ge" sourceLinked="1"/>
        <c:majorTickMark val="none"/>
        <c:minorTickMark val="none"/>
        <c:tickLblPos val="none"/>
        <c:crossAx val="98181504"/>
        <c:crosses val="autoZero"/>
        <c:auto val="1"/>
        <c:lblOffset val="100"/>
        <c:baseTimeUnit val="years"/>
      </c:dateAx>
      <c:valAx>
        <c:axId val="98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18.7</c:v>
                </c:pt>
                <c:pt idx="1">
                  <c:v>15.5</c:v>
                </c:pt>
                <c:pt idx="2">
                  <c:v>18.899999999999999</c:v>
                </c:pt>
                <c:pt idx="3">
                  <c:v>19.100000000000001</c:v>
                </c:pt>
                <c:pt idx="4">
                  <c:v>20</c:v>
                </c:pt>
              </c:numCache>
            </c:numRef>
          </c:val>
        </c:ser>
        <c:dLbls>
          <c:showLegendKey val="0"/>
          <c:showVal val="0"/>
          <c:showCatName val="0"/>
          <c:showSerName val="0"/>
          <c:showPercent val="0"/>
          <c:showBubbleSize val="0"/>
        </c:dLbls>
        <c:gapWidth val="150"/>
        <c:axId val="104402304"/>
        <c:axId val="1044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04402304"/>
        <c:axId val="104424960"/>
      </c:lineChart>
      <c:dateAx>
        <c:axId val="104402304"/>
        <c:scaling>
          <c:orientation val="minMax"/>
        </c:scaling>
        <c:delete val="1"/>
        <c:axPos val="b"/>
        <c:numFmt formatCode="ge" sourceLinked="1"/>
        <c:majorTickMark val="none"/>
        <c:minorTickMark val="none"/>
        <c:tickLblPos val="none"/>
        <c:crossAx val="104424960"/>
        <c:crosses val="autoZero"/>
        <c:auto val="1"/>
        <c:lblOffset val="100"/>
        <c:baseTimeUnit val="years"/>
      </c:dateAx>
      <c:valAx>
        <c:axId val="1044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42.79</c:v>
                </c:pt>
                <c:pt idx="1">
                  <c:v>62.62</c:v>
                </c:pt>
                <c:pt idx="2">
                  <c:v>51.26</c:v>
                </c:pt>
                <c:pt idx="3">
                  <c:v>48.67</c:v>
                </c:pt>
                <c:pt idx="4">
                  <c:v>45.59</c:v>
                </c:pt>
              </c:numCache>
            </c:numRef>
          </c:val>
        </c:ser>
        <c:dLbls>
          <c:showLegendKey val="0"/>
          <c:showVal val="0"/>
          <c:showCatName val="0"/>
          <c:showSerName val="0"/>
          <c:showPercent val="0"/>
          <c:showBubbleSize val="0"/>
        </c:dLbls>
        <c:gapWidth val="150"/>
        <c:axId val="104451072"/>
        <c:axId val="1044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04451072"/>
        <c:axId val="104469632"/>
      </c:lineChart>
      <c:dateAx>
        <c:axId val="104451072"/>
        <c:scaling>
          <c:orientation val="minMax"/>
        </c:scaling>
        <c:delete val="1"/>
        <c:axPos val="b"/>
        <c:numFmt formatCode="ge" sourceLinked="1"/>
        <c:majorTickMark val="none"/>
        <c:minorTickMark val="none"/>
        <c:tickLblPos val="none"/>
        <c:crossAx val="104469632"/>
        <c:crosses val="autoZero"/>
        <c:auto val="1"/>
        <c:lblOffset val="100"/>
        <c:baseTimeUnit val="years"/>
      </c:dateAx>
      <c:valAx>
        <c:axId val="1044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50.65</c:v>
                </c:pt>
                <c:pt idx="1">
                  <c:v>46.75</c:v>
                </c:pt>
                <c:pt idx="2">
                  <c:v>50.3</c:v>
                </c:pt>
                <c:pt idx="3">
                  <c:v>83.17</c:v>
                </c:pt>
                <c:pt idx="4">
                  <c:v>76.11</c:v>
                </c:pt>
              </c:numCache>
            </c:numRef>
          </c:val>
        </c:ser>
        <c:dLbls>
          <c:showLegendKey val="0"/>
          <c:showVal val="0"/>
          <c:showCatName val="0"/>
          <c:showSerName val="0"/>
          <c:showPercent val="0"/>
          <c:showBubbleSize val="0"/>
        </c:dLbls>
        <c:gapWidth val="150"/>
        <c:axId val="98211712"/>
        <c:axId val="982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88.19</c:v>
                </c:pt>
                <c:pt idx="2">
                  <c:v>91.36</c:v>
                </c:pt>
                <c:pt idx="3">
                  <c:v>104.24</c:v>
                </c:pt>
                <c:pt idx="4">
                  <c:v>103.72</c:v>
                </c:pt>
              </c:numCache>
            </c:numRef>
          </c:val>
          <c:smooth val="0"/>
        </c:ser>
        <c:dLbls>
          <c:showLegendKey val="0"/>
          <c:showVal val="0"/>
          <c:showCatName val="0"/>
          <c:showSerName val="0"/>
          <c:showPercent val="0"/>
          <c:showBubbleSize val="0"/>
        </c:dLbls>
        <c:marker val="1"/>
        <c:smooth val="0"/>
        <c:axId val="98211712"/>
        <c:axId val="98222080"/>
      </c:lineChart>
      <c:dateAx>
        <c:axId val="98211712"/>
        <c:scaling>
          <c:orientation val="minMax"/>
        </c:scaling>
        <c:delete val="1"/>
        <c:axPos val="b"/>
        <c:numFmt formatCode="ge" sourceLinked="1"/>
        <c:majorTickMark val="none"/>
        <c:minorTickMark val="none"/>
        <c:tickLblPos val="none"/>
        <c:crossAx val="98222080"/>
        <c:crosses val="autoZero"/>
        <c:auto val="1"/>
        <c:lblOffset val="100"/>
        <c:baseTimeUnit val="years"/>
      </c:dateAx>
      <c:valAx>
        <c:axId val="98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5.1100000000000003</c:v>
                </c:pt>
                <c:pt idx="1">
                  <c:v>6.81</c:v>
                </c:pt>
                <c:pt idx="2">
                  <c:v>8.23</c:v>
                </c:pt>
                <c:pt idx="3">
                  <c:v>9.64</c:v>
                </c:pt>
                <c:pt idx="4">
                  <c:v>11.17</c:v>
                </c:pt>
              </c:numCache>
            </c:numRef>
          </c:val>
        </c:ser>
        <c:dLbls>
          <c:showLegendKey val="0"/>
          <c:showVal val="0"/>
          <c:showCatName val="0"/>
          <c:showSerName val="0"/>
          <c:showPercent val="0"/>
          <c:showBubbleSize val="0"/>
        </c:dLbls>
        <c:gapWidth val="150"/>
        <c:axId val="102970880"/>
        <c:axId val="1029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6.22</c:v>
                </c:pt>
                <c:pt idx="2">
                  <c:v>7.52</c:v>
                </c:pt>
                <c:pt idx="3">
                  <c:v>16.43</c:v>
                </c:pt>
                <c:pt idx="4">
                  <c:v>17.739999999999998</c:v>
                </c:pt>
              </c:numCache>
            </c:numRef>
          </c:val>
          <c:smooth val="0"/>
        </c:ser>
        <c:dLbls>
          <c:showLegendKey val="0"/>
          <c:showVal val="0"/>
          <c:showCatName val="0"/>
          <c:showSerName val="0"/>
          <c:showPercent val="0"/>
          <c:showBubbleSize val="0"/>
        </c:dLbls>
        <c:marker val="1"/>
        <c:smooth val="0"/>
        <c:axId val="102970880"/>
        <c:axId val="102972800"/>
      </c:lineChart>
      <c:dateAx>
        <c:axId val="102970880"/>
        <c:scaling>
          <c:orientation val="minMax"/>
        </c:scaling>
        <c:delete val="1"/>
        <c:axPos val="b"/>
        <c:numFmt formatCode="ge" sourceLinked="1"/>
        <c:majorTickMark val="none"/>
        <c:minorTickMark val="none"/>
        <c:tickLblPos val="none"/>
        <c:crossAx val="102972800"/>
        <c:crosses val="autoZero"/>
        <c:auto val="1"/>
        <c:lblOffset val="100"/>
        <c:baseTimeUnit val="years"/>
      </c:dateAx>
      <c:valAx>
        <c:axId val="1029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11456"/>
        <c:axId val="1030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011456"/>
        <c:axId val="103013376"/>
      </c:lineChart>
      <c:dateAx>
        <c:axId val="103011456"/>
        <c:scaling>
          <c:orientation val="minMax"/>
        </c:scaling>
        <c:delete val="1"/>
        <c:axPos val="b"/>
        <c:numFmt formatCode="ge" sourceLinked="1"/>
        <c:majorTickMark val="none"/>
        <c:minorTickMark val="none"/>
        <c:tickLblPos val="none"/>
        <c:crossAx val="103013376"/>
        <c:crosses val="autoZero"/>
        <c:auto val="1"/>
        <c:lblOffset val="100"/>
        <c:baseTimeUnit val="years"/>
      </c:dateAx>
      <c:valAx>
        <c:axId val="103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548.66999999999996</c:v>
                </c:pt>
                <c:pt idx="1">
                  <c:v>1057.4000000000001</c:v>
                </c:pt>
                <c:pt idx="2">
                  <c:v>1284.75</c:v>
                </c:pt>
                <c:pt idx="3">
                  <c:v>28.22</c:v>
                </c:pt>
                <c:pt idx="4">
                  <c:v>191.16</c:v>
                </c:pt>
              </c:numCache>
            </c:numRef>
          </c:val>
        </c:ser>
        <c:dLbls>
          <c:showLegendKey val="0"/>
          <c:showVal val="0"/>
          <c:showCatName val="0"/>
          <c:showSerName val="0"/>
          <c:showPercent val="0"/>
          <c:showBubbleSize val="0"/>
        </c:dLbls>
        <c:gapWidth val="150"/>
        <c:axId val="104102912"/>
        <c:axId val="104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261.73</c:v>
                </c:pt>
                <c:pt idx="2">
                  <c:v>285.58</c:v>
                </c:pt>
                <c:pt idx="3">
                  <c:v>152.88999999999999</c:v>
                </c:pt>
                <c:pt idx="4">
                  <c:v>129.75</c:v>
                </c:pt>
              </c:numCache>
            </c:numRef>
          </c:val>
          <c:smooth val="0"/>
        </c:ser>
        <c:dLbls>
          <c:showLegendKey val="0"/>
          <c:showVal val="0"/>
          <c:showCatName val="0"/>
          <c:showSerName val="0"/>
          <c:showPercent val="0"/>
          <c:showBubbleSize val="0"/>
        </c:dLbls>
        <c:marker val="1"/>
        <c:smooth val="0"/>
        <c:axId val="104102912"/>
        <c:axId val="104109184"/>
      </c:lineChart>
      <c:dateAx>
        <c:axId val="104102912"/>
        <c:scaling>
          <c:orientation val="minMax"/>
        </c:scaling>
        <c:delete val="1"/>
        <c:axPos val="b"/>
        <c:numFmt formatCode="ge" sourceLinked="1"/>
        <c:majorTickMark val="none"/>
        <c:minorTickMark val="none"/>
        <c:tickLblPos val="none"/>
        <c:crossAx val="104109184"/>
        <c:crosses val="autoZero"/>
        <c:auto val="1"/>
        <c:lblOffset val="100"/>
        <c:baseTimeUnit val="years"/>
      </c:dateAx>
      <c:valAx>
        <c:axId val="1041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613.54999999999995</c:v>
                </c:pt>
                <c:pt idx="1">
                  <c:v>4976.9399999999996</c:v>
                </c:pt>
                <c:pt idx="2">
                  <c:v>4014.52</c:v>
                </c:pt>
                <c:pt idx="3">
                  <c:v>567</c:v>
                </c:pt>
                <c:pt idx="4">
                  <c:v>461.84</c:v>
                </c:pt>
              </c:numCache>
            </c:numRef>
          </c:val>
        </c:ser>
        <c:dLbls>
          <c:showLegendKey val="0"/>
          <c:showVal val="0"/>
          <c:showCatName val="0"/>
          <c:showSerName val="0"/>
          <c:showPercent val="0"/>
          <c:showBubbleSize val="0"/>
        </c:dLbls>
        <c:gapWidth val="150"/>
        <c:axId val="104139392"/>
        <c:axId val="104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392.92</c:v>
                </c:pt>
                <c:pt idx="2">
                  <c:v>519.04</c:v>
                </c:pt>
                <c:pt idx="3">
                  <c:v>99.09</c:v>
                </c:pt>
                <c:pt idx="4">
                  <c:v>90.5</c:v>
                </c:pt>
              </c:numCache>
            </c:numRef>
          </c:val>
          <c:smooth val="0"/>
        </c:ser>
        <c:dLbls>
          <c:showLegendKey val="0"/>
          <c:showVal val="0"/>
          <c:showCatName val="0"/>
          <c:showSerName val="0"/>
          <c:showPercent val="0"/>
          <c:showBubbleSize val="0"/>
        </c:dLbls>
        <c:marker val="1"/>
        <c:smooth val="0"/>
        <c:axId val="104139392"/>
        <c:axId val="104153856"/>
      </c:lineChart>
      <c:dateAx>
        <c:axId val="104139392"/>
        <c:scaling>
          <c:orientation val="minMax"/>
        </c:scaling>
        <c:delete val="1"/>
        <c:axPos val="b"/>
        <c:numFmt formatCode="ge" sourceLinked="1"/>
        <c:majorTickMark val="none"/>
        <c:minorTickMark val="none"/>
        <c:tickLblPos val="none"/>
        <c:crossAx val="104153856"/>
        <c:crosses val="autoZero"/>
        <c:auto val="1"/>
        <c:lblOffset val="100"/>
        <c:baseTimeUnit val="years"/>
      </c:dateAx>
      <c:valAx>
        <c:axId val="1041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4560.78</c:v>
                </c:pt>
                <c:pt idx="1">
                  <c:v>4107.45</c:v>
                </c:pt>
                <c:pt idx="2">
                  <c:v>3570.35</c:v>
                </c:pt>
                <c:pt idx="3">
                  <c:v>1121.6099999999999</c:v>
                </c:pt>
                <c:pt idx="4">
                  <c:v>1202.77</c:v>
                </c:pt>
              </c:numCache>
            </c:numRef>
          </c:val>
        </c:ser>
        <c:dLbls>
          <c:showLegendKey val="0"/>
          <c:showVal val="0"/>
          <c:showCatName val="0"/>
          <c:showSerName val="0"/>
          <c:showPercent val="0"/>
          <c:showBubbleSize val="0"/>
        </c:dLbls>
        <c:gapWidth val="150"/>
        <c:axId val="104171776"/>
        <c:axId val="1041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04171776"/>
        <c:axId val="104190336"/>
      </c:lineChart>
      <c:dateAx>
        <c:axId val="104171776"/>
        <c:scaling>
          <c:orientation val="minMax"/>
        </c:scaling>
        <c:delete val="1"/>
        <c:axPos val="b"/>
        <c:numFmt formatCode="ge" sourceLinked="1"/>
        <c:majorTickMark val="none"/>
        <c:minorTickMark val="none"/>
        <c:tickLblPos val="none"/>
        <c:crossAx val="104190336"/>
        <c:crosses val="autoZero"/>
        <c:auto val="1"/>
        <c:lblOffset val="100"/>
        <c:baseTimeUnit val="years"/>
      </c:dateAx>
      <c:valAx>
        <c:axId val="104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14.7</c:v>
                </c:pt>
                <c:pt idx="1">
                  <c:v>16.66</c:v>
                </c:pt>
                <c:pt idx="2">
                  <c:v>20.440000000000001</c:v>
                </c:pt>
                <c:pt idx="3">
                  <c:v>27.58</c:v>
                </c:pt>
                <c:pt idx="4">
                  <c:v>25.79</c:v>
                </c:pt>
              </c:numCache>
            </c:numRef>
          </c:val>
        </c:ser>
        <c:dLbls>
          <c:showLegendKey val="0"/>
          <c:showVal val="0"/>
          <c:showCatName val="0"/>
          <c:showSerName val="0"/>
          <c:showPercent val="0"/>
          <c:showBubbleSize val="0"/>
        </c:dLbls>
        <c:gapWidth val="150"/>
        <c:axId val="104228736"/>
        <c:axId val="1042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04228736"/>
        <c:axId val="104230912"/>
      </c:lineChart>
      <c:dateAx>
        <c:axId val="104228736"/>
        <c:scaling>
          <c:orientation val="minMax"/>
        </c:scaling>
        <c:delete val="1"/>
        <c:axPos val="b"/>
        <c:numFmt formatCode="ge" sourceLinked="1"/>
        <c:majorTickMark val="none"/>
        <c:minorTickMark val="none"/>
        <c:tickLblPos val="none"/>
        <c:crossAx val="104230912"/>
        <c:crosses val="autoZero"/>
        <c:auto val="1"/>
        <c:lblOffset val="100"/>
        <c:baseTimeUnit val="years"/>
      </c:dateAx>
      <c:valAx>
        <c:axId val="1042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1553.86</c:v>
                </c:pt>
                <c:pt idx="1">
                  <c:v>1344.55</c:v>
                </c:pt>
                <c:pt idx="2">
                  <c:v>1095.31</c:v>
                </c:pt>
                <c:pt idx="3">
                  <c:v>824.92</c:v>
                </c:pt>
                <c:pt idx="4">
                  <c:v>832.28</c:v>
                </c:pt>
              </c:numCache>
            </c:numRef>
          </c:val>
        </c:ser>
        <c:dLbls>
          <c:showLegendKey val="0"/>
          <c:showVal val="0"/>
          <c:showCatName val="0"/>
          <c:showSerName val="0"/>
          <c:showPercent val="0"/>
          <c:showBubbleSize val="0"/>
        </c:dLbls>
        <c:gapWidth val="150"/>
        <c:axId val="104257024"/>
        <c:axId val="104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04257024"/>
        <c:axId val="104258944"/>
      </c:lineChart>
      <c:dateAx>
        <c:axId val="104257024"/>
        <c:scaling>
          <c:orientation val="minMax"/>
        </c:scaling>
        <c:delete val="1"/>
        <c:axPos val="b"/>
        <c:numFmt formatCode="ge" sourceLinked="1"/>
        <c:majorTickMark val="none"/>
        <c:minorTickMark val="none"/>
        <c:tickLblPos val="none"/>
        <c:crossAx val="104258944"/>
        <c:crosses val="autoZero"/>
        <c:auto val="1"/>
        <c:lblOffset val="100"/>
        <c:baseTimeUnit val="years"/>
      </c:dateAx>
      <c:valAx>
        <c:axId val="104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世羅町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17077</v>
      </c>
      <c r="AM8" s="64"/>
      <c r="AN8" s="64"/>
      <c r="AO8" s="64"/>
      <c r="AP8" s="64"/>
      <c r="AQ8" s="64"/>
      <c r="AR8" s="64"/>
      <c r="AS8" s="64"/>
      <c r="AT8" s="63">
        <f>データ!S6</f>
        <v>278.14</v>
      </c>
      <c r="AU8" s="63"/>
      <c r="AV8" s="63"/>
      <c r="AW8" s="63"/>
      <c r="AX8" s="63"/>
      <c r="AY8" s="63"/>
      <c r="AZ8" s="63"/>
      <c r="BA8" s="63"/>
      <c r="BB8" s="63">
        <f>データ!T6</f>
        <v>61.4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73.56</v>
      </c>
      <c r="J10" s="63"/>
      <c r="K10" s="63"/>
      <c r="L10" s="63"/>
      <c r="M10" s="63"/>
      <c r="N10" s="63"/>
      <c r="O10" s="63"/>
      <c r="P10" s="63">
        <f>データ!O6</f>
        <v>6.54</v>
      </c>
      <c r="Q10" s="63"/>
      <c r="R10" s="63"/>
      <c r="S10" s="63"/>
      <c r="T10" s="63"/>
      <c r="U10" s="63"/>
      <c r="V10" s="63"/>
      <c r="W10" s="63">
        <f>データ!P6</f>
        <v>104.8</v>
      </c>
      <c r="X10" s="63"/>
      <c r="Y10" s="63"/>
      <c r="Z10" s="63"/>
      <c r="AA10" s="63"/>
      <c r="AB10" s="63"/>
      <c r="AC10" s="63"/>
      <c r="AD10" s="64">
        <f>データ!Q6</f>
        <v>4860</v>
      </c>
      <c r="AE10" s="64"/>
      <c r="AF10" s="64"/>
      <c r="AG10" s="64"/>
      <c r="AH10" s="64"/>
      <c r="AI10" s="64"/>
      <c r="AJ10" s="64"/>
      <c r="AK10" s="2"/>
      <c r="AL10" s="64">
        <f>データ!U6</f>
        <v>1110</v>
      </c>
      <c r="AM10" s="64"/>
      <c r="AN10" s="64"/>
      <c r="AO10" s="64"/>
      <c r="AP10" s="64"/>
      <c r="AQ10" s="64"/>
      <c r="AR10" s="64"/>
      <c r="AS10" s="64"/>
      <c r="AT10" s="63">
        <f>データ!V6</f>
        <v>0.59</v>
      </c>
      <c r="AU10" s="63"/>
      <c r="AV10" s="63"/>
      <c r="AW10" s="63"/>
      <c r="AX10" s="63"/>
      <c r="AY10" s="63"/>
      <c r="AZ10" s="63"/>
      <c r="BA10" s="63"/>
      <c r="BB10" s="63">
        <f>データ!W6</f>
        <v>1881.36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344621</v>
      </c>
      <c r="D6" s="31">
        <f t="shared" si="3"/>
        <v>46</v>
      </c>
      <c r="E6" s="31">
        <f t="shared" si="3"/>
        <v>17</v>
      </c>
      <c r="F6" s="31">
        <f t="shared" si="3"/>
        <v>1</v>
      </c>
      <c r="G6" s="31">
        <f t="shared" si="3"/>
        <v>0</v>
      </c>
      <c r="H6" s="31" t="str">
        <f t="shared" si="3"/>
        <v>広島県　世羅町</v>
      </c>
      <c r="I6" s="31" t="str">
        <f t="shared" si="3"/>
        <v>法適用</v>
      </c>
      <c r="J6" s="31" t="str">
        <f t="shared" si="3"/>
        <v>下水道事業</v>
      </c>
      <c r="K6" s="31" t="str">
        <f t="shared" si="3"/>
        <v>公共下水道</v>
      </c>
      <c r="L6" s="31" t="str">
        <f t="shared" si="3"/>
        <v>Cd3</v>
      </c>
      <c r="M6" s="32" t="str">
        <f t="shared" si="3"/>
        <v>-</v>
      </c>
      <c r="N6" s="32">
        <f t="shared" si="3"/>
        <v>73.56</v>
      </c>
      <c r="O6" s="32">
        <f t="shared" si="3"/>
        <v>6.54</v>
      </c>
      <c r="P6" s="32">
        <f t="shared" si="3"/>
        <v>104.8</v>
      </c>
      <c r="Q6" s="32">
        <f t="shared" si="3"/>
        <v>4860</v>
      </c>
      <c r="R6" s="32">
        <f t="shared" si="3"/>
        <v>17077</v>
      </c>
      <c r="S6" s="32">
        <f t="shared" si="3"/>
        <v>278.14</v>
      </c>
      <c r="T6" s="32">
        <f t="shared" si="3"/>
        <v>61.4</v>
      </c>
      <c r="U6" s="32">
        <f t="shared" si="3"/>
        <v>1110</v>
      </c>
      <c r="V6" s="32">
        <f t="shared" si="3"/>
        <v>0.59</v>
      </c>
      <c r="W6" s="32">
        <f t="shared" si="3"/>
        <v>1881.36</v>
      </c>
      <c r="X6" s="33">
        <f>IF(X7="",NA(),X7)</f>
        <v>50.65</v>
      </c>
      <c r="Y6" s="33">
        <f t="shared" ref="Y6:AG6" si="4">IF(Y7="",NA(),Y7)</f>
        <v>46.75</v>
      </c>
      <c r="Z6" s="33">
        <f t="shared" si="4"/>
        <v>50.3</v>
      </c>
      <c r="AA6" s="33">
        <f t="shared" si="4"/>
        <v>83.17</v>
      </c>
      <c r="AB6" s="33">
        <f t="shared" si="4"/>
        <v>76.11</v>
      </c>
      <c r="AC6" s="33">
        <f t="shared" si="4"/>
        <v>87.46</v>
      </c>
      <c r="AD6" s="33">
        <f t="shared" si="4"/>
        <v>88.19</v>
      </c>
      <c r="AE6" s="33">
        <f t="shared" si="4"/>
        <v>91.36</v>
      </c>
      <c r="AF6" s="33">
        <f t="shared" si="4"/>
        <v>104.24</v>
      </c>
      <c r="AG6" s="33">
        <f t="shared" si="4"/>
        <v>103.72</v>
      </c>
      <c r="AH6" s="32" t="str">
        <f>IF(AH7="","",IF(AH7="-","【-】","【"&amp;SUBSTITUTE(TEXT(AH7,"#,##0.00"),"-","△")&amp;"】"))</f>
        <v>【108.23】</v>
      </c>
      <c r="AI6" s="33">
        <f>IF(AI7="",NA(),AI7)</f>
        <v>548.66999999999996</v>
      </c>
      <c r="AJ6" s="33">
        <f t="shared" ref="AJ6:AR6" si="5">IF(AJ7="",NA(),AJ7)</f>
        <v>1057.4000000000001</v>
      </c>
      <c r="AK6" s="33">
        <f t="shared" si="5"/>
        <v>1284.75</v>
      </c>
      <c r="AL6" s="33">
        <f t="shared" si="5"/>
        <v>28.22</v>
      </c>
      <c r="AM6" s="33">
        <f t="shared" si="5"/>
        <v>191.16</v>
      </c>
      <c r="AN6" s="33">
        <f t="shared" si="5"/>
        <v>229.99</v>
      </c>
      <c r="AO6" s="33">
        <f t="shared" si="5"/>
        <v>261.73</v>
      </c>
      <c r="AP6" s="33">
        <f t="shared" si="5"/>
        <v>285.58</v>
      </c>
      <c r="AQ6" s="33">
        <f t="shared" si="5"/>
        <v>152.88999999999999</v>
      </c>
      <c r="AR6" s="33">
        <f t="shared" si="5"/>
        <v>129.75</v>
      </c>
      <c r="AS6" s="32" t="str">
        <f>IF(AS7="","",IF(AS7="-","【-】","【"&amp;SUBSTITUTE(TEXT(AS7,"#,##0.00"),"-","△")&amp;"】"))</f>
        <v>【4.45】</v>
      </c>
      <c r="AT6" s="33">
        <f>IF(AT7="",NA(),AT7)</f>
        <v>613.54999999999995</v>
      </c>
      <c r="AU6" s="33">
        <f t="shared" ref="AU6:BC6" si="6">IF(AU7="",NA(),AU7)</f>
        <v>4976.9399999999996</v>
      </c>
      <c r="AV6" s="33">
        <f t="shared" si="6"/>
        <v>4014.52</v>
      </c>
      <c r="AW6" s="33">
        <f t="shared" si="6"/>
        <v>567</v>
      </c>
      <c r="AX6" s="33">
        <f t="shared" si="6"/>
        <v>461.84</v>
      </c>
      <c r="AY6" s="33">
        <f t="shared" si="6"/>
        <v>586.36</v>
      </c>
      <c r="AZ6" s="33">
        <f t="shared" si="6"/>
        <v>392.92</v>
      </c>
      <c r="BA6" s="33">
        <f t="shared" si="6"/>
        <v>519.04</v>
      </c>
      <c r="BB6" s="33">
        <f t="shared" si="6"/>
        <v>99.09</v>
      </c>
      <c r="BC6" s="33">
        <f t="shared" si="6"/>
        <v>90.5</v>
      </c>
      <c r="BD6" s="32" t="str">
        <f>IF(BD7="","",IF(BD7="-","【-】","【"&amp;SUBSTITUTE(TEXT(BD7,"#,##0.00"),"-","△")&amp;"】"))</f>
        <v>【57.41】</v>
      </c>
      <c r="BE6" s="33">
        <f>IF(BE7="",NA(),BE7)</f>
        <v>4560.78</v>
      </c>
      <c r="BF6" s="33">
        <f t="shared" ref="BF6:BN6" si="7">IF(BF7="",NA(),BF7)</f>
        <v>4107.45</v>
      </c>
      <c r="BG6" s="33">
        <f t="shared" si="7"/>
        <v>3570.35</v>
      </c>
      <c r="BH6" s="33">
        <f t="shared" si="7"/>
        <v>1121.6099999999999</v>
      </c>
      <c r="BI6" s="33">
        <f t="shared" si="7"/>
        <v>1202.77</v>
      </c>
      <c r="BJ6" s="33">
        <f t="shared" si="7"/>
        <v>1734.34</v>
      </c>
      <c r="BK6" s="33">
        <f t="shared" si="7"/>
        <v>1791.46</v>
      </c>
      <c r="BL6" s="33">
        <f t="shared" si="7"/>
        <v>1826.49</v>
      </c>
      <c r="BM6" s="33">
        <f t="shared" si="7"/>
        <v>1696.96</v>
      </c>
      <c r="BN6" s="33">
        <f t="shared" si="7"/>
        <v>1824.34</v>
      </c>
      <c r="BO6" s="32" t="str">
        <f>IF(BO7="","",IF(BO7="-","【-】","【"&amp;SUBSTITUTE(TEXT(BO7,"#,##0.00"),"-","△")&amp;"】"))</f>
        <v>【763.62】</v>
      </c>
      <c r="BP6" s="33">
        <f>IF(BP7="",NA(),BP7)</f>
        <v>14.7</v>
      </c>
      <c r="BQ6" s="33">
        <f t="shared" ref="BQ6:BY6" si="8">IF(BQ7="",NA(),BQ7)</f>
        <v>16.66</v>
      </c>
      <c r="BR6" s="33">
        <f t="shared" si="8"/>
        <v>20.440000000000001</v>
      </c>
      <c r="BS6" s="33">
        <f t="shared" si="8"/>
        <v>27.58</v>
      </c>
      <c r="BT6" s="33">
        <f t="shared" si="8"/>
        <v>25.79</v>
      </c>
      <c r="BU6" s="33">
        <f t="shared" si="8"/>
        <v>55.91</v>
      </c>
      <c r="BV6" s="33">
        <f t="shared" si="8"/>
        <v>51.28</v>
      </c>
      <c r="BW6" s="33">
        <f t="shared" si="8"/>
        <v>48</v>
      </c>
      <c r="BX6" s="33">
        <f t="shared" si="8"/>
        <v>47.23</v>
      </c>
      <c r="BY6" s="33">
        <f t="shared" si="8"/>
        <v>54.16</v>
      </c>
      <c r="BZ6" s="32" t="str">
        <f>IF(BZ7="","",IF(BZ7="-","【-】","【"&amp;SUBSTITUTE(TEXT(BZ7,"#,##0.00"),"-","△")&amp;"】"))</f>
        <v>【98.53】</v>
      </c>
      <c r="CA6" s="33">
        <f>IF(CA7="",NA(),CA7)</f>
        <v>1553.86</v>
      </c>
      <c r="CB6" s="33">
        <f t="shared" ref="CB6:CJ6" si="9">IF(CB7="",NA(),CB7)</f>
        <v>1344.55</v>
      </c>
      <c r="CC6" s="33">
        <f t="shared" si="9"/>
        <v>1095.31</v>
      </c>
      <c r="CD6" s="33">
        <f t="shared" si="9"/>
        <v>824.92</v>
      </c>
      <c r="CE6" s="33">
        <f t="shared" si="9"/>
        <v>832.28</v>
      </c>
      <c r="CF6" s="33">
        <f t="shared" si="9"/>
        <v>284.98</v>
      </c>
      <c r="CG6" s="33">
        <f t="shared" si="9"/>
        <v>311.81</v>
      </c>
      <c r="CH6" s="33">
        <f t="shared" si="9"/>
        <v>334.37</v>
      </c>
      <c r="CI6" s="33">
        <f t="shared" si="9"/>
        <v>351.41</v>
      </c>
      <c r="CJ6" s="33">
        <f t="shared" si="9"/>
        <v>307.56</v>
      </c>
      <c r="CK6" s="32" t="str">
        <f>IF(CK7="","",IF(CK7="-","【-】","【"&amp;SUBSTITUTE(TEXT(CK7,"#,##0.00"),"-","△")&amp;"】"))</f>
        <v>【139.70】</v>
      </c>
      <c r="CL6" s="33">
        <f>IF(CL7="",NA(),CL7)</f>
        <v>18.7</v>
      </c>
      <c r="CM6" s="33">
        <f t="shared" ref="CM6:CU6" si="10">IF(CM7="",NA(),CM7)</f>
        <v>15.5</v>
      </c>
      <c r="CN6" s="33">
        <f t="shared" si="10"/>
        <v>18.899999999999999</v>
      </c>
      <c r="CO6" s="33">
        <f t="shared" si="10"/>
        <v>19.100000000000001</v>
      </c>
      <c r="CP6" s="33">
        <f t="shared" si="10"/>
        <v>20</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42.79</v>
      </c>
      <c r="CX6" s="33">
        <f t="shared" ref="CX6:DF6" si="11">IF(CX7="",NA(),CX7)</f>
        <v>62.62</v>
      </c>
      <c r="CY6" s="33">
        <f t="shared" si="11"/>
        <v>51.26</v>
      </c>
      <c r="CZ6" s="33">
        <f t="shared" si="11"/>
        <v>48.67</v>
      </c>
      <c r="DA6" s="33">
        <f t="shared" si="11"/>
        <v>45.59</v>
      </c>
      <c r="DB6" s="33">
        <f t="shared" si="11"/>
        <v>65.739999999999995</v>
      </c>
      <c r="DC6" s="33">
        <f t="shared" si="11"/>
        <v>64.459999999999994</v>
      </c>
      <c r="DD6" s="33">
        <f t="shared" si="11"/>
        <v>63.45</v>
      </c>
      <c r="DE6" s="33">
        <f t="shared" si="11"/>
        <v>64.14</v>
      </c>
      <c r="DF6" s="33">
        <f t="shared" si="11"/>
        <v>61.37</v>
      </c>
      <c r="DG6" s="32" t="str">
        <f>IF(DG7="","",IF(DG7="-","【-】","【"&amp;SUBSTITUTE(TEXT(DG7,"#,##0.00"),"-","△")&amp;"】"))</f>
        <v>【94.73】</v>
      </c>
      <c r="DH6" s="33">
        <f>IF(DH7="",NA(),DH7)</f>
        <v>5.1100000000000003</v>
      </c>
      <c r="DI6" s="33">
        <f t="shared" ref="DI6:DQ6" si="12">IF(DI7="",NA(),DI7)</f>
        <v>6.81</v>
      </c>
      <c r="DJ6" s="33">
        <f t="shared" si="12"/>
        <v>8.23</v>
      </c>
      <c r="DK6" s="33">
        <f t="shared" si="12"/>
        <v>9.64</v>
      </c>
      <c r="DL6" s="33">
        <f t="shared" si="12"/>
        <v>11.17</v>
      </c>
      <c r="DM6" s="33">
        <f t="shared" si="12"/>
        <v>4.43</v>
      </c>
      <c r="DN6" s="33">
        <f t="shared" si="12"/>
        <v>6.22</v>
      </c>
      <c r="DO6" s="33">
        <f t="shared" si="12"/>
        <v>7.52</v>
      </c>
      <c r="DP6" s="33">
        <f t="shared" si="12"/>
        <v>16.43</v>
      </c>
      <c r="DQ6" s="33">
        <f t="shared" si="12"/>
        <v>17.739999999999998</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7" s="34" customFormat="1">
      <c r="A7" s="26"/>
      <c r="B7" s="35">
        <v>2015</v>
      </c>
      <c r="C7" s="35">
        <v>344621</v>
      </c>
      <c r="D7" s="35">
        <v>46</v>
      </c>
      <c r="E7" s="35">
        <v>17</v>
      </c>
      <c r="F7" s="35">
        <v>1</v>
      </c>
      <c r="G7" s="35">
        <v>0</v>
      </c>
      <c r="H7" s="35" t="s">
        <v>96</v>
      </c>
      <c r="I7" s="35" t="s">
        <v>97</v>
      </c>
      <c r="J7" s="35" t="s">
        <v>98</v>
      </c>
      <c r="K7" s="35" t="s">
        <v>99</v>
      </c>
      <c r="L7" s="35" t="s">
        <v>100</v>
      </c>
      <c r="M7" s="36" t="s">
        <v>101</v>
      </c>
      <c r="N7" s="36">
        <v>73.56</v>
      </c>
      <c r="O7" s="36">
        <v>6.54</v>
      </c>
      <c r="P7" s="36">
        <v>104.8</v>
      </c>
      <c r="Q7" s="36">
        <v>4860</v>
      </c>
      <c r="R7" s="36">
        <v>17077</v>
      </c>
      <c r="S7" s="36">
        <v>278.14</v>
      </c>
      <c r="T7" s="36">
        <v>61.4</v>
      </c>
      <c r="U7" s="36">
        <v>1110</v>
      </c>
      <c r="V7" s="36">
        <v>0.59</v>
      </c>
      <c r="W7" s="36">
        <v>1881.36</v>
      </c>
      <c r="X7" s="36">
        <v>50.65</v>
      </c>
      <c r="Y7" s="36">
        <v>46.75</v>
      </c>
      <c r="Z7" s="36">
        <v>50.3</v>
      </c>
      <c r="AA7" s="36">
        <v>83.17</v>
      </c>
      <c r="AB7" s="36">
        <v>76.11</v>
      </c>
      <c r="AC7" s="36">
        <v>87.46</v>
      </c>
      <c r="AD7" s="36">
        <v>88.19</v>
      </c>
      <c r="AE7" s="36">
        <v>91.36</v>
      </c>
      <c r="AF7" s="36">
        <v>104.24</v>
      </c>
      <c r="AG7" s="36">
        <v>103.72</v>
      </c>
      <c r="AH7" s="36">
        <v>108.23</v>
      </c>
      <c r="AI7" s="36">
        <v>548.66999999999996</v>
      </c>
      <c r="AJ7" s="36">
        <v>1057.4000000000001</v>
      </c>
      <c r="AK7" s="36">
        <v>1284.75</v>
      </c>
      <c r="AL7" s="36">
        <v>28.22</v>
      </c>
      <c r="AM7" s="36">
        <v>191.16</v>
      </c>
      <c r="AN7" s="36">
        <v>229.99</v>
      </c>
      <c r="AO7" s="36">
        <v>261.73</v>
      </c>
      <c r="AP7" s="36">
        <v>285.58</v>
      </c>
      <c r="AQ7" s="36">
        <v>152.88999999999999</v>
      </c>
      <c r="AR7" s="36">
        <v>129.75</v>
      </c>
      <c r="AS7" s="36">
        <v>4.45</v>
      </c>
      <c r="AT7" s="36">
        <v>613.54999999999995</v>
      </c>
      <c r="AU7" s="36">
        <v>4976.9399999999996</v>
      </c>
      <c r="AV7" s="36">
        <v>4014.52</v>
      </c>
      <c r="AW7" s="36">
        <v>567</v>
      </c>
      <c r="AX7" s="36">
        <v>461.84</v>
      </c>
      <c r="AY7" s="36">
        <v>586.36</v>
      </c>
      <c r="AZ7" s="36">
        <v>392.92</v>
      </c>
      <c r="BA7" s="36">
        <v>519.04</v>
      </c>
      <c r="BB7" s="36">
        <v>99.09</v>
      </c>
      <c r="BC7" s="36">
        <v>90.5</v>
      </c>
      <c r="BD7" s="36">
        <v>57.41</v>
      </c>
      <c r="BE7" s="36">
        <v>4560.78</v>
      </c>
      <c r="BF7" s="36">
        <v>4107.45</v>
      </c>
      <c r="BG7" s="36">
        <v>3570.35</v>
      </c>
      <c r="BH7" s="36">
        <v>1121.6099999999999</v>
      </c>
      <c r="BI7" s="36">
        <v>1202.77</v>
      </c>
      <c r="BJ7" s="36">
        <v>1734.34</v>
      </c>
      <c r="BK7" s="36">
        <v>1791.46</v>
      </c>
      <c r="BL7" s="36">
        <v>1826.49</v>
      </c>
      <c r="BM7" s="36">
        <v>1696.96</v>
      </c>
      <c r="BN7" s="36">
        <v>1824.34</v>
      </c>
      <c r="BO7" s="36">
        <v>763.62</v>
      </c>
      <c r="BP7" s="36">
        <v>14.7</v>
      </c>
      <c r="BQ7" s="36">
        <v>16.66</v>
      </c>
      <c r="BR7" s="36">
        <v>20.440000000000001</v>
      </c>
      <c r="BS7" s="36">
        <v>27.58</v>
      </c>
      <c r="BT7" s="36">
        <v>25.79</v>
      </c>
      <c r="BU7" s="36">
        <v>55.91</v>
      </c>
      <c r="BV7" s="36">
        <v>51.28</v>
      </c>
      <c r="BW7" s="36">
        <v>48</v>
      </c>
      <c r="BX7" s="36">
        <v>47.23</v>
      </c>
      <c r="BY7" s="36">
        <v>54.16</v>
      </c>
      <c r="BZ7" s="36">
        <v>98.53</v>
      </c>
      <c r="CA7" s="36">
        <v>1553.86</v>
      </c>
      <c r="CB7" s="36">
        <v>1344.55</v>
      </c>
      <c r="CC7" s="36">
        <v>1095.31</v>
      </c>
      <c r="CD7" s="36">
        <v>824.92</v>
      </c>
      <c r="CE7" s="36">
        <v>832.28</v>
      </c>
      <c r="CF7" s="36">
        <v>284.98</v>
      </c>
      <c r="CG7" s="36">
        <v>311.81</v>
      </c>
      <c r="CH7" s="36">
        <v>334.37</v>
      </c>
      <c r="CI7" s="36">
        <v>351.41</v>
      </c>
      <c r="CJ7" s="36">
        <v>307.56</v>
      </c>
      <c r="CK7" s="36">
        <v>139.69999999999999</v>
      </c>
      <c r="CL7" s="36">
        <v>18.7</v>
      </c>
      <c r="CM7" s="36">
        <v>15.5</v>
      </c>
      <c r="CN7" s="36">
        <v>18.899999999999999</v>
      </c>
      <c r="CO7" s="36">
        <v>19.100000000000001</v>
      </c>
      <c r="CP7" s="36">
        <v>20</v>
      </c>
      <c r="CQ7" s="36">
        <v>41.48</v>
      </c>
      <c r="CR7" s="36">
        <v>41.95</v>
      </c>
      <c r="CS7" s="36">
        <v>40.71</v>
      </c>
      <c r="CT7" s="36">
        <v>43.53</v>
      </c>
      <c r="CU7" s="36">
        <v>39.869999999999997</v>
      </c>
      <c r="CV7" s="36">
        <v>60.01</v>
      </c>
      <c r="CW7" s="36">
        <v>42.79</v>
      </c>
      <c r="CX7" s="36">
        <v>62.62</v>
      </c>
      <c r="CY7" s="36">
        <v>51.26</v>
      </c>
      <c r="CZ7" s="36">
        <v>48.67</v>
      </c>
      <c r="DA7" s="36">
        <v>45.59</v>
      </c>
      <c r="DB7" s="36">
        <v>65.739999999999995</v>
      </c>
      <c r="DC7" s="36">
        <v>64.459999999999994</v>
      </c>
      <c r="DD7" s="36">
        <v>63.45</v>
      </c>
      <c r="DE7" s="36">
        <v>64.14</v>
      </c>
      <c r="DF7" s="36">
        <v>61.37</v>
      </c>
      <c r="DG7" s="36">
        <v>94.73</v>
      </c>
      <c r="DH7" s="36">
        <v>5.1100000000000003</v>
      </c>
      <c r="DI7" s="36">
        <v>6.81</v>
      </c>
      <c r="DJ7" s="36">
        <v>8.23</v>
      </c>
      <c r="DK7" s="36">
        <v>9.64</v>
      </c>
      <c r="DL7" s="36">
        <v>11.17</v>
      </c>
      <c r="DM7" s="36">
        <v>4.43</v>
      </c>
      <c r="DN7" s="36">
        <v>6.22</v>
      </c>
      <c r="DO7" s="36">
        <v>7.52</v>
      </c>
      <c r="DP7" s="36">
        <v>16.43</v>
      </c>
      <c r="DQ7" s="36">
        <v>17.739999999999998</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v>
      </c>
      <c r="EJ7" s="36">
        <v>0.14000000000000001</v>
      </c>
      <c r="EK7" s="36">
        <v>0</v>
      </c>
      <c r="EL7" s="36">
        <v>0.17</v>
      </c>
      <c r="EM7" s="36">
        <v>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2017-02-20T00:18:41Z</cp:lastPrinted>
  <dcterms:created xsi:type="dcterms:W3CDTF">2017-02-08T02:37:05Z</dcterms:created>
  <dcterms:modified xsi:type="dcterms:W3CDTF">2017-02-22T01:33:32Z</dcterms:modified>
  <cp:category/>
</cp:coreProperties>
</file>