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<sst xmlns="http://schemas.openxmlformats.org/spreadsheetml/2006/main" count="217" uniqueCount="107">
  <si>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</si>
  <si>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</si>
  <si>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</si>
  <si>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</si>
  <si>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</si>
  <si>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</si>
  <si>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</si>
  <si>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</si>
  <si>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</si>
  <si>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</si>
  <si>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</si>
  <si>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</si>
  <si>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</si>
  <si>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</si>
  <si>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</si>
  <si>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</si>
  <si>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</si>
  <si>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</si>
  <si>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</si>
  <si>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</si>
  <si>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</si>
  <si>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</si>
  <si>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</si>
  <si>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</si>
  <si>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</si>
  <si>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</si>
  <si>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</si>
  <si>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</si>
  <si>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</si>
  <si>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</si>
  <si>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</si>
  <si>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</si>
  <si>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</si>
  <si>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</si>
  <si>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</si>
  <si>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</si>
  <si>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</si>
  <si>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</si>
  <si>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</si>
  <si>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</si>
  <si>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</si>
  <si>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</si>
  <si>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</si>
  <si>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</si>
  <si>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</si>
  <si>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</si>
  <si>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</si>
  <si>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</si>
  <si>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</si>
  <si>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</si>
  <si>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</si>
  <si>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</si>
  <si>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</si>
  <si>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</si>
  <si>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</si>
  <si>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</si>
  <si>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</si>
  <si>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</si>
  <si>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</si>
  <si>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</si>
  <si>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</si>
  <si>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</si>
  <si>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</si>
  <si>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</si>
  <si>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</si>
  <si>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</si>
  <si>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</si>
  <si>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</si>
  <si>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</si>
  <si>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</si>
  <si>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</si>
  <si>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</si>
  <si>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</si>
  <si>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</si>
  <si>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</si>
  <si>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</si>
  <si>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</si>
  <si>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</si>
  <si>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</si>
  <si>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</si>
  <si>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</si>
  <si>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</si>
  <si>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</si>
  <si>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</si>
  <si>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</si>
  <si>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</si>
  <si>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</si>
  <si>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</si>
  <si>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</si>
  <si>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</si>
  <si>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</si>
  <si>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</si>
  <si>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</si>
  <si>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世羅町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</si>
  <si>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</si>
  <si>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</si>
  <si>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</si>
  <si>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</si>
  <si>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</si>
  <si>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</si>
  <si>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</si>
  <si>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</si>
  <si>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</si>
  <si>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</si>
  <si>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資産の老朽化度合いを示す有形固定資産減価償却率は41.89％で、全国平均（47.18％）及び類似団体平均値（47.44％）を下回っている。
　今後は水道施設や管路の経年化による老朽資産の増加が見込まれることから、水道施設耐震計画に基づき優先順位や工法、また財源面を考慮し適切な維持管理や更新に取り組む必要がある。</t>
    <rPh sb="1" eb="3">
      <t>シサン</t>
    </rPh>
    <rPh sb="4" eb="6">
      <t>ロウキュウ</t>
    </rPh>
    <rPh sb="6" eb="7">
      <t>カ</t>
    </rPh>
    <rPh sb="7" eb="9">
      <t>ドア</t>
    </rPh>
    <rPh sb="11" eb="12">
      <t>シメ</t>
    </rPh>
    <rPh sb="13" eb="15">
      <t>ユウケイ</t>
    </rPh>
    <rPh sb="15" eb="17">
      <t>コテイ</t>
    </rPh>
    <rPh sb="17" eb="19">
      <t>シサン</t>
    </rPh>
    <rPh sb="19" eb="21">
      <t>ゲンカ</t>
    </rPh>
    <rPh sb="21" eb="23">
      <t>ショウキャク</t>
    </rPh>
    <rPh sb="23" eb="24">
      <t>リツ</t>
    </rPh>
    <rPh sb="33" eb="35">
      <t>ゼンコク</t>
    </rPh>
    <rPh sb="35" eb="37">
      <t>ヘイキン</t>
    </rPh>
    <rPh sb="45" eb="46">
      <t>オヨ</t>
    </rPh>
    <rPh sb="47" eb="49">
      <t>ルイジ</t>
    </rPh>
    <rPh sb="49" eb="51">
      <t>ダンタイ</t>
    </rPh>
    <rPh sb="51" eb="53">
      <t>ヘイキン</t>
    </rPh>
    <rPh sb="53" eb="54">
      <t>チ</t>
    </rPh>
    <rPh sb="63" eb="65">
      <t>シタマワ</t>
    </rPh>
    <rPh sb="72" eb="74">
      <t>コンゴ</t>
    </rPh>
    <rPh sb="75" eb="77">
      <t>スイドウ</t>
    </rPh>
    <rPh sb="77" eb="79">
      <t>シセツ</t>
    </rPh>
    <rPh sb="80" eb="82">
      <t>カンロ</t>
    </rPh>
    <rPh sb="83" eb="86">
      <t>ケイネンカ</t>
    </rPh>
    <rPh sb="89" eb="91">
      <t>ロウキュウ</t>
    </rPh>
    <rPh sb="91" eb="93">
      <t>シサン</t>
    </rPh>
    <rPh sb="94" eb="96">
      <t>ゾウカ</t>
    </rPh>
    <rPh sb="97" eb="99">
      <t>ミコ</t>
    </rPh>
    <rPh sb="107" eb="109">
      <t>スイドウ</t>
    </rPh>
    <rPh sb="109" eb="111">
      <t>シセツ</t>
    </rPh>
    <rPh sb="111" eb="113">
      <t>タイシン</t>
    </rPh>
    <rPh sb="113" eb="115">
      <t>ケイカク</t>
    </rPh>
    <rPh sb="116" eb="117">
      <t>モト</t>
    </rPh>
    <rPh sb="119" eb="121">
      <t>ユウセン</t>
    </rPh>
    <rPh sb="121" eb="123">
      <t>ジュンイ</t>
    </rPh>
    <rPh sb="124" eb="126">
      <t>コウホウ</t>
    </rPh>
    <rPh sb="129" eb="131">
      <t>ザイゲン</t>
    </rPh>
    <rPh sb="131" eb="132">
      <t>メン</t>
    </rPh>
    <rPh sb="133" eb="135">
      <t>コウリョ</t>
    </rPh>
    <rPh sb="136" eb="138">
      <t>テキセツ</t>
    </rPh>
    <rPh sb="139" eb="141">
      <t>イジ</t>
    </rPh>
    <rPh sb="141" eb="143">
      <t>カンリ</t>
    </rPh>
    <rPh sb="144" eb="146">
      <t>コウシン</t>
    </rPh>
    <rPh sb="147" eb="148">
      <t>ト</t>
    </rPh>
    <rPh sb="149" eb="150">
      <t>ク</t>
    </rPh>
    <rPh sb="151" eb="153">
      <t>ヒツヨウ</t>
    </rPh>
    <phoneticPr fontId="4"/>
  </si>
  <si>
    <t>　上水道事業における本町の経営状況は、簡易水道事業と統合したことによって単年度収支が赤字となったため、黒字化に向け経営改善策に努める必要がある。
しかしながら、今後少子高齢化による給水人口の減少や、節水意識の高まりによる一層の給水収益の減少は否めない。また、一方では老朽化による施設の更新が増加していくことから、経営状況を改善することは非常に厳しいと考えられる。
　以上のことを踏まえたうえで、今後は厳しい状況下のもと水道施設耐震計画などにより、中長期的な展望による経営改善に努める必要がある。</t>
    <rPh sb="1" eb="3">
      <t>ジョウスイ</t>
    </rPh>
    <rPh sb="3" eb="4">
      <t>ドウ</t>
    </rPh>
    <rPh sb="4" eb="6">
      <t>ジギョウ</t>
    </rPh>
    <rPh sb="10" eb="12">
      <t>ホンチョウ</t>
    </rPh>
    <rPh sb="13" eb="15">
      <t>ケイエイ</t>
    </rPh>
    <rPh sb="15" eb="17">
      <t>ジョウキョウ</t>
    </rPh>
    <rPh sb="19" eb="21">
      <t>カンイ</t>
    </rPh>
    <rPh sb="21" eb="23">
      <t>スイドウ</t>
    </rPh>
    <rPh sb="23" eb="25">
      <t>ジギョウ</t>
    </rPh>
    <rPh sb="26" eb="28">
      <t>トウゴウ</t>
    </rPh>
    <rPh sb="36" eb="39">
      <t>タンネンド</t>
    </rPh>
    <rPh sb="39" eb="41">
      <t>シュウシ</t>
    </rPh>
    <rPh sb="42" eb="44">
      <t>アカジ</t>
    </rPh>
    <rPh sb="51" eb="54">
      <t>クロジカ</t>
    </rPh>
    <rPh sb="55" eb="56">
      <t>ム</t>
    </rPh>
    <rPh sb="57" eb="59">
      <t>ケイエイ</t>
    </rPh>
    <rPh sb="59" eb="62">
      <t>カイゼンサク</t>
    </rPh>
    <rPh sb="63" eb="64">
      <t>ツト</t>
    </rPh>
    <rPh sb="66" eb="68">
      <t>ヒツヨウ</t>
    </rPh>
    <rPh sb="80" eb="82">
      <t>コンゴ</t>
    </rPh>
    <rPh sb="82" eb="84">
      <t>ショウシ</t>
    </rPh>
    <rPh sb="84" eb="87">
      <t>コウレイカ</t>
    </rPh>
    <rPh sb="90" eb="92">
      <t>キュウスイ</t>
    </rPh>
    <rPh sb="92" eb="94">
      <t>ジンコウ</t>
    </rPh>
    <rPh sb="95" eb="97">
      <t>ゲンショウ</t>
    </rPh>
    <rPh sb="99" eb="101">
      <t>セッスイ</t>
    </rPh>
    <rPh sb="101" eb="103">
      <t>イシキ</t>
    </rPh>
    <rPh sb="104" eb="105">
      <t>タカ</t>
    </rPh>
    <rPh sb="110" eb="112">
      <t>イッソウ</t>
    </rPh>
    <rPh sb="113" eb="115">
      <t>キュウスイ</t>
    </rPh>
    <rPh sb="115" eb="117">
      <t>シュウエキ</t>
    </rPh>
    <rPh sb="118" eb="120">
      <t>ゲンショウ</t>
    </rPh>
    <rPh sb="121" eb="122">
      <t>イナ</t>
    </rPh>
    <rPh sb="129" eb="131">
      <t>イッポウ</t>
    </rPh>
    <rPh sb="133" eb="136">
      <t>ロウキュウカ</t>
    </rPh>
    <rPh sb="139" eb="141">
      <t>シセツ</t>
    </rPh>
    <rPh sb="142" eb="144">
      <t>コウシン</t>
    </rPh>
    <rPh sb="145" eb="147">
      <t>ゾウカ</t>
    </rPh>
    <rPh sb="156" eb="158">
      <t>ケイエイ</t>
    </rPh>
    <rPh sb="158" eb="160">
      <t>ジョウキョウ</t>
    </rPh>
    <rPh sb="161" eb="163">
      <t>カイゼン</t>
    </rPh>
    <rPh sb="168" eb="170">
      <t>ヒジョウ</t>
    </rPh>
    <rPh sb="171" eb="172">
      <t>キビ</t>
    </rPh>
    <rPh sb="175" eb="176">
      <t>カンガ</t>
    </rPh>
    <rPh sb="183" eb="185">
      <t>イジョウ</t>
    </rPh>
    <rPh sb="189" eb="190">
      <t>フ</t>
    </rPh>
    <rPh sb="197" eb="199">
      <t>コンゴ</t>
    </rPh>
    <rPh sb="200" eb="201">
      <t>キビ</t>
    </rPh>
    <rPh sb="203" eb="206">
      <t>ジョウキョウカ</t>
    </rPh>
    <rPh sb="209" eb="211">
      <t>スイドウ</t>
    </rPh>
    <rPh sb="211" eb="213">
      <t>シセツ</t>
    </rPh>
    <rPh sb="213" eb="215">
      <t>タイシン</t>
    </rPh>
    <rPh sb="215" eb="217">
      <t>ケイカク</t>
    </rPh>
    <rPh sb="223" eb="227">
      <t>チュウチョウキテキ</t>
    </rPh>
    <rPh sb="228" eb="230">
      <t>テンボウ</t>
    </rPh>
    <rPh sb="233" eb="235">
      <t>ケイエイ</t>
    </rPh>
    <rPh sb="235" eb="237">
      <t>カイゼン</t>
    </rPh>
    <rPh sb="238" eb="239">
      <t>ツト</t>
    </rPh>
    <rPh sb="241" eb="243">
      <t>ヒツヨウ</t>
    </rPh>
    <phoneticPr fontId="4"/>
  </si>
  <si>
    <t>　本町の経常収支比率は89.39％と前年の117.22％を大きく下回り、単年度収支が赤字となった。
また、累積欠損金比率も基準となる0％から28.18％と大きく前年、及び全国平均（累積欠損金比率：0.87％）、類似団体平均値（累積欠損金比率：12.59％）のいずれも上回り、経営状況の悪化を如実に示す結果となった。
これは平成27年４月に簡易水道事業と会計統合を行ったことが要因と言える。
統合した簡易水道事業は、本町の地理的特性でもある中山間地域の水道事業を担っていたということから施設が点在していることや、少子高齢化による人口減少に伴う給水人口の減少などにより経常収支比率（H26年度：72.06％）も低く、健全経営を行えていなかった。
その簡易水道事業と統合したことによって、前年まで健全な状況であった上水道事業の経営が健全状況でなくなったと言える。
また、改善傾向にあった企業債残高対給水収益比率（1,391.67％）についても、簡易水道事業が平成１７年度から平成21年度に渡って行った村づくり交付金営農飲雑用水施設整備事業で発行した多額の企業債残債等の影響により、全国平均（276.38％）や類似団体平均値（487.22％）からも前年以上に大きく上回る結果となった。
　今後は水道施設耐震計画（H28年度策定）等各種計画に基づき、計画的な施設の更新を行うとともに、水需要の動向によって施設規模の見直しを含めた効率的な事業運営による一層の経費削減を図る必要がある。</t>
    <rPh sb="1" eb="3">
      <t>ホンチョウ</t>
    </rPh>
    <rPh sb="4" eb="6">
      <t>ケイジョウ</t>
    </rPh>
    <rPh sb="6" eb="8">
      <t>シュウシ</t>
    </rPh>
    <rPh sb="8" eb="10">
      <t>ヒリツ</t>
    </rPh>
    <rPh sb="18" eb="20">
      <t>ゼンネン</t>
    </rPh>
    <rPh sb="29" eb="30">
      <t>オオ</t>
    </rPh>
    <rPh sb="32" eb="34">
      <t>シタマワ</t>
    </rPh>
    <rPh sb="36" eb="39">
      <t>タンネンド</t>
    </rPh>
    <rPh sb="39" eb="41">
      <t>シュウシ</t>
    </rPh>
    <rPh sb="42" eb="44">
      <t>アカジ</t>
    </rPh>
    <rPh sb="53" eb="55">
      <t>ルイセキ</t>
    </rPh>
    <rPh sb="55" eb="58">
      <t>ケッソンキン</t>
    </rPh>
    <rPh sb="58" eb="60">
      <t>ヒリツ</t>
    </rPh>
    <rPh sb="61" eb="63">
      <t>キジュン</t>
    </rPh>
    <rPh sb="77" eb="78">
      <t>オオ</t>
    </rPh>
    <rPh sb="80" eb="82">
      <t>ゼンネン</t>
    </rPh>
    <rPh sb="83" eb="84">
      <t>オヨ</t>
    </rPh>
    <rPh sb="85" eb="87">
      <t>ゼンコク</t>
    </rPh>
    <rPh sb="87" eb="89">
      <t>ヘイキン</t>
    </rPh>
    <rPh sb="90" eb="92">
      <t>ルイセキ</t>
    </rPh>
    <rPh sb="92" eb="95">
      <t>ケッソンキン</t>
    </rPh>
    <rPh sb="95" eb="97">
      <t>ヒリツ</t>
    </rPh>
    <rPh sb="105" eb="107">
      <t>ルイジ</t>
    </rPh>
    <rPh sb="107" eb="109">
      <t>ダンタイ</t>
    </rPh>
    <rPh sb="109" eb="111">
      <t>ヘイキン</t>
    </rPh>
    <rPh sb="111" eb="112">
      <t>チ</t>
    </rPh>
    <rPh sb="113" eb="115">
      <t>ルイセキ</t>
    </rPh>
    <rPh sb="115" eb="118">
      <t>ケッソンキン</t>
    </rPh>
    <rPh sb="118" eb="120">
      <t>ヒリツ</t>
    </rPh>
    <rPh sb="176" eb="178">
      <t>カイケイ</t>
    </rPh>
    <rPh sb="178" eb="180">
      <t>トウゴウ</t>
    </rPh>
    <rPh sb="181" eb="182">
      <t>オコナ</t>
    </rPh>
    <rPh sb="187" eb="189">
      <t>ヨウイン</t>
    </rPh>
    <rPh sb="190" eb="191">
      <t>イ</t>
    </rPh>
    <rPh sb="195" eb="197">
      <t>トウゴウ</t>
    </rPh>
    <rPh sb="199" eb="201">
      <t>カンイ</t>
    </rPh>
    <rPh sb="201" eb="203">
      <t>スイドウ</t>
    </rPh>
    <rPh sb="203" eb="205">
      <t>ジギョウ</t>
    </rPh>
    <rPh sb="207" eb="209">
      <t>ホンチョウ</t>
    </rPh>
    <rPh sb="210" eb="213">
      <t>チリテキ</t>
    </rPh>
    <rPh sb="213" eb="215">
      <t>トクセイ</t>
    </rPh>
    <rPh sb="219" eb="222">
      <t>チュウサンカン</t>
    </rPh>
    <rPh sb="222" eb="224">
      <t>チイキ</t>
    </rPh>
    <rPh sb="225" eb="227">
      <t>スイドウ</t>
    </rPh>
    <rPh sb="227" eb="229">
      <t>ジギョウ</t>
    </rPh>
    <rPh sb="230" eb="231">
      <t>ニナ</t>
    </rPh>
    <rPh sb="242" eb="244">
      <t>シセツ</t>
    </rPh>
    <rPh sb="245" eb="247">
      <t>テンザイ</t>
    </rPh>
    <rPh sb="255" eb="257">
      <t>ショウシ</t>
    </rPh>
    <rPh sb="257" eb="260">
      <t>コウレイカ</t>
    </rPh>
    <rPh sb="263" eb="265">
      <t>ジンコウ</t>
    </rPh>
    <rPh sb="265" eb="267">
      <t>ゲンショウ</t>
    </rPh>
    <rPh sb="268" eb="269">
      <t>トモナ</t>
    </rPh>
    <rPh sb="270" eb="272">
      <t>キュウスイ</t>
    </rPh>
    <rPh sb="272" eb="274">
      <t>ジンコウ</t>
    </rPh>
    <rPh sb="275" eb="277">
      <t>ゲンショウ</t>
    </rPh>
    <rPh sb="282" eb="284">
      <t>ケイジョウ</t>
    </rPh>
    <rPh sb="284" eb="286">
      <t>シュウシ</t>
    </rPh>
    <rPh sb="286" eb="288">
      <t>ヒリツ</t>
    </rPh>
    <rPh sb="292" eb="294">
      <t>ネンド</t>
    </rPh>
    <rPh sb="303" eb="304">
      <t>ヒク</t>
    </rPh>
    <rPh sb="306" eb="308">
      <t>ケンゼン</t>
    </rPh>
    <rPh sb="308" eb="310">
      <t>ケイエイ</t>
    </rPh>
    <rPh sb="311" eb="312">
      <t>オコナ</t>
    </rPh>
    <rPh sb="323" eb="325">
      <t>カンイ</t>
    </rPh>
    <rPh sb="325" eb="327">
      <t>スイドウ</t>
    </rPh>
    <rPh sb="327" eb="329">
      <t>ジギョウ</t>
    </rPh>
    <rPh sb="330" eb="332">
      <t>トウゴウ</t>
    </rPh>
    <rPh sb="341" eb="343">
      <t>ゼンネン</t>
    </rPh>
    <rPh sb="345" eb="347">
      <t>ケンゼン</t>
    </rPh>
    <rPh sb="348" eb="350">
      <t>ジョウキョウ</t>
    </rPh>
    <rPh sb="354" eb="356">
      <t>ジョウスイ</t>
    </rPh>
    <rPh sb="356" eb="357">
      <t>ドウ</t>
    </rPh>
    <rPh sb="357" eb="359">
      <t>ジギョウ</t>
    </rPh>
    <rPh sb="360" eb="362">
      <t>ケイエイ</t>
    </rPh>
    <rPh sb="363" eb="365">
      <t>ケンゼン</t>
    </rPh>
    <rPh sb="365" eb="367">
      <t>ジョウキョウ</t>
    </rPh>
    <rPh sb="374" eb="375">
      <t>イ</t>
    </rPh>
    <rPh sb="382" eb="384">
      <t>カイゼン</t>
    </rPh>
    <rPh sb="384" eb="386">
      <t>ケイコウ</t>
    </rPh>
    <rPh sb="390" eb="392">
      <t>キギョウ</t>
    </rPh>
    <rPh sb="392" eb="393">
      <t>サイ</t>
    </rPh>
    <rPh sb="393" eb="395">
      <t>ザンダカ</t>
    </rPh>
    <rPh sb="395" eb="396">
      <t>タイ</t>
    </rPh>
    <rPh sb="396" eb="398">
      <t>キュウスイ</t>
    </rPh>
    <rPh sb="398" eb="400">
      <t>シュウエキ</t>
    </rPh>
    <rPh sb="400" eb="402">
      <t>ヒリツ</t>
    </rPh>
    <rPh sb="419" eb="421">
      <t>カンイ</t>
    </rPh>
    <rPh sb="421" eb="423">
      <t>スイドウ</t>
    </rPh>
    <rPh sb="423" eb="425">
      <t>ジギョウ</t>
    </rPh>
    <rPh sb="467" eb="469">
      <t>ハッコウ</t>
    </rPh>
    <rPh sb="476" eb="477">
      <t>サイ</t>
    </rPh>
    <rPh sb="477" eb="479">
      <t>ザンサイ</t>
    </rPh>
    <rPh sb="479" eb="480">
      <t>トウ</t>
    </rPh>
    <rPh sb="481" eb="483">
      <t>エイキョウ</t>
    </rPh>
    <rPh sb="520" eb="522">
      <t>ゼンネン</t>
    </rPh>
    <rPh sb="522" eb="524">
      <t>イジョウ</t>
    </rPh>
    <rPh sb="531" eb="533">
      <t>ケッカ</t>
    </rPh>
    <rPh sb="540" eb="542">
      <t>コンゴ</t>
    </rPh>
    <rPh sb="543" eb="545">
      <t>スイドウ</t>
    </rPh>
    <rPh sb="545" eb="547">
      <t>シセツ</t>
    </rPh>
    <rPh sb="547" eb="549">
      <t>タイシン</t>
    </rPh>
    <rPh sb="549" eb="551">
      <t>ケイカク</t>
    </rPh>
    <rPh sb="560" eb="561">
      <t>トウ</t>
    </rPh>
    <rPh sb="561" eb="563">
      <t>カクシュ</t>
    </rPh>
    <rPh sb="563" eb="565">
      <t>ケイカク</t>
    </rPh>
    <rPh sb="566" eb="567">
      <t>モト</t>
    </rPh>
    <rPh sb="570" eb="573">
      <t>ケイカクテキ</t>
    </rPh>
    <rPh sb="574" eb="576">
      <t>シセツ</t>
    </rPh>
    <rPh sb="577" eb="579">
      <t>コウシン</t>
    </rPh>
    <rPh sb="580" eb="581">
      <t>オコナ</t>
    </rPh>
    <rPh sb="587" eb="588">
      <t>ミズ</t>
    </rPh>
    <rPh sb="588" eb="590">
      <t>ジュヨウ</t>
    </rPh>
    <rPh sb="591" eb="593">
      <t>ドウコウ</t>
    </rPh>
    <rPh sb="597" eb="599">
      <t>シセツ</t>
    </rPh>
    <rPh sb="599" eb="601">
      <t>キボ</t>
    </rPh>
    <rPh sb="602" eb="604">
      <t>ミナオ</t>
    </rPh>
    <rPh sb="606" eb="607">
      <t>フク</t>
    </rPh>
    <rPh sb="609" eb="612">
      <t>コウリツテキ</t>
    </rPh>
    <rPh sb="613" eb="615">
      <t>ジギョウ</t>
    </rPh>
    <rPh sb="615" eb="617">
      <t>ウンエイ</t>
    </rPh>
    <rPh sb="620" eb="622">
      <t>イッソウ</t>
    </rPh>
    <rPh sb="623" eb="625">
      <t>ケイヒ</t>
    </rPh>
    <rPh sb="625" eb="627">
      <t>サクゲン</t>
    </rPh>
    <rPh sb="628" eb="629">
      <t>ハカ</t>
    </rPh>
    <rPh sb="630" eb="6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</si>
</sst>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799552"/>
        <c:axId val="975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95799552"/>
        <c:axId val="97591680"/>
      </c:lineChart>
      <c:dateAx>
        <c:axId val="95799552"/>
        <c:scaling>
          <c:orientation val="minMax"/>
        </c:scaling>
        <c:delete val="1"/>
        <c:axPos val="b"/>
        <c:numFmt formatCode="ge" sourceLinked="1"/>
        <c:majorTickMark val="none"/>
        <c:minorTickMark val="none"/>
        <c:tickLblPos val="none"/>
        <c:crossAx val="97591680"/>
        <c:crosses val="autoZero"/>
        <c:auto val="1"/>
        <c:lblOffset val="100"/>
        <c:baseTimeUnit val="years"/>
      </c:dateAx>
      <c:valAx>
        <c:axId val="975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44.28</c:v>
                </c:pt>
                <c:pt idx="1">
                  <c:v>45.02</c:v>
                </c:pt>
                <c:pt idx="2">
                  <c:v>51.41</c:v>
                </c:pt>
                <c:pt idx="3">
                  <c:v>49.4</c:v>
                </c:pt>
                <c:pt idx="4">
                  <c:v>53.75</c:v>
                </c:pt>
              </c:numCache>
            </c:numRef>
          </c:val>
        </c:ser>
        <c:dLbls>
          <c:showLegendKey val="0"/>
          <c:showVal val="0"/>
          <c:showCatName val="0"/>
          <c:showSerName val="0"/>
          <c:showPercent val="0"/>
          <c:showBubbleSize val="0"/>
        </c:dLbls>
        <c:gapWidth val="150"/>
        <c:axId val="99093120"/>
        <c:axId val="991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99093120"/>
        <c:axId val="99115776"/>
      </c:lineChart>
      <c:dateAx>
        <c:axId val="99093120"/>
        <c:scaling>
          <c:orientation val="minMax"/>
        </c:scaling>
        <c:delete val="1"/>
        <c:axPos val="b"/>
        <c:numFmt formatCode="ge" sourceLinked="1"/>
        <c:majorTickMark val="none"/>
        <c:minorTickMark val="none"/>
        <c:tickLblPos val="none"/>
        <c:crossAx val="99115776"/>
        <c:crosses val="autoZero"/>
        <c:auto val="1"/>
        <c:lblOffset val="100"/>
        <c:baseTimeUnit val="years"/>
      </c:dateAx>
      <c:valAx>
        <c:axId val="991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90.8</c:v>
                </c:pt>
                <c:pt idx="1">
                  <c:v>90.28</c:v>
                </c:pt>
                <c:pt idx="2">
                  <c:v>90.67</c:v>
                </c:pt>
                <c:pt idx="3">
                  <c:v>93.86</c:v>
                </c:pt>
                <c:pt idx="4">
                  <c:v>92.26</c:v>
                </c:pt>
              </c:numCache>
            </c:numRef>
          </c:val>
        </c:ser>
        <c:dLbls>
          <c:showLegendKey val="0"/>
          <c:showVal val="0"/>
          <c:showCatName val="0"/>
          <c:showSerName val="0"/>
          <c:showPercent val="0"/>
          <c:showBubbleSize val="0"/>
        </c:dLbls>
        <c:gapWidth val="150"/>
        <c:axId val="99150080"/>
        <c:axId val="991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99150080"/>
        <c:axId val="99160448"/>
      </c:lineChart>
      <c:dateAx>
        <c:axId val="99150080"/>
        <c:scaling>
          <c:orientation val="minMax"/>
        </c:scaling>
        <c:delete val="1"/>
        <c:axPos val="b"/>
        <c:numFmt formatCode="ge" sourceLinked="1"/>
        <c:majorTickMark val="none"/>
        <c:minorTickMark val="none"/>
        <c:tickLblPos val="none"/>
        <c:crossAx val="99160448"/>
        <c:crosses val="autoZero"/>
        <c:auto val="1"/>
        <c:lblOffset val="100"/>
        <c:baseTimeUnit val="years"/>
      </c:dateAx>
      <c:valAx>
        <c:axId val="991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63.73</c:v>
                </c:pt>
                <c:pt idx="1">
                  <c:v>66.510000000000005</c:v>
                </c:pt>
                <c:pt idx="2">
                  <c:v>104.26</c:v>
                </c:pt>
                <c:pt idx="3">
                  <c:v>117.22</c:v>
                </c:pt>
                <c:pt idx="4">
                  <c:v>89.39</c:v>
                </c:pt>
              </c:numCache>
            </c:numRef>
          </c:val>
        </c:ser>
        <c:dLbls>
          <c:showLegendKey val="0"/>
          <c:showVal val="0"/>
          <c:showCatName val="0"/>
          <c:showSerName val="0"/>
          <c:showPercent val="0"/>
          <c:showBubbleSize val="0"/>
        </c:dLbls>
        <c:gapWidth val="150"/>
        <c:axId val="97621888"/>
        <c:axId val="976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97621888"/>
        <c:axId val="97628160"/>
      </c:lineChart>
      <c:dateAx>
        <c:axId val="97621888"/>
        <c:scaling>
          <c:orientation val="minMax"/>
        </c:scaling>
        <c:delete val="1"/>
        <c:axPos val="b"/>
        <c:numFmt formatCode="ge" sourceLinked="1"/>
        <c:majorTickMark val="none"/>
        <c:minorTickMark val="none"/>
        <c:tickLblPos val="none"/>
        <c:crossAx val="97628160"/>
        <c:crosses val="autoZero"/>
        <c:auto val="1"/>
        <c:lblOffset val="100"/>
        <c:baseTimeUnit val="years"/>
      </c:dateAx>
      <c:valAx>
        <c:axId val="9762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6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32.479999999999997</c:v>
                </c:pt>
                <c:pt idx="1">
                  <c:v>35</c:v>
                </c:pt>
                <c:pt idx="2">
                  <c:v>41.32</c:v>
                </c:pt>
                <c:pt idx="3">
                  <c:v>43.96</c:v>
                </c:pt>
                <c:pt idx="4">
                  <c:v>41.89</c:v>
                </c:pt>
              </c:numCache>
            </c:numRef>
          </c:val>
        </c:ser>
        <c:dLbls>
          <c:showLegendKey val="0"/>
          <c:showVal val="0"/>
          <c:showCatName val="0"/>
          <c:showSerName val="0"/>
          <c:showPercent val="0"/>
          <c:showBubbleSize val="0"/>
        </c:dLbls>
        <c:gapWidth val="150"/>
        <c:axId val="98969088"/>
        <c:axId val="989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98969088"/>
        <c:axId val="98971008"/>
      </c:lineChart>
      <c:dateAx>
        <c:axId val="98969088"/>
        <c:scaling>
          <c:orientation val="minMax"/>
        </c:scaling>
        <c:delete val="1"/>
        <c:axPos val="b"/>
        <c:numFmt formatCode="ge" sourceLinked="1"/>
        <c:majorTickMark val="none"/>
        <c:minorTickMark val="none"/>
        <c:tickLblPos val="none"/>
        <c:crossAx val="98971008"/>
        <c:crosses val="autoZero"/>
        <c:auto val="1"/>
        <c:lblOffset val="100"/>
        <c:baseTimeUnit val="years"/>
      </c:dateAx>
      <c:valAx>
        <c:axId val="989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0.43</c:v>
                </c:pt>
                <c:pt idx="1">
                  <c:v>0.43</c:v>
                </c:pt>
                <c:pt idx="2">
                  <c:v>1.4</c:v>
                </c:pt>
                <c:pt idx="3">
                  <c:v>1.4</c:v>
                </c:pt>
                <c:pt idx="4" formatCode="#,##0.00;&quot;△&quot;#,##0.00">
                  <c:v>0</c:v>
                </c:pt>
              </c:numCache>
            </c:numRef>
          </c:val>
        </c:ser>
        <c:dLbls>
          <c:showLegendKey val="0"/>
          <c:showVal val="0"/>
          <c:showCatName val="0"/>
          <c:showSerName val="0"/>
          <c:showPercent val="0"/>
          <c:showBubbleSize val="0"/>
        </c:dLbls>
        <c:gapWidth val="150"/>
        <c:axId val="98698368"/>
        <c:axId val="9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98698368"/>
        <c:axId val="98700288"/>
      </c:lineChart>
      <c:dateAx>
        <c:axId val="98698368"/>
        <c:scaling>
          <c:orientation val="minMax"/>
        </c:scaling>
        <c:delete val="1"/>
        <c:axPos val="b"/>
        <c:numFmt formatCode="ge" sourceLinked="1"/>
        <c:majorTickMark val="none"/>
        <c:minorTickMark val="none"/>
        <c:tickLblPos val="none"/>
        <c:crossAx val="98700288"/>
        <c:crosses val="autoZero"/>
        <c:auto val="1"/>
        <c:lblOffset val="100"/>
        <c:baseTimeUnit val="years"/>
      </c:dateAx>
      <c:valAx>
        <c:axId val="9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389.08</c:v>
                </c:pt>
                <c:pt idx="1">
                  <c:v>469.23</c:v>
                </c:pt>
                <c:pt idx="2" formatCode="#,##0.00;&quot;△&quot;#,##0.00">
                  <c:v>0</c:v>
                </c:pt>
                <c:pt idx="3" formatCode="#,##0.00;&quot;△&quot;#,##0.00">
                  <c:v>0</c:v>
                </c:pt>
                <c:pt idx="4">
                  <c:v>28.18</c:v>
                </c:pt>
              </c:numCache>
            </c:numRef>
          </c:val>
        </c:ser>
        <c:dLbls>
          <c:showLegendKey val="0"/>
          <c:showVal val="0"/>
          <c:showCatName val="0"/>
          <c:showSerName val="0"/>
          <c:showPercent val="0"/>
          <c:showBubbleSize val="0"/>
        </c:dLbls>
        <c:gapWidth val="150"/>
        <c:axId val="98724480"/>
        <c:axId val="987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98724480"/>
        <c:axId val="98734848"/>
      </c:lineChart>
      <c:dateAx>
        <c:axId val="98724480"/>
        <c:scaling>
          <c:orientation val="minMax"/>
        </c:scaling>
        <c:delete val="1"/>
        <c:axPos val="b"/>
        <c:numFmt formatCode="ge" sourceLinked="1"/>
        <c:majorTickMark val="none"/>
        <c:minorTickMark val="none"/>
        <c:tickLblPos val="none"/>
        <c:crossAx val="98734848"/>
        <c:crosses val="autoZero"/>
        <c:auto val="1"/>
        <c:lblOffset val="100"/>
        <c:baseTimeUnit val="years"/>
      </c:dateAx>
      <c:valAx>
        <c:axId val="9873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7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6626.32</c:v>
                </c:pt>
                <c:pt idx="1">
                  <c:v>8416.75</c:v>
                </c:pt>
                <c:pt idx="2">
                  <c:v>9213.2000000000007</c:v>
                </c:pt>
                <c:pt idx="3">
                  <c:v>941.63</c:v>
                </c:pt>
                <c:pt idx="4">
                  <c:v>428.48</c:v>
                </c:pt>
              </c:numCache>
            </c:numRef>
          </c:val>
        </c:ser>
        <c:dLbls>
          <c:showLegendKey val="0"/>
          <c:showVal val="0"/>
          <c:showCatName val="0"/>
          <c:showSerName val="0"/>
          <c:showPercent val="0"/>
          <c:showBubbleSize val="0"/>
        </c:dLbls>
        <c:gapWidth val="150"/>
        <c:axId val="98765440"/>
        <c:axId val="987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98765440"/>
        <c:axId val="98775808"/>
      </c:lineChart>
      <c:dateAx>
        <c:axId val="98765440"/>
        <c:scaling>
          <c:orientation val="minMax"/>
        </c:scaling>
        <c:delete val="1"/>
        <c:axPos val="b"/>
        <c:numFmt formatCode="ge" sourceLinked="1"/>
        <c:majorTickMark val="none"/>
        <c:minorTickMark val="none"/>
        <c:tickLblPos val="none"/>
        <c:crossAx val="98775808"/>
        <c:crosses val="autoZero"/>
        <c:auto val="1"/>
        <c:lblOffset val="100"/>
        <c:baseTimeUnit val="years"/>
      </c:dateAx>
      <c:valAx>
        <c:axId val="9877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7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1914.34</c:v>
                </c:pt>
                <c:pt idx="1">
                  <c:v>1792.71</c:v>
                </c:pt>
                <c:pt idx="2">
                  <c:v>1078.28</c:v>
                </c:pt>
                <c:pt idx="3">
                  <c:v>1011.29</c:v>
                </c:pt>
                <c:pt idx="4">
                  <c:v>1391.67</c:v>
                </c:pt>
              </c:numCache>
            </c:numRef>
          </c:val>
        </c:ser>
        <c:dLbls>
          <c:showLegendKey val="0"/>
          <c:showVal val="0"/>
          <c:showCatName val="0"/>
          <c:showSerName val="0"/>
          <c:showPercent val="0"/>
          <c:showBubbleSize val="0"/>
        </c:dLbls>
        <c:gapWidth val="150"/>
        <c:axId val="98793728"/>
        <c:axId val="988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98793728"/>
        <c:axId val="98816384"/>
      </c:lineChart>
      <c:dateAx>
        <c:axId val="98793728"/>
        <c:scaling>
          <c:orientation val="minMax"/>
        </c:scaling>
        <c:delete val="1"/>
        <c:axPos val="b"/>
        <c:numFmt formatCode="ge" sourceLinked="1"/>
        <c:majorTickMark val="none"/>
        <c:minorTickMark val="none"/>
        <c:tickLblPos val="none"/>
        <c:crossAx val="98816384"/>
        <c:crosses val="autoZero"/>
        <c:auto val="1"/>
        <c:lblOffset val="100"/>
        <c:baseTimeUnit val="years"/>
      </c:dateAx>
      <c:valAx>
        <c:axId val="9881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7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41.45</c:v>
                </c:pt>
                <c:pt idx="1">
                  <c:v>40.880000000000003</c:v>
                </c:pt>
                <c:pt idx="2">
                  <c:v>55.75</c:v>
                </c:pt>
                <c:pt idx="3">
                  <c:v>76.989999999999995</c:v>
                </c:pt>
                <c:pt idx="4">
                  <c:v>55.97</c:v>
                </c:pt>
              </c:numCache>
            </c:numRef>
          </c:val>
        </c:ser>
        <c:dLbls>
          <c:showLegendKey val="0"/>
          <c:showVal val="0"/>
          <c:showCatName val="0"/>
          <c:showSerName val="0"/>
          <c:showPercent val="0"/>
          <c:showBubbleSize val="0"/>
        </c:dLbls>
        <c:gapWidth val="150"/>
        <c:axId val="98854784"/>
        <c:axId val="988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98854784"/>
        <c:axId val="98856960"/>
      </c:lineChart>
      <c:dateAx>
        <c:axId val="98854784"/>
        <c:scaling>
          <c:orientation val="minMax"/>
        </c:scaling>
        <c:delete val="1"/>
        <c:axPos val="b"/>
        <c:numFmt formatCode="ge" sourceLinked="1"/>
        <c:majorTickMark val="none"/>
        <c:minorTickMark val="none"/>
        <c:tickLblPos val="none"/>
        <c:crossAx val="98856960"/>
        <c:crosses val="autoZero"/>
        <c:auto val="1"/>
        <c:lblOffset val="100"/>
        <c:baseTimeUnit val="years"/>
      </c:dateAx>
      <c:valAx>
        <c:axId val="988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513.62</c:v>
                </c:pt>
                <c:pt idx="1">
                  <c:v>519.13</c:v>
                </c:pt>
                <c:pt idx="2">
                  <c:v>376.71</c:v>
                </c:pt>
                <c:pt idx="3">
                  <c:v>273.60000000000002</c:v>
                </c:pt>
                <c:pt idx="4">
                  <c:v>377.46</c:v>
                </c:pt>
              </c:numCache>
            </c:numRef>
          </c:val>
        </c:ser>
        <c:dLbls>
          <c:showLegendKey val="0"/>
          <c:showVal val="0"/>
          <c:showCatName val="0"/>
          <c:showSerName val="0"/>
          <c:showPercent val="0"/>
          <c:showBubbleSize val="0"/>
        </c:dLbls>
        <c:gapWidth val="150"/>
        <c:axId val="98882688"/>
        <c:axId val="988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98882688"/>
        <c:axId val="98884608"/>
      </c:lineChart>
      <c:dateAx>
        <c:axId val="98882688"/>
        <c:scaling>
          <c:orientation val="minMax"/>
        </c:scaling>
        <c:delete val="1"/>
        <c:axPos val="b"/>
        <c:numFmt formatCode="ge" sourceLinked="1"/>
        <c:majorTickMark val="none"/>
        <c:minorTickMark val="none"/>
        <c:tickLblPos val="none"/>
        <c:crossAx val="98884608"/>
        <c:crosses val="autoZero"/>
        <c:auto val="1"/>
        <c:lblOffset val="100"/>
        <c:baseTimeUnit val="years"/>
      </c:dateAx>
      <c:valAx>
        <c:axId val="988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世羅町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17077</v>
      </c>
      <c r="AJ8" s="75"/>
      <c r="AK8" s="75"/>
      <c r="AL8" s="75"/>
      <c r="AM8" s="75"/>
      <c r="AN8" s="75"/>
      <c r="AO8" s="75"/>
      <c r="AP8" s="76"/>
      <c r="AQ8" s="57">
        <f>データ!R6</f>
        <v>278.14</v>
      </c>
      <c r="AR8" s="57"/>
      <c r="AS8" s="57"/>
      <c r="AT8" s="57"/>
      <c r="AU8" s="57"/>
      <c r="AV8" s="57"/>
      <c r="AW8" s="57"/>
      <c r="AX8" s="57"/>
      <c r="AY8" s="57">
        <f>データ!S6</f>
        <v>61.4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58.26</v>
      </c>
      <c r="K10" s="57"/>
      <c r="L10" s="57"/>
      <c r="M10" s="57"/>
      <c r="N10" s="57"/>
      <c r="O10" s="57"/>
      <c r="P10" s="57"/>
      <c r="Q10" s="57"/>
      <c r="R10" s="57">
        <f>データ!O6</f>
        <v>49.6</v>
      </c>
      <c r="S10" s="57"/>
      <c r="T10" s="57"/>
      <c r="U10" s="57"/>
      <c r="V10" s="57"/>
      <c r="W10" s="57"/>
      <c r="X10" s="57"/>
      <c r="Y10" s="57"/>
      <c r="Z10" s="65">
        <f>データ!P6</f>
        <v>3456</v>
      </c>
      <c r="AA10" s="65"/>
      <c r="AB10" s="65"/>
      <c r="AC10" s="65"/>
      <c r="AD10" s="65"/>
      <c r="AE10" s="65"/>
      <c r="AF10" s="65"/>
      <c r="AG10" s="65"/>
      <c r="AH10" s="2"/>
      <c r="AI10" s="65">
        <f>データ!T6</f>
        <v>8421</v>
      </c>
      <c r="AJ10" s="65"/>
      <c r="AK10" s="65"/>
      <c r="AL10" s="65"/>
      <c r="AM10" s="65"/>
      <c r="AN10" s="65"/>
      <c r="AO10" s="65"/>
      <c r="AP10" s="65"/>
      <c r="AQ10" s="57">
        <f>データ!U6</f>
        <v>52</v>
      </c>
      <c r="AR10" s="57"/>
      <c r="AS10" s="57"/>
      <c r="AT10" s="57"/>
      <c r="AU10" s="57"/>
      <c r="AV10" s="57"/>
      <c r="AW10" s="57"/>
      <c r="AX10" s="57"/>
      <c r="AY10" s="57">
        <f>データ!V6</f>
        <v>161.94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4.2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4.2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4.2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4.2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4.2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4.2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4.2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4.2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4.2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4.2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4.2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4.2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4.2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4.2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4.2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4.2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4.2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4.2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4.2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4.2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4.2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4.2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4.2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4.2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4.2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4.2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4.2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4.2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4.2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4.2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4.2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4.2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4.2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4.2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4.2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4.2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4.2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4.2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4.2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4.2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1.2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1.2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344621</v>
      </c>
      <c r="D6" s="31">
        <f t="shared" si="3"/>
        <v>46</v>
      </c>
      <c r="E6" s="31">
        <f t="shared" si="3"/>
        <v>1</v>
      </c>
      <c r="F6" s="31">
        <f t="shared" si="3"/>
        <v>0</v>
      </c>
      <c r="G6" s="31">
        <f t="shared" si="3"/>
        <v>1</v>
      </c>
      <c r="H6" s="31" t="str">
        <f t="shared" si="3"/>
        <v>広島県　世羅町</v>
      </c>
      <c r="I6" s="31" t="str">
        <f t="shared" si="3"/>
        <v>法適用</v>
      </c>
      <c r="J6" s="31" t="str">
        <f t="shared" si="3"/>
        <v>水道事業</v>
      </c>
      <c r="K6" s="31" t="str">
        <f t="shared" si="3"/>
        <v>末端給水事業</v>
      </c>
      <c r="L6" s="31" t="str">
        <f t="shared" si="3"/>
        <v>A8</v>
      </c>
      <c r="M6" s="32" t="str">
        <f t="shared" si="3"/>
        <v>-</v>
      </c>
      <c r="N6" s="32">
        <f t="shared" si="3"/>
        <v>58.26</v>
      </c>
      <c r="O6" s="32">
        <f t="shared" si="3"/>
        <v>49.6</v>
      </c>
      <c r="P6" s="32">
        <f t="shared" si="3"/>
        <v>3456</v>
      </c>
      <c r="Q6" s="32">
        <f t="shared" si="3"/>
        <v>17077</v>
      </c>
      <c r="R6" s="32">
        <f t="shared" si="3"/>
        <v>278.14</v>
      </c>
      <c r="S6" s="32">
        <f t="shared" si="3"/>
        <v>61.4</v>
      </c>
      <c r="T6" s="32">
        <f t="shared" si="3"/>
        <v>8421</v>
      </c>
      <c r="U6" s="32">
        <f t="shared" si="3"/>
        <v>52</v>
      </c>
      <c r="V6" s="32">
        <f t="shared" si="3"/>
        <v>161.94</v>
      </c>
      <c r="W6" s="33">
        <f>IF(W7="",NA(),W7)</f>
        <v>63.73</v>
      </c>
      <c r="X6" s="33">
        <f t="shared" ref="X6:AF6" si="4">IF(X7="",NA(),X7)</f>
        <v>66.510000000000005</v>
      </c>
      <c r="Y6" s="33">
        <f t="shared" si="4"/>
        <v>104.26</v>
      </c>
      <c r="Z6" s="33">
        <f t="shared" si="4"/>
        <v>117.22</v>
      </c>
      <c r="AA6" s="33">
        <f t="shared" si="4"/>
        <v>89.39</v>
      </c>
      <c r="AB6" s="33">
        <f t="shared" si="4"/>
        <v>104.82</v>
      </c>
      <c r="AC6" s="33">
        <f t="shared" si="4"/>
        <v>104.95</v>
      </c>
      <c r="AD6" s="33">
        <f t="shared" si="4"/>
        <v>105.53</v>
      </c>
      <c r="AE6" s="33">
        <f t="shared" si="4"/>
        <v>107.2</v>
      </c>
      <c r="AF6" s="33">
        <f t="shared" si="4"/>
        <v>106.62</v>
      </c>
      <c r="AG6" s="32" t="str">
        <f>IF(AG7="","",IF(AG7="-","【-】","【"&amp;SUBSTITUTE(TEXT(AG7,"#,##0.00"),"-","△")&amp;"】"))</f>
        <v>【113.56】</v>
      </c>
      <c r="AH6" s="33">
        <f>IF(AH7="",NA(),AH7)</f>
        <v>389.08</v>
      </c>
      <c r="AI6" s="33">
        <f t="shared" ref="AI6:AQ6" si="5">IF(AI7="",NA(),AI7)</f>
        <v>469.23</v>
      </c>
      <c r="AJ6" s="32">
        <f t="shared" si="5"/>
        <v>0</v>
      </c>
      <c r="AK6" s="32">
        <f t="shared" si="5"/>
        <v>0</v>
      </c>
      <c r="AL6" s="33">
        <f t="shared" si="5"/>
        <v>28.18</v>
      </c>
      <c r="AM6" s="33">
        <f t="shared" si="5"/>
        <v>26.83</v>
      </c>
      <c r="AN6" s="33">
        <f t="shared" si="5"/>
        <v>26.81</v>
      </c>
      <c r="AO6" s="33">
        <f t="shared" si="5"/>
        <v>28.31</v>
      </c>
      <c r="AP6" s="33">
        <f t="shared" si="5"/>
        <v>13.46</v>
      </c>
      <c r="AQ6" s="33">
        <f t="shared" si="5"/>
        <v>12.59</v>
      </c>
      <c r="AR6" s="32" t="str">
        <f>IF(AR7="","",IF(AR7="-","【-】","【"&amp;SUBSTITUTE(TEXT(AR7,"#,##0.00"),"-","△")&amp;"】"))</f>
        <v>【0.87】</v>
      </c>
      <c r="AS6" s="33">
        <f>IF(AS7="",NA(),AS7)</f>
        <v>6626.32</v>
      </c>
      <c r="AT6" s="33">
        <f t="shared" ref="AT6:BB6" si="6">IF(AT7="",NA(),AT7)</f>
        <v>8416.75</v>
      </c>
      <c r="AU6" s="33">
        <f t="shared" si="6"/>
        <v>9213.2000000000007</v>
      </c>
      <c r="AV6" s="33">
        <f t="shared" si="6"/>
        <v>941.63</v>
      </c>
      <c r="AW6" s="33">
        <f t="shared" si="6"/>
        <v>428.48</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1914.34</v>
      </c>
      <c r="BE6" s="33">
        <f t="shared" ref="BE6:BM6" si="7">IF(BE7="",NA(),BE7)</f>
        <v>1792.71</v>
      </c>
      <c r="BF6" s="33">
        <f t="shared" si="7"/>
        <v>1078.28</v>
      </c>
      <c r="BG6" s="33">
        <f t="shared" si="7"/>
        <v>1011.29</v>
      </c>
      <c r="BH6" s="33">
        <f t="shared" si="7"/>
        <v>1391.67</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41.45</v>
      </c>
      <c r="BP6" s="33">
        <f t="shared" ref="BP6:BX6" si="8">IF(BP7="",NA(),BP7)</f>
        <v>40.880000000000003</v>
      </c>
      <c r="BQ6" s="33">
        <f t="shared" si="8"/>
        <v>55.75</v>
      </c>
      <c r="BR6" s="33">
        <f t="shared" si="8"/>
        <v>76.989999999999995</v>
      </c>
      <c r="BS6" s="33">
        <f t="shared" si="8"/>
        <v>55.97</v>
      </c>
      <c r="BT6" s="33">
        <f t="shared" si="8"/>
        <v>90.17</v>
      </c>
      <c r="BU6" s="33">
        <f t="shared" si="8"/>
        <v>90.69</v>
      </c>
      <c r="BV6" s="33">
        <f t="shared" si="8"/>
        <v>90.64</v>
      </c>
      <c r="BW6" s="33">
        <f t="shared" si="8"/>
        <v>93.66</v>
      </c>
      <c r="BX6" s="33">
        <f t="shared" si="8"/>
        <v>92.76</v>
      </c>
      <c r="BY6" s="32" t="str">
        <f>IF(BY7="","",IF(BY7="-","【-】","【"&amp;SUBSTITUTE(TEXT(BY7,"#,##0.00"),"-","△")&amp;"】"))</f>
        <v>【104.99】</v>
      </c>
      <c r="BZ6" s="33">
        <f>IF(BZ7="",NA(),BZ7)</f>
        <v>513.62</v>
      </c>
      <c r="CA6" s="33">
        <f t="shared" ref="CA6:CI6" si="9">IF(CA7="",NA(),CA7)</f>
        <v>519.13</v>
      </c>
      <c r="CB6" s="33">
        <f t="shared" si="9"/>
        <v>376.71</v>
      </c>
      <c r="CC6" s="33">
        <f t="shared" si="9"/>
        <v>273.60000000000002</v>
      </c>
      <c r="CD6" s="33">
        <f t="shared" si="9"/>
        <v>377.46</v>
      </c>
      <c r="CE6" s="33">
        <f t="shared" si="9"/>
        <v>210.28</v>
      </c>
      <c r="CF6" s="33">
        <f t="shared" si="9"/>
        <v>211.08</v>
      </c>
      <c r="CG6" s="33">
        <f t="shared" si="9"/>
        <v>213.52</v>
      </c>
      <c r="CH6" s="33">
        <f t="shared" si="9"/>
        <v>208.21</v>
      </c>
      <c r="CI6" s="33">
        <f t="shared" si="9"/>
        <v>208.67</v>
      </c>
      <c r="CJ6" s="32" t="str">
        <f>IF(CJ7="","",IF(CJ7="-","【-】","【"&amp;SUBSTITUTE(TEXT(CJ7,"#,##0.00"),"-","△")&amp;"】"))</f>
        <v>【163.72】</v>
      </c>
      <c r="CK6" s="33">
        <f>IF(CK7="",NA(),CK7)</f>
        <v>44.28</v>
      </c>
      <c r="CL6" s="33">
        <f t="shared" ref="CL6:CT6" si="10">IF(CL7="",NA(),CL7)</f>
        <v>45.02</v>
      </c>
      <c r="CM6" s="33">
        <f t="shared" si="10"/>
        <v>51.41</v>
      </c>
      <c r="CN6" s="33">
        <f t="shared" si="10"/>
        <v>49.4</v>
      </c>
      <c r="CO6" s="33">
        <f t="shared" si="10"/>
        <v>53.75</v>
      </c>
      <c r="CP6" s="33">
        <f t="shared" si="10"/>
        <v>50.49</v>
      </c>
      <c r="CQ6" s="33">
        <f t="shared" si="10"/>
        <v>49.69</v>
      </c>
      <c r="CR6" s="33">
        <f t="shared" si="10"/>
        <v>49.77</v>
      </c>
      <c r="CS6" s="33">
        <f t="shared" si="10"/>
        <v>49.22</v>
      </c>
      <c r="CT6" s="33">
        <f t="shared" si="10"/>
        <v>49.08</v>
      </c>
      <c r="CU6" s="32" t="str">
        <f>IF(CU7="","",IF(CU7="-","【-】","【"&amp;SUBSTITUTE(TEXT(CU7,"#,##0.00"),"-","△")&amp;"】"))</f>
        <v>【59.76】</v>
      </c>
      <c r="CV6" s="33">
        <f>IF(CV7="",NA(),CV7)</f>
        <v>90.8</v>
      </c>
      <c r="CW6" s="33">
        <f t="shared" ref="CW6:DE6" si="11">IF(CW7="",NA(),CW7)</f>
        <v>90.28</v>
      </c>
      <c r="CX6" s="33">
        <f t="shared" si="11"/>
        <v>90.67</v>
      </c>
      <c r="CY6" s="33">
        <f t="shared" si="11"/>
        <v>93.86</v>
      </c>
      <c r="CZ6" s="33">
        <f t="shared" si="11"/>
        <v>92.26</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32.479999999999997</v>
      </c>
      <c r="DH6" s="33">
        <f t="shared" ref="DH6:DP6" si="12">IF(DH7="",NA(),DH7)</f>
        <v>35</v>
      </c>
      <c r="DI6" s="33">
        <f t="shared" si="12"/>
        <v>41.32</v>
      </c>
      <c r="DJ6" s="33">
        <f t="shared" si="12"/>
        <v>43.96</v>
      </c>
      <c r="DK6" s="33">
        <f t="shared" si="12"/>
        <v>41.89</v>
      </c>
      <c r="DL6" s="33">
        <f t="shared" si="12"/>
        <v>34.24</v>
      </c>
      <c r="DM6" s="33">
        <f t="shared" si="12"/>
        <v>35.18</v>
      </c>
      <c r="DN6" s="33">
        <f t="shared" si="12"/>
        <v>36.43</v>
      </c>
      <c r="DO6" s="33">
        <f t="shared" si="12"/>
        <v>46.12</v>
      </c>
      <c r="DP6" s="33">
        <f t="shared" si="12"/>
        <v>47.44</v>
      </c>
      <c r="DQ6" s="32" t="str">
        <f>IF(DQ7="","",IF(DQ7="-","【-】","【"&amp;SUBSTITUTE(TEXT(DQ7,"#,##0.00"),"-","△")&amp;"】"))</f>
        <v>【47.18】</v>
      </c>
      <c r="DR6" s="33">
        <f>IF(DR7="",NA(),DR7)</f>
        <v>0.43</v>
      </c>
      <c r="DS6" s="33">
        <f t="shared" ref="DS6:EA6" si="13">IF(DS7="",NA(),DS7)</f>
        <v>0.43</v>
      </c>
      <c r="DT6" s="33">
        <f t="shared" si="13"/>
        <v>1.4</v>
      </c>
      <c r="DU6" s="33">
        <f t="shared" si="13"/>
        <v>1.4</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344621</v>
      </c>
      <c r="D7" s="35">
        <v>46</v>
      </c>
      <c r="E7" s="35">
        <v>1</v>
      </c>
      <c r="F7" s="35">
        <v>0</v>
      </c>
      <c r="G7" s="35">
        <v>1</v>
      </c>
      <c r="H7" s="35" t="s">
        <v>93</v>
      </c>
      <c r="I7" s="35" t="s">
        <v>94</v>
      </c>
      <c r="J7" s="35" t="s">
        <v>95</v>
      </c>
      <c r="K7" s="35" t="s">
        <v>96</v>
      </c>
      <c r="L7" s="35" t="s">
        <v>97</v>
      </c>
      <c r="M7" s="36" t="s">
        <v>98</v>
      </c>
      <c r="N7" s="36">
        <v>58.26</v>
      </c>
      <c r="O7" s="36">
        <v>49.6</v>
      </c>
      <c r="P7" s="36">
        <v>3456</v>
      </c>
      <c r="Q7" s="36">
        <v>17077</v>
      </c>
      <c r="R7" s="36">
        <v>278.14</v>
      </c>
      <c r="S7" s="36">
        <v>61.4</v>
      </c>
      <c r="T7" s="36">
        <v>8421</v>
      </c>
      <c r="U7" s="36">
        <v>52</v>
      </c>
      <c r="V7" s="36">
        <v>161.94</v>
      </c>
      <c r="W7" s="36">
        <v>63.73</v>
      </c>
      <c r="X7" s="36">
        <v>66.510000000000005</v>
      </c>
      <c r="Y7" s="36">
        <v>104.26</v>
      </c>
      <c r="Z7" s="36">
        <v>117.22</v>
      </c>
      <c r="AA7" s="36">
        <v>89.39</v>
      </c>
      <c r="AB7" s="36">
        <v>104.82</v>
      </c>
      <c r="AC7" s="36">
        <v>104.95</v>
      </c>
      <c r="AD7" s="36">
        <v>105.53</v>
      </c>
      <c r="AE7" s="36">
        <v>107.2</v>
      </c>
      <c r="AF7" s="36">
        <v>106.62</v>
      </c>
      <c r="AG7" s="36">
        <v>113.56</v>
      </c>
      <c r="AH7" s="36">
        <v>389.08</v>
      </c>
      <c r="AI7" s="36">
        <v>469.23</v>
      </c>
      <c r="AJ7" s="36">
        <v>0</v>
      </c>
      <c r="AK7" s="36">
        <v>0</v>
      </c>
      <c r="AL7" s="36">
        <v>28.18</v>
      </c>
      <c r="AM7" s="36">
        <v>26.83</v>
      </c>
      <c r="AN7" s="36">
        <v>26.81</v>
      </c>
      <c r="AO7" s="36">
        <v>28.31</v>
      </c>
      <c r="AP7" s="36">
        <v>13.46</v>
      </c>
      <c r="AQ7" s="36">
        <v>12.59</v>
      </c>
      <c r="AR7" s="36">
        <v>0.87</v>
      </c>
      <c r="AS7" s="36">
        <v>6626.32</v>
      </c>
      <c r="AT7" s="36">
        <v>8416.75</v>
      </c>
      <c r="AU7" s="36">
        <v>9213.2000000000007</v>
      </c>
      <c r="AV7" s="36">
        <v>941.63</v>
      </c>
      <c r="AW7" s="36">
        <v>428.48</v>
      </c>
      <c r="AX7" s="36">
        <v>1197.1099999999999</v>
      </c>
      <c r="AY7" s="36">
        <v>1002.64</v>
      </c>
      <c r="AZ7" s="36">
        <v>1164.51</v>
      </c>
      <c r="BA7" s="36">
        <v>434.72</v>
      </c>
      <c r="BB7" s="36">
        <v>416.14</v>
      </c>
      <c r="BC7" s="36">
        <v>262.74</v>
      </c>
      <c r="BD7" s="36">
        <v>1914.34</v>
      </c>
      <c r="BE7" s="36">
        <v>1792.71</v>
      </c>
      <c r="BF7" s="36">
        <v>1078.28</v>
      </c>
      <c r="BG7" s="36">
        <v>1011.29</v>
      </c>
      <c r="BH7" s="36">
        <v>1391.67</v>
      </c>
      <c r="BI7" s="36">
        <v>532.29999999999995</v>
      </c>
      <c r="BJ7" s="36">
        <v>520.29999999999995</v>
      </c>
      <c r="BK7" s="36">
        <v>498.27</v>
      </c>
      <c r="BL7" s="36">
        <v>495.76</v>
      </c>
      <c r="BM7" s="36">
        <v>487.22</v>
      </c>
      <c r="BN7" s="36">
        <v>276.38</v>
      </c>
      <c r="BO7" s="36">
        <v>41.45</v>
      </c>
      <c r="BP7" s="36">
        <v>40.880000000000003</v>
      </c>
      <c r="BQ7" s="36">
        <v>55.75</v>
      </c>
      <c r="BR7" s="36">
        <v>76.989999999999995</v>
      </c>
      <c r="BS7" s="36">
        <v>55.97</v>
      </c>
      <c r="BT7" s="36">
        <v>90.17</v>
      </c>
      <c r="BU7" s="36">
        <v>90.69</v>
      </c>
      <c r="BV7" s="36">
        <v>90.64</v>
      </c>
      <c r="BW7" s="36">
        <v>93.66</v>
      </c>
      <c r="BX7" s="36">
        <v>92.76</v>
      </c>
      <c r="BY7" s="36">
        <v>104.99</v>
      </c>
      <c r="BZ7" s="36">
        <v>513.62</v>
      </c>
      <c r="CA7" s="36">
        <v>519.13</v>
      </c>
      <c r="CB7" s="36">
        <v>376.71</v>
      </c>
      <c r="CC7" s="36">
        <v>273.60000000000002</v>
      </c>
      <c r="CD7" s="36">
        <v>377.46</v>
      </c>
      <c r="CE7" s="36">
        <v>210.28</v>
      </c>
      <c r="CF7" s="36">
        <v>211.08</v>
      </c>
      <c r="CG7" s="36">
        <v>213.52</v>
      </c>
      <c r="CH7" s="36">
        <v>208.21</v>
      </c>
      <c r="CI7" s="36">
        <v>208.67</v>
      </c>
      <c r="CJ7" s="36">
        <v>163.72</v>
      </c>
      <c r="CK7" s="36">
        <v>44.28</v>
      </c>
      <c r="CL7" s="36">
        <v>45.02</v>
      </c>
      <c r="CM7" s="36">
        <v>51.41</v>
      </c>
      <c r="CN7" s="36">
        <v>49.4</v>
      </c>
      <c r="CO7" s="36">
        <v>53.75</v>
      </c>
      <c r="CP7" s="36">
        <v>50.49</v>
      </c>
      <c r="CQ7" s="36">
        <v>49.69</v>
      </c>
      <c r="CR7" s="36">
        <v>49.77</v>
      </c>
      <c r="CS7" s="36">
        <v>49.22</v>
      </c>
      <c r="CT7" s="36">
        <v>49.08</v>
      </c>
      <c r="CU7" s="36">
        <v>59.76</v>
      </c>
      <c r="CV7" s="36">
        <v>90.8</v>
      </c>
      <c r="CW7" s="36">
        <v>90.28</v>
      </c>
      <c r="CX7" s="36">
        <v>90.67</v>
      </c>
      <c r="CY7" s="36">
        <v>93.86</v>
      </c>
      <c r="CZ7" s="36">
        <v>92.26</v>
      </c>
      <c r="DA7" s="36">
        <v>78.7</v>
      </c>
      <c r="DB7" s="36">
        <v>80.010000000000005</v>
      </c>
      <c r="DC7" s="36">
        <v>79.98</v>
      </c>
      <c r="DD7" s="36">
        <v>79.48</v>
      </c>
      <c r="DE7" s="36">
        <v>79.3</v>
      </c>
      <c r="DF7" s="36">
        <v>89.95</v>
      </c>
      <c r="DG7" s="36">
        <v>32.479999999999997</v>
      </c>
      <c r="DH7" s="36">
        <v>35</v>
      </c>
      <c r="DI7" s="36">
        <v>41.32</v>
      </c>
      <c r="DJ7" s="36">
        <v>43.96</v>
      </c>
      <c r="DK7" s="36">
        <v>41.89</v>
      </c>
      <c r="DL7" s="36">
        <v>34.24</v>
      </c>
      <c r="DM7" s="36">
        <v>35.18</v>
      </c>
      <c r="DN7" s="36">
        <v>36.43</v>
      </c>
      <c r="DO7" s="36">
        <v>46.12</v>
      </c>
      <c r="DP7" s="36">
        <v>47.44</v>
      </c>
      <c r="DQ7" s="36">
        <v>47.18</v>
      </c>
      <c r="DR7" s="36">
        <v>0.43</v>
      </c>
      <c r="DS7" s="36">
        <v>0.43</v>
      </c>
      <c r="DT7" s="36">
        <v>1.4</v>
      </c>
      <c r="DU7" s="36">
        <v>1.4</v>
      </c>
      <c r="DV7" s="36">
        <v>0</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2017-02-22T01:33:14Z</cp:lastPrinted>
  <dcterms:created xsi:type="dcterms:W3CDTF">2017-02-01T08:47:31Z</dcterms:created>
  <dcterms:modified xsi:type="dcterms:W3CDTF">2017-02-22T01:33:21Z</dcterms:modified>
  <cp:category/>
</cp:coreProperties>
</file>