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<sst xmlns="http://schemas.openxmlformats.org/spreadsheetml/2006/main" count="221" uniqueCount="111">
  <si>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</si>
  <si>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</si>
  <si>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</si>
  <si>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</si>
  <si>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</si>
  <si>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</si>
  <si>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</si>
  <si>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</si>
  <si>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</si>
  <si>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</si>
  <si>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</si>
  <si>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</si>
  <si>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</si>
  <si>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</si>
  <si>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</si>
  <si>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</si>
  <si>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</si>
  <si>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</si>
  <si>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</si>
  <si>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</si>
  <si>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</si>
  <si>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</si>
  <si>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</si>
  <si>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</si>
  <si>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</si>
  <si>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</si>
  <si>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</si>
  <si>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</si>
  <si>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</si>
  <si>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</si>
  <si>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</si>
  <si>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</si>
  <si>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</si>
  <si>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</si>
  <si>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</si>
  <si>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</si>
  <si>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</si>
  <si>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</si>
  <si>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</si>
  <si>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</si>
  <si>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</si>
  <si>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</si>
  <si>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</si>
  <si>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</si>
  <si>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</si>
  <si>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</si>
  <si>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</si>
  <si>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</si>
  <si>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</si>
  <si>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</si>
  <si>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</si>
  <si>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</si>
  <si>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</si>
  <si>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</si>
  <si>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</si>
  <si>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</si>
  <si>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</si>
  <si>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</si>
  <si>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</si>
  <si>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</si>
  <si>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</si>
  <si>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</si>
  <si>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</si>
  <si>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</si>
  <si>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</si>
  <si>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</si>
  <si>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</si>
  <si>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</si>
  <si>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</si>
  <si>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</si>
  <si>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</si>
  <si>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</si>
  <si>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</si>
  <si>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</si>
  <si>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</si>
  <si>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</si>
  <si>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</si>
  <si>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</si>
  <si>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</si>
  <si>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</si>
  <si>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</si>
  <si>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</si>
  <si>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</si>
  <si>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</si>
  <si>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</si>
  <si>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</si>
  <si>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</si>
  <si>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</si>
  <si>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</si>
  <si>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</si>
  <si>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</si>
  <si>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</si>
  <si>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</si>
  <si>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</si>
  <si>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</si>
  <si>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</si>
  <si>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北広島町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</si>
  <si>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</si>
  <si>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</si>
  <si>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</si>
  <si>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</si>
  <si>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</si>
  <si>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</si>
  <si>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</si>
  <si>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</si>
  <si>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</si>
  <si>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</si>
  <si>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</si>
  <si>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60％台で推移しており、100％を大幅に下回り単年度収支は赤字である。総費用は高額で推移し、地方債償還金は増加傾向にあることから、今後は単年度収支赤字解消に向けて経営改善に取り組んでいくことが必要である。
④企業債残高対事業規模比率については、類似団体平均を下回った数値で推移している。さらに、企業債現在高は順調に減少しており、それに伴い比率も減少傾向にあることから、全体としては良化していると考える。
⑤経費回収率は100％を大きく下回っており、単独での経営はできているとは言えない状況となっている。今後、使用料収入の見直しや汚水処理に係る費用の削減など、健全経営ができるよう取組みを進めていく。
⑥汚水処理原価は、類似団体平均よりも低い数値で推移しており、他団体と比較すると費用の効率性の面では改善すべき点があると考える。今後、経年による施設の老朽化が想定される中、健全経営を図っていくための対策を検討していく必要がある。
⑦施設利用率は50％台をほぼ横ばいで推移しており、今後の上昇は見込めない。しかしながら、類似団体平均と比較しても概ね同規模で推移していることから、施設の規模としては適切と考える。
⑧水洗化率は90％台後半であり、100％に近い数値で推移している。今後、水洗化率100％達成に向け、引き続き取り組んでいく。</t>
    <phoneticPr fontId="4"/>
  </si>
  <si>
    <t>③現状では法定耐用年数を超える管路は出ていない状況であるが、施設の老朽化が進むにつれ更新に向けた対策も必要となってくることから、適正な時期に適正な管路更新ができるように、計画的な資産管理を行う。</t>
    <phoneticPr fontId="4"/>
  </si>
  <si>
    <t>　単年度収支が赤字であることや経費回収率が極めて低いこと、汚水処理原価の数値を類似団体平均と比較して高いことを踏まえると、全体的な経営状況については健全とは言えない状況となっている。平成28年度策定の経営戦略に基づき、今後は、経営状況や固定資産などの状況把握、必要に応じた施設の整備更新、適切な資金管理など、経営改善及び適切な運営管理に向けた取組みを進めていく必要がある。
　また、人口密度が他の事業と比較して大きい理由は、農業集落排水区域は既にほ場整備が終了しており、今後、農地を宅地化する可能性が低いことから、管路沿いの面積を処理区域面積としていることによる。</t>
    <rPh sb="91" eb="93">
      <t>ヘイセイ</t>
    </rPh>
    <rPh sb="95" eb="97">
      <t>ネンド</t>
    </rPh>
    <rPh sb="97" eb="99">
      <t>サクテイ</t>
    </rPh>
    <rPh sb="100" eb="102">
      <t>ケイエイ</t>
    </rPh>
    <rPh sb="102" eb="104">
      <t>センリャク</t>
    </rPh>
    <rPh sb="105" eb="106">
      <t>モト</t>
    </rPh>
    <rPh sb="175" eb="176">
      <t>スス</t>
    </rPh>
    <rPh sb="180" eb="1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</si>
</sst>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027776"/>
        <c:axId val="9936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8027776"/>
        <c:axId val="99361152"/>
      </c:lineChart>
      <c:dateAx>
        <c:axId val="98027776"/>
        <c:scaling>
          <c:orientation val="minMax"/>
        </c:scaling>
        <c:delete val="1"/>
        <c:axPos val="b"/>
        <c:numFmt formatCode="ge" sourceLinked="1"/>
        <c:majorTickMark val="none"/>
        <c:minorTickMark val="none"/>
        <c:tickLblPos val="none"/>
        <c:crossAx val="99361152"/>
        <c:crosses val="autoZero"/>
        <c:auto val="1"/>
        <c:lblOffset val="100"/>
        <c:baseTimeUnit val="years"/>
      </c:dateAx>
      <c:valAx>
        <c:axId val="9936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58.8</c:v>
                </c:pt>
                <c:pt idx="1">
                  <c:v>54.86</c:v>
                </c:pt>
                <c:pt idx="2">
                  <c:v>55.77</c:v>
                </c:pt>
                <c:pt idx="3">
                  <c:v>54.8</c:v>
                </c:pt>
                <c:pt idx="4">
                  <c:v>54.8</c:v>
                </c:pt>
              </c:numCache>
            </c:numRef>
          </c:val>
        </c:ser>
        <c:dLbls>
          <c:showLegendKey val="0"/>
          <c:showVal val="0"/>
          <c:showCatName val="0"/>
          <c:showSerName val="0"/>
          <c:showPercent val="0"/>
          <c:showBubbleSize val="0"/>
        </c:dLbls>
        <c:gapWidth val="150"/>
        <c:axId val="104467072"/>
        <c:axId val="10448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04467072"/>
        <c:axId val="104485632"/>
      </c:lineChart>
      <c:dateAx>
        <c:axId val="104467072"/>
        <c:scaling>
          <c:orientation val="minMax"/>
        </c:scaling>
        <c:delete val="1"/>
        <c:axPos val="b"/>
        <c:numFmt formatCode="ge" sourceLinked="1"/>
        <c:majorTickMark val="none"/>
        <c:minorTickMark val="none"/>
        <c:tickLblPos val="none"/>
        <c:crossAx val="104485632"/>
        <c:crosses val="autoZero"/>
        <c:auto val="1"/>
        <c:lblOffset val="100"/>
        <c:baseTimeUnit val="years"/>
      </c:dateAx>
      <c:valAx>
        <c:axId val="10448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90.16</c:v>
                </c:pt>
                <c:pt idx="1">
                  <c:v>94.52</c:v>
                </c:pt>
                <c:pt idx="2">
                  <c:v>96.51</c:v>
                </c:pt>
                <c:pt idx="3">
                  <c:v>96.09</c:v>
                </c:pt>
                <c:pt idx="4">
                  <c:v>96.53</c:v>
                </c:pt>
              </c:numCache>
            </c:numRef>
          </c:val>
        </c:ser>
        <c:dLbls>
          <c:showLegendKey val="0"/>
          <c:showVal val="0"/>
          <c:showCatName val="0"/>
          <c:showSerName val="0"/>
          <c:showPercent val="0"/>
          <c:showBubbleSize val="0"/>
        </c:dLbls>
        <c:gapWidth val="150"/>
        <c:axId val="104524032"/>
        <c:axId val="10453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04524032"/>
        <c:axId val="104534400"/>
      </c:lineChart>
      <c:dateAx>
        <c:axId val="104524032"/>
        <c:scaling>
          <c:orientation val="minMax"/>
        </c:scaling>
        <c:delete val="1"/>
        <c:axPos val="b"/>
        <c:numFmt formatCode="ge" sourceLinked="1"/>
        <c:majorTickMark val="none"/>
        <c:minorTickMark val="none"/>
        <c:tickLblPos val="none"/>
        <c:crossAx val="104534400"/>
        <c:crosses val="autoZero"/>
        <c:auto val="1"/>
        <c:lblOffset val="100"/>
        <c:baseTimeUnit val="years"/>
      </c:dateAx>
      <c:valAx>
        <c:axId val="10453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69.2</c:v>
                </c:pt>
                <c:pt idx="1">
                  <c:v>68.62</c:v>
                </c:pt>
                <c:pt idx="2">
                  <c:v>66.87</c:v>
                </c:pt>
                <c:pt idx="3">
                  <c:v>66.08</c:v>
                </c:pt>
                <c:pt idx="4">
                  <c:v>66.19</c:v>
                </c:pt>
              </c:numCache>
            </c:numRef>
          </c:val>
        </c:ser>
        <c:dLbls>
          <c:showLegendKey val="0"/>
          <c:showVal val="0"/>
          <c:showCatName val="0"/>
          <c:showSerName val="0"/>
          <c:showPercent val="0"/>
          <c:showBubbleSize val="0"/>
        </c:dLbls>
        <c:gapWidth val="150"/>
        <c:axId val="99391360"/>
        <c:axId val="993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391360"/>
        <c:axId val="99397632"/>
      </c:lineChart>
      <c:dateAx>
        <c:axId val="99391360"/>
        <c:scaling>
          <c:orientation val="minMax"/>
        </c:scaling>
        <c:delete val="1"/>
        <c:axPos val="b"/>
        <c:numFmt formatCode="ge" sourceLinked="1"/>
        <c:majorTickMark val="none"/>
        <c:minorTickMark val="none"/>
        <c:tickLblPos val="none"/>
        <c:crossAx val="99397632"/>
        <c:crosses val="autoZero"/>
        <c:auto val="1"/>
        <c:lblOffset val="100"/>
        <c:baseTimeUnit val="years"/>
      </c:dateAx>
      <c:valAx>
        <c:axId val="993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787136"/>
        <c:axId val="10178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87136"/>
        <c:axId val="101789056"/>
      </c:lineChart>
      <c:dateAx>
        <c:axId val="101787136"/>
        <c:scaling>
          <c:orientation val="minMax"/>
        </c:scaling>
        <c:delete val="1"/>
        <c:axPos val="b"/>
        <c:numFmt formatCode="ge" sourceLinked="1"/>
        <c:majorTickMark val="none"/>
        <c:minorTickMark val="none"/>
        <c:tickLblPos val="none"/>
        <c:crossAx val="101789056"/>
        <c:crosses val="autoZero"/>
        <c:auto val="1"/>
        <c:lblOffset val="100"/>
        <c:baseTimeUnit val="years"/>
      </c:dateAx>
      <c:valAx>
        <c:axId val="10178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831808"/>
        <c:axId val="10183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831808"/>
        <c:axId val="101833728"/>
      </c:lineChart>
      <c:dateAx>
        <c:axId val="101831808"/>
        <c:scaling>
          <c:orientation val="minMax"/>
        </c:scaling>
        <c:delete val="1"/>
        <c:axPos val="b"/>
        <c:numFmt formatCode="ge" sourceLinked="1"/>
        <c:majorTickMark val="none"/>
        <c:minorTickMark val="none"/>
        <c:tickLblPos val="none"/>
        <c:crossAx val="101833728"/>
        <c:crosses val="autoZero"/>
        <c:auto val="1"/>
        <c:lblOffset val="100"/>
        <c:baseTimeUnit val="years"/>
      </c:dateAx>
      <c:valAx>
        <c:axId val="1018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115776"/>
        <c:axId val="10312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15776"/>
        <c:axId val="103126144"/>
      </c:lineChart>
      <c:dateAx>
        <c:axId val="103115776"/>
        <c:scaling>
          <c:orientation val="minMax"/>
        </c:scaling>
        <c:delete val="1"/>
        <c:axPos val="b"/>
        <c:numFmt formatCode="ge" sourceLinked="1"/>
        <c:majorTickMark val="none"/>
        <c:minorTickMark val="none"/>
        <c:tickLblPos val="none"/>
        <c:crossAx val="103126144"/>
        <c:crosses val="autoZero"/>
        <c:auto val="1"/>
        <c:lblOffset val="100"/>
        <c:baseTimeUnit val="years"/>
      </c:dateAx>
      <c:valAx>
        <c:axId val="1031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268928"/>
        <c:axId val="10427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268928"/>
        <c:axId val="104270848"/>
      </c:lineChart>
      <c:dateAx>
        <c:axId val="104268928"/>
        <c:scaling>
          <c:orientation val="minMax"/>
        </c:scaling>
        <c:delete val="1"/>
        <c:axPos val="b"/>
        <c:numFmt formatCode="ge" sourceLinked="1"/>
        <c:majorTickMark val="none"/>
        <c:minorTickMark val="none"/>
        <c:tickLblPos val="none"/>
        <c:crossAx val="104270848"/>
        <c:crosses val="autoZero"/>
        <c:auto val="1"/>
        <c:lblOffset val="100"/>
        <c:baseTimeUnit val="years"/>
      </c:dateAx>
      <c:valAx>
        <c:axId val="1042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1138.49</c:v>
                </c:pt>
                <c:pt idx="1">
                  <c:v>754.59</c:v>
                </c:pt>
                <c:pt idx="2">
                  <c:v>398.04</c:v>
                </c:pt>
                <c:pt idx="3">
                  <c:v>42.9</c:v>
                </c:pt>
                <c:pt idx="4" formatCode="#,##0.00;&quot;△&quot;#,##0.00">
                  <c:v>0</c:v>
                </c:pt>
              </c:numCache>
            </c:numRef>
          </c:val>
        </c:ser>
        <c:dLbls>
          <c:showLegendKey val="0"/>
          <c:showVal val="0"/>
          <c:showCatName val="0"/>
          <c:showSerName val="0"/>
          <c:showPercent val="0"/>
          <c:showBubbleSize val="0"/>
        </c:dLbls>
        <c:gapWidth val="150"/>
        <c:axId val="104309120"/>
        <c:axId val="1043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04309120"/>
        <c:axId val="104311040"/>
      </c:lineChart>
      <c:dateAx>
        <c:axId val="104309120"/>
        <c:scaling>
          <c:orientation val="minMax"/>
        </c:scaling>
        <c:delete val="1"/>
        <c:axPos val="b"/>
        <c:numFmt formatCode="ge" sourceLinked="1"/>
        <c:majorTickMark val="none"/>
        <c:minorTickMark val="none"/>
        <c:tickLblPos val="none"/>
        <c:crossAx val="104311040"/>
        <c:crosses val="autoZero"/>
        <c:auto val="1"/>
        <c:lblOffset val="100"/>
        <c:baseTimeUnit val="years"/>
      </c:dateAx>
      <c:valAx>
        <c:axId val="1043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37.69</c:v>
                </c:pt>
                <c:pt idx="1">
                  <c:v>38.049999999999997</c:v>
                </c:pt>
                <c:pt idx="2">
                  <c:v>36.659999999999997</c:v>
                </c:pt>
                <c:pt idx="3">
                  <c:v>36.44</c:v>
                </c:pt>
                <c:pt idx="4">
                  <c:v>32.799999999999997</c:v>
                </c:pt>
              </c:numCache>
            </c:numRef>
          </c:val>
        </c:ser>
        <c:dLbls>
          <c:showLegendKey val="0"/>
          <c:showVal val="0"/>
          <c:showCatName val="0"/>
          <c:showSerName val="0"/>
          <c:showPercent val="0"/>
          <c:showBubbleSize val="0"/>
        </c:dLbls>
        <c:gapWidth val="150"/>
        <c:axId val="104353792"/>
        <c:axId val="1043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04353792"/>
        <c:axId val="104355712"/>
      </c:lineChart>
      <c:dateAx>
        <c:axId val="104353792"/>
        <c:scaling>
          <c:orientation val="minMax"/>
        </c:scaling>
        <c:delete val="1"/>
        <c:axPos val="b"/>
        <c:numFmt formatCode="ge" sourceLinked="1"/>
        <c:majorTickMark val="none"/>
        <c:minorTickMark val="none"/>
        <c:tickLblPos val="none"/>
        <c:crossAx val="104355712"/>
        <c:crosses val="autoZero"/>
        <c:auto val="1"/>
        <c:lblOffset val="100"/>
        <c:baseTimeUnit val="years"/>
      </c:dateAx>
      <c:valAx>
        <c:axId val="1043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458.62</c:v>
                </c:pt>
                <c:pt idx="1">
                  <c:v>516.94000000000005</c:v>
                </c:pt>
                <c:pt idx="2">
                  <c:v>519.71</c:v>
                </c:pt>
                <c:pt idx="3">
                  <c:v>531.85</c:v>
                </c:pt>
                <c:pt idx="4">
                  <c:v>593.61</c:v>
                </c:pt>
              </c:numCache>
            </c:numRef>
          </c:val>
        </c:ser>
        <c:dLbls>
          <c:showLegendKey val="0"/>
          <c:showVal val="0"/>
          <c:showCatName val="0"/>
          <c:showSerName val="0"/>
          <c:showPercent val="0"/>
          <c:showBubbleSize val="0"/>
        </c:dLbls>
        <c:gapWidth val="150"/>
        <c:axId val="104385536"/>
        <c:axId val="10438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04385536"/>
        <c:axId val="104387712"/>
      </c:lineChart>
      <c:dateAx>
        <c:axId val="104385536"/>
        <c:scaling>
          <c:orientation val="minMax"/>
        </c:scaling>
        <c:delete val="1"/>
        <c:axPos val="b"/>
        <c:numFmt formatCode="ge" sourceLinked="1"/>
        <c:majorTickMark val="none"/>
        <c:minorTickMark val="none"/>
        <c:tickLblPos val="none"/>
        <c:crossAx val="104387712"/>
        <c:crosses val="autoZero"/>
        <c:auto val="1"/>
        <c:lblOffset val="100"/>
        <c:baseTimeUnit val="years"/>
      </c:dateAx>
      <c:valAx>
        <c:axId val="10438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広島県　北広島町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F2</v>
      </c>
      <c r="X8" s="76"/>
      <c r="Y8" s="76"/>
      <c r="Z8" s="76"/>
      <c r="AA8" s="76"/>
      <c r="AB8" s="76"/>
      <c r="AC8" s="76"/>
      <c r="AD8" s="3"/>
      <c r="AE8" s="3"/>
      <c r="AF8" s="3"/>
      <c r="AG8" s="3"/>
      <c r="AH8" s="3"/>
      <c r="AI8" s="3"/>
      <c r="AJ8" s="3"/>
      <c r="AK8" s="3"/>
      <c r="AL8" s="70">
        <f>データ!R6</f>
        <v>19459</v>
      </c>
      <c r="AM8" s="70"/>
      <c r="AN8" s="70"/>
      <c r="AO8" s="70"/>
      <c r="AP8" s="70"/>
      <c r="AQ8" s="70"/>
      <c r="AR8" s="70"/>
      <c r="AS8" s="70"/>
      <c r="AT8" s="69">
        <f>データ!S6</f>
        <v>646.20000000000005</v>
      </c>
      <c r="AU8" s="69"/>
      <c r="AV8" s="69"/>
      <c r="AW8" s="69"/>
      <c r="AX8" s="69"/>
      <c r="AY8" s="69"/>
      <c r="AZ8" s="69"/>
      <c r="BA8" s="69"/>
      <c r="BB8" s="69">
        <f>データ!T6</f>
        <v>30.11</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14.73</v>
      </c>
      <c r="Q10" s="69"/>
      <c r="R10" s="69"/>
      <c r="S10" s="69"/>
      <c r="T10" s="69"/>
      <c r="U10" s="69"/>
      <c r="V10" s="69"/>
      <c r="W10" s="69">
        <f>データ!P6</f>
        <v>70.02</v>
      </c>
      <c r="X10" s="69"/>
      <c r="Y10" s="69"/>
      <c r="Z10" s="69"/>
      <c r="AA10" s="69"/>
      <c r="AB10" s="69"/>
      <c r="AC10" s="69"/>
      <c r="AD10" s="70">
        <f>データ!Q6</f>
        <v>3623</v>
      </c>
      <c r="AE10" s="70"/>
      <c r="AF10" s="70"/>
      <c r="AG10" s="70"/>
      <c r="AH10" s="70"/>
      <c r="AI10" s="70"/>
      <c r="AJ10" s="70"/>
      <c r="AK10" s="2"/>
      <c r="AL10" s="70">
        <f>データ!U6</f>
        <v>2853</v>
      </c>
      <c r="AM10" s="70"/>
      <c r="AN10" s="70"/>
      <c r="AO10" s="70"/>
      <c r="AP10" s="70"/>
      <c r="AQ10" s="70"/>
      <c r="AR10" s="70"/>
      <c r="AS10" s="70"/>
      <c r="AT10" s="69">
        <f>データ!V6</f>
        <v>0.94</v>
      </c>
      <c r="AU10" s="69"/>
      <c r="AV10" s="69"/>
      <c r="AW10" s="69"/>
      <c r="AX10" s="69"/>
      <c r="AY10" s="69"/>
      <c r="AZ10" s="69"/>
      <c r="BA10" s="69"/>
      <c r="BB10" s="69">
        <f>データ!W6</f>
        <v>3035.11</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53"/>
      <c r="BM34" s="54"/>
      <c r="BN34" s="54"/>
      <c r="BO34" s="54"/>
      <c r="BP34" s="54"/>
      <c r="BQ34" s="54"/>
      <c r="BR34" s="54"/>
      <c r="BS34" s="54"/>
      <c r="BT34" s="54"/>
      <c r="BU34" s="54"/>
      <c r="BV34" s="54"/>
      <c r="BW34" s="54"/>
      <c r="BX34" s="54"/>
      <c r="BY34" s="54"/>
      <c r="BZ34" s="55"/>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53"/>
      <c r="BM35" s="54"/>
      <c r="BN35" s="54"/>
      <c r="BO35" s="54"/>
      <c r="BP35" s="54"/>
      <c r="BQ35" s="54"/>
      <c r="BR35" s="54"/>
      <c r="BS35" s="54"/>
      <c r="BT35" s="54"/>
      <c r="BU35" s="54"/>
      <c r="BV35" s="54"/>
      <c r="BW35" s="54"/>
      <c r="BX35" s="54"/>
      <c r="BY35" s="54"/>
      <c r="BZ35" s="5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343692</v>
      </c>
      <c r="D6" s="31">
        <f t="shared" si="3"/>
        <v>47</v>
      </c>
      <c r="E6" s="31">
        <f t="shared" si="3"/>
        <v>17</v>
      </c>
      <c r="F6" s="31">
        <f t="shared" si="3"/>
        <v>5</v>
      </c>
      <c r="G6" s="31">
        <f t="shared" si="3"/>
        <v>0</v>
      </c>
      <c r="H6" s="31" t="str">
        <f t="shared" si="3"/>
        <v>広島県　北広島町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14.73</v>
      </c>
      <c r="P6" s="32">
        <f t="shared" si="3"/>
        <v>70.02</v>
      </c>
      <c r="Q6" s="32">
        <f t="shared" si="3"/>
        <v>3623</v>
      </c>
      <c r="R6" s="32">
        <f t="shared" si="3"/>
        <v>19459</v>
      </c>
      <c r="S6" s="32">
        <f t="shared" si="3"/>
        <v>646.20000000000005</v>
      </c>
      <c r="T6" s="32">
        <f t="shared" si="3"/>
        <v>30.11</v>
      </c>
      <c r="U6" s="32">
        <f t="shared" si="3"/>
        <v>2853</v>
      </c>
      <c r="V6" s="32">
        <f t="shared" si="3"/>
        <v>0.94</v>
      </c>
      <c r="W6" s="32">
        <f t="shared" si="3"/>
        <v>3035.11</v>
      </c>
      <c r="X6" s="33">
        <f>IF(X7="",NA(),X7)</f>
        <v>69.2</v>
      </c>
      <c r="Y6" s="33">
        <f t="shared" ref="Y6:AG6" si="4">IF(Y7="",NA(),Y7)</f>
        <v>68.62</v>
      </c>
      <c r="Z6" s="33">
        <f t="shared" si="4"/>
        <v>66.87</v>
      </c>
      <c r="AA6" s="33">
        <f t="shared" si="4"/>
        <v>66.08</v>
      </c>
      <c r="AB6" s="33">
        <f t="shared" si="4"/>
        <v>66.19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1138.49</v>
      </c>
      <c r="BF6" s="33">
        <f t="shared" ref="BF6:BN6" si="7">IF(BF7="",NA(),BF7)</f>
        <v>754.59</v>
      </c>
      <c r="BG6" s="33">
        <f t="shared" si="7"/>
        <v>398.04</v>
      </c>
      <c r="BH6" s="33">
        <f t="shared" si="7"/>
        <v>42.9</v>
      </c>
      <c r="BI6" s="32">
        <f t="shared" si="7"/>
        <v>0</v>
      </c>
      <c r="BJ6" s="33">
        <f t="shared" si="7"/>
        <v>1224.75</v>
      </c>
      <c r="BK6" s="33">
        <f t="shared" si="7"/>
        <v>1197.82</v>
      </c>
      <c r="BL6" s="33">
        <f t="shared" si="7"/>
        <v>1126.77</v>
      </c>
      <c r="BM6" s="33">
        <f t="shared" si="7"/>
        <v>1044.8</v>
      </c>
      <c r="BN6" s="33">
        <f t="shared" si="7"/>
        <v>1081.8</v>
      </c>
      <c r="BO6" s="32" t="str">
        <f>IF(BO7="","",IF(BO7="-","【-】","【"&amp;SUBSTITUTE(TEXT(BO7,"#,##0.00"),"-","△")&amp;"】"))</f>
        <v>【1,015.77】</v>
      </c>
      <c r="BP6" s="33">
        <f>IF(BP7="",NA(),BP7)</f>
        <v>37.69</v>
      </c>
      <c r="BQ6" s="33">
        <f t="shared" ref="BQ6:BY6" si="8">IF(BQ7="",NA(),BQ7)</f>
        <v>38.049999999999997</v>
      </c>
      <c r="BR6" s="33">
        <f t="shared" si="8"/>
        <v>36.659999999999997</v>
      </c>
      <c r="BS6" s="33">
        <f t="shared" si="8"/>
        <v>36.44</v>
      </c>
      <c r="BT6" s="33">
        <f t="shared" si="8"/>
        <v>32.799999999999997</v>
      </c>
      <c r="BU6" s="33">
        <f t="shared" si="8"/>
        <v>42.13</v>
      </c>
      <c r="BV6" s="33">
        <f t="shared" si="8"/>
        <v>51.03</v>
      </c>
      <c r="BW6" s="33">
        <f t="shared" si="8"/>
        <v>50.9</v>
      </c>
      <c r="BX6" s="33">
        <f t="shared" si="8"/>
        <v>50.82</v>
      </c>
      <c r="BY6" s="33">
        <f t="shared" si="8"/>
        <v>52.19</v>
      </c>
      <c r="BZ6" s="32" t="str">
        <f>IF(BZ7="","",IF(BZ7="-","【-】","【"&amp;SUBSTITUTE(TEXT(BZ7,"#,##0.00"),"-","△")&amp;"】"))</f>
        <v>【52.78】</v>
      </c>
      <c r="CA6" s="33">
        <f>IF(CA7="",NA(),CA7)</f>
        <v>458.62</v>
      </c>
      <c r="CB6" s="33">
        <f t="shared" ref="CB6:CJ6" si="9">IF(CB7="",NA(),CB7)</f>
        <v>516.94000000000005</v>
      </c>
      <c r="CC6" s="33">
        <f t="shared" si="9"/>
        <v>519.71</v>
      </c>
      <c r="CD6" s="33">
        <f t="shared" si="9"/>
        <v>531.85</v>
      </c>
      <c r="CE6" s="33">
        <f t="shared" si="9"/>
        <v>593.61</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58.8</v>
      </c>
      <c r="CM6" s="33">
        <f t="shared" ref="CM6:CU6" si="10">IF(CM7="",NA(),CM7)</f>
        <v>54.86</v>
      </c>
      <c r="CN6" s="33">
        <f t="shared" si="10"/>
        <v>55.77</v>
      </c>
      <c r="CO6" s="33">
        <f t="shared" si="10"/>
        <v>54.8</v>
      </c>
      <c r="CP6" s="33">
        <f t="shared" si="10"/>
        <v>54.8</v>
      </c>
      <c r="CQ6" s="33">
        <f t="shared" si="10"/>
        <v>46.85</v>
      </c>
      <c r="CR6" s="33">
        <f t="shared" si="10"/>
        <v>54.74</v>
      </c>
      <c r="CS6" s="33">
        <f t="shared" si="10"/>
        <v>53.78</v>
      </c>
      <c r="CT6" s="33">
        <f t="shared" si="10"/>
        <v>53.24</v>
      </c>
      <c r="CU6" s="33">
        <f t="shared" si="10"/>
        <v>52.31</v>
      </c>
      <c r="CV6" s="32" t="str">
        <f>IF(CV7="","",IF(CV7="-","【-】","【"&amp;SUBSTITUTE(TEXT(CV7,"#,##0.00"),"-","△")&amp;"】"))</f>
        <v>【52.74】</v>
      </c>
      <c r="CW6" s="33">
        <f>IF(CW7="",NA(),CW7)</f>
        <v>90.16</v>
      </c>
      <c r="CX6" s="33">
        <f t="shared" ref="CX6:DF6" si="11">IF(CX7="",NA(),CX7)</f>
        <v>94.52</v>
      </c>
      <c r="CY6" s="33">
        <f t="shared" si="11"/>
        <v>96.51</v>
      </c>
      <c r="CZ6" s="33">
        <f t="shared" si="11"/>
        <v>96.09</v>
      </c>
      <c r="DA6" s="33">
        <f t="shared" si="11"/>
        <v>96.53</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343692</v>
      </c>
      <c r="D7" s="35">
        <v>47</v>
      </c>
      <c r="E7" s="35">
        <v>17</v>
      </c>
      <c r="F7" s="35">
        <v>5</v>
      </c>
      <c r="G7" s="35">
        <v>0</v>
      </c>
      <c r="H7" s="35" t="s">
        <v>96</v>
      </c>
      <c r="I7" s="35" t="s">
        <v>97</v>
      </c>
      <c r="J7" s="35" t="s">
        <v>98</v>
      </c>
      <c r="K7" s="35" t="s">
        <v>99</v>
      </c>
      <c r="L7" s="35" t="s">
        <v>100</v>
      </c>
      <c r="M7" s="36" t="s">
        <v>101</v>
      </c>
      <c r="N7" s="36" t="s">
        <v>102</v>
      </c>
      <c r="O7" s="36">
        <v>14.73</v>
      </c>
      <c r="P7" s="36">
        <v>70.02</v>
      </c>
      <c r="Q7" s="36">
        <v>3623</v>
      </c>
      <c r="R7" s="36">
        <v>19459</v>
      </c>
      <c r="S7" s="36">
        <v>646.20000000000005</v>
      </c>
      <c r="T7" s="36">
        <v>30.11</v>
      </c>
      <c r="U7" s="36">
        <v>2853</v>
      </c>
      <c r="V7" s="36">
        <v>0.94</v>
      </c>
      <c r="W7" s="36">
        <v>3035.11</v>
      </c>
      <c r="X7" s="36">
        <v>69.2</v>
      </c>
      <c r="Y7" s="36">
        <v>68.62</v>
      </c>
      <c r="Z7" s="36">
        <v>66.87</v>
      </c>
      <c r="AA7" s="36">
        <v>66.08</v>
      </c>
      <c r="AB7" s="36">
        <v>66.19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1138.49</v>
      </c>
      <c r="BF7" s="36">
        <v>754.59</v>
      </c>
      <c r="BG7" s="36">
        <v>398.04</v>
      </c>
      <c r="BH7" s="36">
        <v>42.9</v>
      </c>
      <c r="BI7" s="36">
        <v>0</v>
      </c>
      <c r="BJ7" s="36">
        <v>1224.75</v>
      </c>
      <c r="BK7" s="36">
        <v>1197.82</v>
      </c>
      <c r="BL7" s="36">
        <v>1126.77</v>
      </c>
      <c r="BM7" s="36">
        <v>1044.8</v>
      </c>
      <c r="BN7" s="36">
        <v>1081.8</v>
      </c>
      <c r="BO7" s="36">
        <v>1015.77</v>
      </c>
      <c r="BP7" s="36">
        <v>37.69</v>
      </c>
      <c r="BQ7" s="36">
        <v>38.049999999999997</v>
      </c>
      <c r="BR7" s="36">
        <v>36.659999999999997</v>
      </c>
      <c r="BS7" s="36">
        <v>36.44</v>
      </c>
      <c r="BT7" s="36">
        <v>32.799999999999997</v>
      </c>
      <c r="BU7" s="36">
        <v>42.13</v>
      </c>
      <c r="BV7" s="36">
        <v>51.03</v>
      </c>
      <c r="BW7" s="36">
        <v>50.9</v>
      </c>
      <c r="BX7" s="36">
        <v>50.82</v>
      </c>
      <c r="BY7" s="36">
        <v>52.19</v>
      </c>
      <c r="BZ7" s="36">
        <v>52.78</v>
      </c>
      <c r="CA7" s="36">
        <v>458.62</v>
      </c>
      <c r="CB7" s="36">
        <v>516.94000000000005</v>
      </c>
      <c r="CC7" s="36">
        <v>519.71</v>
      </c>
      <c r="CD7" s="36">
        <v>531.85</v>
      </c>
      <c r="CE7" s="36">
        <v>593.61</v>
      </c>
      <c r="CF7" s="36">
        <v>348.41</v>
      </c>
      <c r="CG7" s="36">
        <v>289.60000000000002</v>
      </c>
      <c r="CH7" s="36">
        <v>293.27</v>
      </c>
      <c r="CI7" s="36">
        <v>300.52</v>
      </c>
      <c r="CJ7" s="36">
        <v>296.14</v>
      </c>
      <c r="CK7" s="36">
        <v>289.81</v>
      </c>
      <c r="CL7" s="36">
        <v>58.8</v>
      </c>
      <c r="CM7" s="36">
        <v>54.86</v>
      </c>
      <c r="CN7" s="36">
        <v>55.77</v>
      </c>
      <c r="CO7" s="36">
        <v>54.8</v>
      </c>
      <c r="CP7" s="36">
        <v>54.8</v>
      </c>
      <c r="CQ7" s="36">
        <v>46.85</v>
      </c>
      <c r="CR7" s="36">
        <v>54.74</v>
      </c>
      <c r="CS7" s="36">
        <v>53.78</v>
      </c>
      <c r="CT7" s="36">
        <v>53.24</v>
      </c>
      <c r="CU7" s="36">
        <v>52.31</v>
      </c>
      <c r="CV7" s="36">
        <v>52.74</v>
      </c>
      <c r="CW7" s="36">
        <v>90.16</v>
      </c>
      <c r="CX7" s="36">
        <v>94.52</v>
      </c>
      <c r="CY7" s="36">
        <v>96.51</v>
      </c>
      <c r="CZ7" s="36">
        <v>96.09</v>
      </c>
      <c r="DA7" s="36">
        <v>96.53</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2017-02-15T09:10:12Z</cp:lastPrinted>
  <dcterms:created xsi:type="dcterms:W3CDTF">2017-02-08T03:14:22Z</dcterms:created>
  <dcterms:modified xsi:type="dcterms:W3CDTF">2017-02-17T06:34:49Z</dcterms:modified>
  <cp:category/>
</cp:coreProperties>
</file>