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適用_水道事業" sheetId="4" r:id="rId1"/>
    <sheet name="データ" sheetId="5" state="hidden" r:id="rId2"/>
  </sheets>
  <calcPr calcId="145621" concurrentManualCount="2"/>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Q10" i="4"/>
  <c r="AI10" i="4"/>
  <c r="Z10" i="4"/>
  <c r="R10" i="4"/>
  <c r="J10" i="4"/>
  <c r="B10" i="4"/>
  <c r="AY8" i="4"/>
  <c r="AQ8" i="4"/>
  <c r="AI8" i="4"/>
  <c r="Z8" i="4"/>
  <c r="R8" i="4"/>
  <c r="J8" i="4"/>
  <c r="B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<sst xmlns="http://schemas.openxmlformats.org/spreadsheetml/2006/main" count="217" uniqueCount="107">
  <si>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</si>
  <si>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</si>
  <si>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</si>
  <si>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</si>
  <si>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</si>
  <si>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</si>
  <si>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</si>
  <si>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</si>
  <si>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</si>
  <si>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</si>
  <si>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</si>
  <si>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</si>
  <si>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</si>
  <si>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</si>
  <si>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</si>
  <si>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</si>
  <si>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</si>
  <si>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</si>
  <si>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</si>
  <si>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</si>
  <si>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</si>
  <si>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</si>
  <si>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</si>
  <si>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</si>
  <si>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</si>
  <si>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</si>
  <si>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</si>
  <si>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</si>
  <si>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</si>
  <si>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</si>
  <si>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</si>
  <si>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</si>
  <si>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</si>
  <si>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</si>
  <si>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</si>
  <si>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</si>
  <si>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</si>
  <si>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</si>
  <si>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</si>
  <si>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</si>
  <si>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</si>
  <si>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</si>
  <si>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</si>
  <si>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</si>
  <si>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</si>
  <si>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</si>
  <si>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</si>
  <si>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</si>
  <si>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</si>
  <si>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</si>
  <si>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</si>
  <si>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</si>
  <si>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</si>
  <si>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</si>
  <si>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</si>
  <si>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</si>
  <si>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</si>
  <si>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</si>
  <si>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</si>
  <si>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</si>
  <si>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</si>
  <si>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</si>
  <si>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</si>
  <si>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</si>
  <si>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</si>
  <si>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</si>
  <si>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</si>
  <si>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</si>
  <si>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</si>
  <si>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</si>
  <si>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</si>
  <si>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</si>
  <si>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</si>
  <si>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</si>
  <si>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</si>
  <si>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</si>
  <si>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</si>
  <si>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</si>
  <si>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</si>
  <si>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</si>
  <si>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</si>
  <si>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</si>
  <si>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</si>
  <si>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</si>
  <si>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</si>
  <si>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</si>
  <si>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</si>
  <si>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</si>
  <si>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</si>
  <si>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</si>
  <si>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</si>
  <si>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</si>
  <si>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</si>
  <si>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広島県　安芸高田市</t>
  </si>
  <si>
    <t>法適用</t>
  </si>
  <si>
    <t>水道事業</t>
  </si>
  <si>
    <t>末端給水事業</t>
  </si>
  <si>
    <t>A7</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</si>
  <si>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</si>
  <si>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</si>
  <si>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</si>
  <si>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</si>
  <si>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</si>
  <si>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</si>
  <si>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r>
      <t>　昭和49年度から供用開始しており、現在40年を経過した水道管が</t>
    </r>
    <r>
      <rPr>
        <sz val="11"/>
        <rFont val="ＭＳ ゴシック"/>
        <family val="3"/>
        <charset val="128"/>
      </rPr>
      <t>53.5%に</t>
    </r>
    <r>
      <rPr>
        <sz val="11"/>
        <color theme="1"/>
        <rFont val="ＭＳ ゴシック"/>
        <family val="3"/>
        <charset val="128"/>
      </rPr>
      <t>達し、更新の時期を迎えている。
　管路更新率は、H27年度には0.83%を更新しているが、今後は老朽管・老朽施設等更新需要が増加するため、長期的展望を再考した安芸高田市水道ビジョンを策定し、計画的かつ効率的な更新を実施していく必要がある。</t>
    </r>
    <rPh sb="75" eb="77">
      <t>コウシン</t>
    </rPh>
    <rPh sb="90" eb="92">
      <t>ロウキュウ</t>
    </rPh>
    <rPh sb="94" eb="95">
      <t>トウ</t>
    </rPh>
    <rPh sb="97" eb="99">
      <t>ジュヨウ</t>
    </rPh>
    <rPh sb="107" eb="110">
      <t>チョウキテキ</t>
    </rPh>
    <rPh sb="110" eb="112">
      <t>テンボウ</t>
    </rPh>
    <rPh sb="113" eb="115">
      <t>サイコウ</t>
    </rPh>
    <rPh sb="117" eb="122">
      <t>アキタカタシ</t>
    </rPh>
    <rPh sb="122" eb="124">
      <t>スイドウ</t>
    </rPh>
    <rPh sb="129" eb="131">
      <t>サクテイ</t>
    </rPh>
    <rPh sb="135" eb="136">
      <t>テキ</t>
    </rPh>
    <rPh sb="145" eb="147">
      <t>ジッシ</t>
    </rPh>
    <rPh sb="151" eb="153">
      <t>ヒツヨウ</t>
    </rPh>
    <phoneticPr fontId="4"/>
  </si>
  <si>
    <t>　単年度の収支を示す「①経常収支比率」及び給水に係る費用がどの程度給水収益で賄えているかを示す「⑤料金回収率」は100％以上の黒字状態であるが、人口減少等から減少傾向にあるため将来を見据えた料金を検討する必要がある。
　給水収益に対する企業債残高の割合を示す「④企業債残高対給水収益比率」は40年間に及ぶ建設改良の積み重ねに伴い557.41％と類似団体よりも高い数値で増加傾向にあり、投資規模に対する適正な更新計画の検討が必要である。
　一日配水能力に対する一日平均配水量の割合である「⑦施設利用率」は、節水意識の向上と人口減少等により63%台での推移が続いているが、類似団体よりは高い数値となっている。
　しかし、年間総配水量に対する年間総有収水量の割合である「⑧有収率」は、漏水等により80.58％とH26年度に続き類似団体より低い数値を示しており、有収水量1㎥あたりの費用を表す「⑥給水原価」も維持管理経費の増加で186.34円と類似団体よりも高い数値で推移していることから、今後は維持管理経費（漏水対応等）と投資的経費（管路更新等）に係る計画的かつ効率的な経営改善が必要である。</t>
    <rPh sb="19" eb="20">
      <t>オヨ</t>
    </rPh>
    <rPh sb="60" eb="62">
      <t>イジョウ</t>
    </rPh>
    <rPh sb="63" eb="65">
      <t>クロジ</t>
    </rPh>
    <rPh sb="65" eb="67">
      <t>ジョウタイ</t>
    </rPh>
    <rPh sb="72" eb="74">
      <t>ジンコウ</t>
    </rPh>
    <rPh sb="74" eb="76">
      <t>ゲンショウ</t>
    </rPh>
    <rPh sb="76" eb="77">
      <t>トウ</t>
    </rPh>
    <rPh sb="88" eb="90">
      <t>ショウライ</t>
    </rPh>
    <rPh sb="91" eb="93">
      <t>ミス</t>
    </rPh>
    <rPh sb="95" eb="97">
      <t>リョウキン</t>
    </rPh>
    <rPh sb="98" eb="100">
      <t>ケントウ</t>
    </rPh>
    <rPh sb="102" eb="104">
      <t>ヒツヨウ</t>
    </rPh>
    <rPh sb="110" eb="112">
      <t>キュウスイ</t>
    </rPh>
    <rPh sb="112" eb="114">
      <t>シュウエキ</t>
    </rPh>
    <rPh sb="115" eb="116">
      <t>タイ</t>
    </rPh>
    <rPh sb="118" eb="120">
      <t>キギョウ</t>
    </rPh>
    <rPh sb="120" eb="121">
      <t>サイ</t>
    </rPh>
    <rPh sb="121" eb="123">
      <t>ザンダカ</t>
    </rPh>
    <rPh sb="124" eb="126">
      <t>ワリアイ</t>
    </rPh>
    <rPh sb="127" eb="128">
      <t>シメ</t>
    </rPh>
    <rPh sb="131" eb="133">
      <t>キギョウ</t>
    </rPh>
    <rPh sb="133" eb="134">
      <t>サイ</t>
    </rPh>
    <rPh sb="134" eb="136">
      <t>ザンダカ</t>
    </rPh>
    <rPh sb="136" eb="137">
      <t>タイ</t>
    </rPh>
    <rPh sb="137" eb="139">
      <t>キュウスイ</t>
    </rPh>
    <rPh sb="139" eb="141">
      <t>シュウエキ</t>
    </rPh>
    <rPh sb="141" eb="143">
      <t>ヒリツ</t>
    </rPh>
    <rPh sb="147" eb="149">
      <t>ネンカン</t>
    </rPh>
    <rPh sb="150" eb="151">
      <t>オヨ</t>
    </rPh>
    <rPh sb="152" eb="154">
      <t>ケンセツ</t>
    </rPh>
    <rPh sb="154" eb="156">
      <t>カイリョウ</t>
    </rPh>
    <rPh sb="157" eb="158">
      <t>ツ</t>
    </rPh>
    <rPh sb="159" eb="160">
      <t>カサ</t>
    </rPh>
    <rPh sb="162" eb="163">
      <t>トモナ</t>
    </rPh>
    <rPh sb="172" eb="174">
      <t>ルイジ</t>
    </rPh>
    <rPh sb="174" eb="176">
      <t>ダンタイ</t>
    </rPh>
    <rPh sb="179" eb="180">
      <t>タカ</t>
    </rPh>
    <rPh sb="181" eb="183">
      <t>スウチ</t>
    </rPh>
    <rPh sb="184" eb="186">
      <t>ゾウカ</t>
    </rPh>
    <rPh sb="186" eb="188">
      <t>ケイコウ</t>
    </rPh>
    <rPh sb="192" eb="194">
      <t>トウシ</t>
    </rPh>
    <rPh sb="194" eb="196">
      <t>キボ</t>
    </rPh>
    <rPh sb="197" eb="198">
      <t>タイ</t>
    </rPh>
    <rPh sb="200" eb="202">
      <t>テキセイ</t>
    </rPh>
    <rPh sb="203" eb="205">
      <t>コウシン</t>
    </rPh>
    <rPh sb="205" eb="207">
      <t>ケイカク</t>
    </rPh>
    <rPh sb="277" eb="278">
      <t>ツヅ</t>
    </rPh>
    <rPh sb="358" eb="359">
      <t>ツヅ</t>
    </rPh>
    <rPh sb="360" eb="362">
      <t>ルイジ</t>
    </rPh>
    <rPh sb="362" eb="364">
      <t>ダンタイ</t>
    </rPh>
    <rPh sb="366" eb="367">
      <t>ヒク</t>
    </rPh>
    <rPh sb="368" eb="370">
      <t>スウチ</t>
    </rPh>
    <rPh sb="371" eb="372">
      <t>シメ</t>
    </rPh>
    <rPh sb="377" eb="378">
      <t>ユウ</t>
    </rPh>
    <rPh sb="378" eb="379">
      <t>シュウ</t>
    </rPh>
    <rPh sb="379" eb="381">
      <t>スイリョウ</t>
    </rPh>
    <rPh sb="387" eb="389">
      <t>ヒヨウ</t>
    </rPh>
    <rPh sb="390" eb="391">
      <t>アラワ</t>
    </rPh>
    <rPh sb="394" eb="396">
      <t>キュウスイ</t>
    </rPh>
    <rPh sb="396" eb="398">
      <t>ゲンカ</t>
    </rPh>
    <rPh sb="400" eb="402">
      <t>イジ</t>
    </rPh>
    <rPh sb="402" eb="404">
      <t>カンリ</t>
    </rPh>
    <rPh sb="404" eb="406">
      <t>ケイヒ</t>
    </rPh>
    <rPh sb="407" eb="409">
      <t>ゾウカ</t>
    </rPh>
    <rPh sb="416" eb="417">
      <t>エン</t>
    </rPh>
    <rPh sb="418" eb="420">
      <t>ルイジ</t>
    </rPh>
    <rPh sb="420" eb="422">
      <t>ダンタイ</t>
    </rPh>
    <rPh sb="425" eb="426">
      <t>タカ</t>
    </rPh>
    <rPh sb="427" eb="429">
      <t>スウチ</t>
    </rPh>
    <rPh sb="430" eb="432">
      <t>スイイ</t>
    </rPh>
    <rPh sb="444" eb="446">
      <t>イジ</t>
    </rPh>
    <rPh sb="446" eb="448">
      <t>カンリ</t>
    </rPh>
    <rPh sb="448" eb="450">
      <t>ケイヒ</t>
    </rPh>
    <rPh sb="451" eb="453">
      <t>ロウスイ</t>
    </rPh>
    <rPh sb="453" eb="456">
      <t>タイオウトウ</t>
    </rPh>
    <rPh sb="458" eb="461">
      <t>トウシテキ</t>
    </rPh>
    <rPh sb="461" eb="463">
      <t>ケイヒ</t>
    </rPh>
    <rPh sb="464" eb="466">
      <t>カンロ</t>
    </rPh>
    <rPh sb="466" eb="468">
      <t>コウシン</t>
    </rPh>
    <rPh sb="468" eb="469">
      <t>トウ</t>
    </rPh>
    <rPh sb="471" eb="472">
      <t>カカ</t>
    </rPh>
    <rPh sb="473" eb="476">
      <t>ケイカクテキ</t>
    </rPh>
    <rPh sb="478" eb="481">
      <t>コウリツテキ</t>
    </rPh>
    <rPh sb="482" eb="484">
      <t>ケイエイ</t>
    </rPh>
    <rPh sb="484" eb="486">
      <t>カイゼン</t>
    </rPh>
    <phoneticPr fontId="4"/>
  </si>
  <si>
    <t>　給水区域内人口が減少する中、経営の健全性と効率性を高めるため、平成28年度中に経営戦略を策定し、将来を見据えた料金改定等により料金収入を確保するとともに、統廃合も含めた計画的な施設の更新と維持管理を実施していく必要がある。</t>
    <rPh sb="1" eb="3">
      <t>キュウスイ</t>
    </rPh>
    <rPh sb="3" eb="6">
      <t>クイキナイ</t>
    </rPh>
    <rPh sb="22" eb="25">
      <t>コウリツセイ</t>
    </rPh>
    <rPh sb="32" eb="34">
      <t>ヘイセイ</t>
    </rPh>
    <rPh sb="36" eb="38">
      <t>ネンド</t>
    </rPh>
    <rPh sb="38" eb="39">
      <t>チュウ</t>
    </rPh>
    <rPh sb="40" eb="42">
      <t>ケイエイ</t>
    </rPh>
    <rPh sb="42" eb="44">
      <t>センリャク</t>
    </rPh>
    <rPh sb="45" eb="47">
      <t>サクテイ</t>
    </rPh>
    <rPh sb="49" eb="51">
      <t>ショウライ</t>
    </rPh>
    <rPh sb="56" eb="58">
      <t>リョウキン</t>
    </rPh>
    <rPh sb="58" eb="60">
      <t>カイテイ</t>
    </rPh>
    <rPh sb="60" eb="61">
      <t>トウ</t>
    </rPh>
    <rPh sb="64" eb="66">
      <t>リョウキン</t>
    </rPh>
    <rPh sb="82" eb="83">
      <t>フク</t>
    </rPh>
    <rPh sb="100" eb="102">
      <t>ジッシ</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</si>
</sst>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14"/>
          <c:y val="0.1580694566902859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formatCode="#,##0.00;&quot;△&quot;#,##0.00">
                  <c:v>0</c:v>
                </c:pt>
                <c:pt idx="1">
                  <c:v>0.95</c:v>
                </c:pt>
                <c:pt idx="2">
                  <c:v>0.69</c:v>
                </c:pt>
                <c:pt idx="3">
                  <c:v>1.64</c:v>
                </c:pt>
                <c:pt idx="4">
                  <c:v>0.83</c:v>
                </c:pt>
              </c:numCache>
            </c:numRef>
          </c:val>
        </c:ser>
        <c:dLbls>
          <c:showLegendKey val="0"/>
          <c:showVal val="0"/>
          <c:showCatName val="0"/>
          <c:showSerName val="0"/>
          <c:showPercent val="0"/>
          <c:showBubbleSize val="0"/>
        </c:dLbls>
        <c:gapWidth val="150"/>
        <c:axId val="100256768"/>
        <c:axId val="100258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0.5</c:v>
                </c:pt>
                <c:pt idx="1">
                  <c:v>0.6</c:v>
                </c:pt>
                <c:pt idx="2">
                  <c:v>0.71</c:v>
                </c:pt>
                <c:pt idx="3">
                  <c:v>0.68</c:v>
                </c:pt>
                <c:pt idx="4">
                  <c:v>1.65</c:v>
                </c:pt>
              </c:numCache>
            </c:numRef>
          </c:val>
          <c:smooth val="0"/>
        </c:ser>
        <c:dLbls>
          <c:showLegendKey val="0"/>
          <c:showVal val="0"/>
          <c:showCatName val="0"/>
          <c:showSerName val="0"/>
          <c:showPercent val="0"/>
          <c:showBubbleSize val="0"/>
        </c:dLbls>
        <c:marker val="1"/>
        <c:smooth val="0"/>
        <c:axId val="100256768"/>
        <c:axId val="100258944"/>
      </c:lineChart>
      <c:dateAx>
        <c:axId val="100256768"/>
        <c:scaling>
          <c:orientation val="minMax"/>
        </c:scaling>
        <c:delete val="1"/>
        <c:axPos val="b"/>
        <c:numFmt formatCode="ge" sourceLinked="1"/>
        <c:majorTickMark val="none"/>
        <c:minorTickMark val="none"/>
        <c:tickLblPos val="none"/>
        <c:crossAx val="100258944"/>
        <c:crosses val="autoZero"/>
        <c:auto val="1"/>
        <c:lblOffset val="100"/>
        <c:baseTimeUnit val="years"/>
      </c:dateAx>
      <c:valAx>
        <c:axId val="100258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256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443" l="0.70000000000000062" r="0.70000000000000062" t="0.75000000000001443"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1"/>
          <c:y val="0.1580694566902857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63.22</c:v>
                </c:pt>
                <c:pt idx="1">
                  <c:v>63.48</c:v>
                </c:pt>
                <c:pt idx="2">
                  <c:v>63.43</c:v>
                </c:pt>
                <c:pt idx="3">
                  <c:v>63.68</c:v>
                </c:pt>
                <c:pt idx="4">
                  <c:v>63.56</c:v>
                </c:pt>
              </c:numCache>
            </c:numRef>
          </c:val>
        </c:ser>
        <c:dLbls>
          <c:showLegendKey val="0"/>
          <c:showVal val="0"/>
          <c:showCatName val="0"/>
          <c:showSerName val="0"/>
          <c:showPercent val="0"/>
          <c:showBubbleSize val="0"/>
        </c:dLbls>
        <c:gapWidth val="150"/>
        <c:axId val="102498688"/>
        <c:axId val="10252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52.9</c:v>
                </c:pt>
                <c:pt idx="1">
                  <c:v>54.51</c:v>
                </c:pt>
                <c:pt idx="2">
                  <c:v>54.47</c:v>
                </c:pt>
                <c:pt idx="3">
                  <c:v>53.61</c:v>
                </c:pt>
                <c:pt idx="4">
                  <c:v>53.52</c:v>
                </c:pt>
              </c:numCache>
            </c:numRef>
          </c:val>
          <c:smooth val="0"/>
        </c:ser>
        <c:dLbls>
          <c:showLegendKey val="0"/>
          <c:showVal val="0"/>
          <c:showCatName val="0"/>
          <c:showSerName val="0"/>
          <c:showPercent val="0"/>
          <c:showBubbleSize val="0"/>
        </c:dLbls>
        <c:marker val="1"/>
        <c:smooth val="0"/>
        <c:axId val="102498688"/>
        <c:axId val="102523648"/>
      </c:lineChart>
      <c:dateAx>
        <c:axId val="102498688"/>
        <c:scaling>
          <c:orientation val="minMax"/>
        </c:scaling>
        <c:delete val="1"/>
        <c:axPos val="b"/>
        <c:numFmt formatCode="ge" sourceLinked="1"/>
        <c:majorTickMark val="none"/>
        <c:minorTickMark val="none"/>
        <c:tickLblPos val="none"/>
        <c:crossAx val="102523648"/>
        <c:crosses val="autoZero"/>
        <c:auto val="1"/>
        <c:lblOffset val="100"/>
        <c:baseTimeUnit val="years"/>
      </c:dateAx>
      <c:valAx>
        <c:axId val="10252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498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41" l="0.70000000000000062" r="0.70000000000000062" t="0.750000000000014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1"/>
          <c:y val="0.1580694566902857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83.83</c:v>
                </c:pt>
                <c:pt idx="1">
                  <c:v>83.21</c:v>
                </c:pt>
                <c:pt idx="2">
                  <c:v>82.15</c:v>
                </c:pt>
                <c:pt idx="3">
                  <c:v>80.349999999999994</c:v>
                </c:pt>
                <c:pt idx="4">
                  <c:v>80.58</c:v>
                </c:pt>
              </c:numCache>
            </c:numRef>
          </c:val>
        </c:ser>
        <c:dLbls>
          <c:showLegendKey val="0"/>
          <c:showVal val="0"/>
          <c:showCatName val="0"/>
          <c:showSerName val="0"/>
          <c:showPercent val="0"/>
          <c:showBubbleSize val="0"/>
        </c:dLbls>
        <c:gapWidth val="150"/>
        <c:axId val="102557952"/>
        <c:axId val="102568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81.63</c:v>
                </c:pt>
                <c:pt idx="1">
                  <c:v>81.790000000000006</c:v>
                </c:pt>
                <c:pt idx="2">
                  <c:v>81.459999999999994</c:v>
                </c:pt>
                <c:pt idx="3">
                  <c:v>81.31</c:v>
                </c:pt>
                <c:pt idx="4">
                  <c:v>81.459999999999994</c:v>
                </c:pt>
              </c:numCache>
            </c:numRef>
          </c:val>
          <c:smooth val="0"/>
        </c:ser>
        <c:dLbls>
          <c:showLegendKey val="0"/>
          <c:showVal val="0"/>
          <c:showCatName val="0"/>
          <c:showSerName val="0"/>
          <c:showPercent val="0"/>
          <c:showBubbleSize val="0"/>
        </c:dLbls>
        <c:marker val="1"/>
        <c:smooth val="0"/>
        <c:axId val="102557952"/>
        <c:axId val="102568320"/>
      </c:lineChart>
      <c:dateAx>
        <c:axId val="102557952"/>
        <c:scaling>
          <c:orientation val="minMax"/>
        </c:scaling>
        <c:delete val="1"/>
        <c:axPos val="b"/>
        <c:numFmt formatCode="ge" sourceLinked="1"/>
        <c:majorTickMark val="none"/>
        <c:minorTickMark val="none"/>
        <c:tickLblPos val="none"/>
        <c:crossAx val="102568320"/>
        <c:crosses val="autoZero"/>
        <c:auto val="1"/>
        <c:lblOffset val="100"/>
        <c:baseTimeUnit val="years"/>
      </c:dateAx>
      <c:valAx>
        <c:axId val="1025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557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41" l="0.70000000000000062" r="0.70000000000000062" t="0.750000000000014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7"/>
          <c:y val="0.15806945669028569"/>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102.14</c:v>
                </c:pt>
                <c:pt idx="1">
                  <c:v>105.1</c:v>
                </c:pt>
                <c:pt idx="2">
                  <c:v>103.05</c:v>
                </c:pt>
                <c:pt idx="3">
                  <c:v>102.2</c:v>
                </c:pt>
                <c:pt idx="4">
                  <c:v>101.33</c:v>
                </c:pt>
              </c:numCache>
            </c:numRef>
          </c:val>
        </c:ser>
        <c:dLbls>
          <c:showLegendKey val="0"/>
          <c:showVal val="0"/>
          <c:showCatName val="0"/>
          <c:showSerName val="0"/>
          <c:showPercent val="0"/>
          <c:showBubbleSize val="0"/>
        </c:dLbls>
        <c:gapWidth val="150"/>
        <c:axId val="102079104"/>
        <c:axId val="102085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109.08</c:v>
                </c:pt>
                <c:pt idx="1">
                  <c:v>108.33</c:v>
                </c:pt>
                <c:pt idx="2">
                  <c:v>107.95</c:v>
                </c:pt>
                <c:pt idx="3">
                  <c:v>109.49</c:v>
                </c:pt>
                <c:pt idx="4">
                  <c:v>111.06</c:v>
                </c:pt>
              </c:numCache>
            </c:numRef>
          </c:val>
          <c:smooth val="0"/>
        </c:ser>
        <c:dLbls>
          <c:showLegendKey val="0"/>
          <c:showVal val="0"/>
          <c:showCatName val="0"/>
          <c:showSerName val="0"/>
          <c:showPercent val="0"/>
          <c:showBubbleSize val="0"/>
        </c:dLbls>
        <c:marker val="1"/>
        <c:smooth val="0"/>
        <c:axId val="102079104"/>
        <c:axId val="102085376"/>
      </c:lineChart>
      <c:dateAx>
        <c:axId val="102079104"/>
        <c:scaling>
          <c:orientation val="minMax"/>
        </c:scaling>
        <c:delete val="1"/>
        <c:axPos val="b"/>
        <c:numFmt formatCode="ge" sourceLinked="1"/>
        <c:majorTickMark val="none"/>
        <c:minorTickMark val="none"/>
        <c:tickLblPos val="none"/>
        <c:crossAx val="102085376"/>
        <c:crosses val="autoZero"/>
        <c:auto val="1"/>
        <c:lblOffset val="100"/>
        <c:baseTimeUnit val="years"/>
      </c:dateAx>
      <c:valAx>
        <c:axId val="1020853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2079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88" l="0.70000000000000062" r="0.70000000000000062" t="0.750000000000013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1"/>
          <c:y val="0.1580694566902857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28.92</c:v>
                </c:pt>
                <c:pt idx="1">
                  <c:v>29.51</c:v>
                </c:pt>
                <c:pt idx="2">
                  <c:v>30.19</c:v>
                </c:pt>
                <c:pt idx="3">
                  <c:v>39.75</c:v>
                </c:pt>
                <c:pt idx="4">
                  <c:v>40.94</c:v>
                </c:pt>
              </c:numCache>
            </c:numRef>
          </c:val>
        </c:ser>
        <c:dLbls>
          <c:showLegendKey val="0"/>
          <c:showVal val="0"/>
          <c:showCatName val="0"/>
          <c:showSerName val="0"/>
          <c:showPercent val="0"/>
          <c:showBubbleSize val="0"/>
        </c:dLbls>
        <c:gapWidth val="150"/>
        <c:axId val="102107392"/>
        <c:axId val="102121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37.25</c:v>
                </c:pt>
                <c:pt idx="1">
                  <c:v>37.799999999999997</c:v>
                </c:pt>
                <c:pt idx="2">
                  <c:v>38.520000000000003</c:v>
                </c:pt>
                <c:pt idx="3">
                  <c:v>46.67</c:v>
                </c:pt>
                <c:pt idx="4">
                  <c:v>47.7</c:v>
                </c:pt>
              </c:numCache>
            </c:numRef>
          </c:val>
          <c:smooth val="0"/>
        </c:ser>
        <c:dLbls>
          <c:showLegendKey val="0"/>
          <c:showVal val="0"/>
          <c:showCatName val="0"/>
          <c:showSerName val="0"/>
          <c:showPercent val="0"/>
          <c:showBubbleSize val="0"/>
        </c:dLbls>
        <c:marker val="1"/>
        <c:smooth val="0"/>
        <c:axId val="102107392"/>
        <c:axId val="102121856"/>
      </c:lineChart>
      <c:dateAx>
        <c:axId val="102107392"/>
        <c:scaling>
          <c:orientation val="minMax"/>
        </c:scaling>
        <c:delete val="1"/>
        <c:axPos val="b"/>
        <c:numFmt formatCode="ge" sourceLinked="1"/>
        <c:majorTickMark val="none"/>
        <c:minorTickMark val="none"/>
        <c:tickLblPos val="none"/>
        <c:crossAx val="102121856"/>
        <c:crosses val="autoZero"/>
        <c:auto val="1"/>
        <c:lblOffset val="100"/>
        <c:baseTimeUnit val="years"/>
      </c:dateAx>
      <c:valAx>
        <c:axId val="102121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107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41" l="0.70000000000000062" r="0.70000000000000062" t="0.750000000000014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13"/>
          <c:y val="0.1580694566902858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2168448"/>
        <c:axId val="102170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7.9</c:v>
                </c:pt>
                <c:pt idx="1">
                  <c:v>8.2200000000000006</c:v>
                </c:pt>
                <c:pt idx="2">
                  <c:v>9.43</c:v>
                </c:pt>
                <c:pt idx="3">
                  <c:v>10.029999999999999</c:v>
                </c:pt>
                <c:pt idx="4">
                  <c:v>7.26</c:v>
                </c:pt>
              </c:numCache>
            </c:numRef>
          </c:val>
          <c:smooth val="0"/>
        </c:ser>
        <c:dLbls>
          <c:showLegendKey val="0"/>
          <c:showVal val="0"/>
          <c:showCatName val="0"/>
          <c:showSerName val="0"/>
          <c:showPercent val="0"/>
          <c:showBubbleSize val="0"/>
        </c:dLbls>
        <c:marker val="1"/>
        <c:smooth val="0"/>
        <c:axId val="102168448"/>
        <c:axId val="102170624"/>
      </c:lineChart>
      <c:dateAx>
        <c:axId val="102168448"/>
        <c:scaling>
          <c:orientation val="minMax"/>
        </c:scaling>
        <c:delete val="1"/>
        <c:axPos val="b"/>
        <c:numFmt formatCode="ge" sourceLinked="1"/>
        <c:majorTickMark val="none"/>
        <c:minorTickMark val="none"/>
        <c:tickLblPos val="none"/>
        <c:crossAx val="102170624"/>
        <c:crosses val="autoZero"/>
        <c:auto val="1"/>
        <c:lblOffset val="100"/>
        <c:baseTimeUnit val="years"/>
      </c:dateAx>
      <c:valAx>
        <c:axId val="102170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168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432" l="0.70000000000000062" r="0.70000000000000062" t="0.750000000000014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1"/>
          <c:y val="0.1580694566902857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2198656"/>
        <c:axId val="102209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16.09</c:v>
                </c:pt>
                <c:pt idx="1">
                  <c:v>15.69</c:v>
                </c:pt>
                <c:pt idx="2">
                  <c:v>13.47</c:v>
                </c:pt>
                <c:pt idx="3">
                  <c:v>9.49</c:v>
                </c:pt>
                <c:pt idx="4">
                  <c:v>9.35</c:v>
                </c:pt>
              </c:numCache>
            </c:numRef>
          </c:val>
          <c:smooth val="0"/>
        </c:ser>
        <c:dLbls>
          <c:showLegendKey val="0"/>
          <c:showVal val="0"/>
          <c:showCatName val="0"/>
          <c:showSerName val="0"/>
          <c:showPercent val="0"/>
          <c:showBubbleSize val="0"/>
        </c:dLbls>
        <c:marker val="1"/>
        <c:smooth val="0"/>
        <c:axId val="102198656"/>
        <c:axId val="102209024"/>
      </c:lineChart>
      <c:dateAx>
        <c:axId val="102198656"/>
        <c:scaling>
          <c:orientation val="minMax"/>
        </c:scaling>
        <c:delete val="1"/>
        <c:axPos val="b"/>
        <c:numFmt formatCode="ge" sourceLinked="1"/>
        <c:majorTickMark val="none"/>
        <c:minorTickMark val="none"/>
        <c:tickLblPos val="none"/>
        <c:crossAx val="102209024"/>
        <c:crosses val="autoZero"/>
        <c:auto val="1"/>
        <c:lblOffset val="100"/>
        <c:baseTimeUnit val="years"/>
      </c:dateAx>
      <c:valAx>
        <c:axId val="1022090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2198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41" l="0.70000000000000062" r="0.70000000000000062" t="0.750000000000014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1"/>
          <c:y val="0.1580694566902857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268.18</c:v>
                </c:pt>
                <c:pt idx="1">
                  <c:v>1079.6300000000001</c:v>
                </c:pt>
                <c:pt idx="2">
                  <c:v>342.31</c:v>
                </c:pt>
                <c:pt idx="3">
                  <c:v>222.66</c:v>
                </c:pt>
                <c:pt idx="4">
                  <c:v>269.54000000000002</c:v>
                </c:pt>
              </c:numCache>
            </c:numRef>
          </c:val>
        </c:ser>
        <c:dLbls>
          <c:showLegendKey val="0"/>
          <c:showVal val="0"/>
          <c:showCatName val="0"/>
          <c:showSerName val="0"/>
          <c:showPercent val="0"/>
          <c:showBubbleSize val="0"/>
        </c:dLbls>
        <c:gapWidth val="150"/>
        <c:axId val="102235520"/>
        <c:axId val="102249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1128.25</c:v>
                </c:pt>
                <c:pt idx="1">
                  <c:v>1159.4100000000001</c:v>
                </c:pt>
                <c:pt idx="2">
                  <c:v>1081.23</c:v>
                </c:pt>
                <c:pt idx="3">
                  <c:v>406.37</c:v>
                </c:pt>
                <c:pt idx="4">
                  <c:v>398.29</c:v>
                </c:pt>
              </c:numCache>
            </c:numRef>
          </c:val>
          <c:smooth val="0"/>
        </c:ser>
        <c:dLbls>
          <c:showLegendKey val="0"/>
          <c:showVal val="0"/>
          <c:showCatName val="0"/>
          <c:showSerName val="0"/>
          <c:showPercent val="0"/>
          <c:showBubbleSize val="0"/>
        </c:dLbls>
        <c:marker val="1"/>
        <c:smooth val="0"/>
        <c:axId val="102235520"/>
        <c:axId val="102249984"/>
      </c:lineChart>
      <c:dateAx>
        <c:axId val="102235520"/>
        <c:scaling>
          <c:orientation val="minMax"/>
        </c:scaling>
        <c:delete val="1"/>
        <c:axPos val="b"/>
        <c:numFmt formatCode="ge" sourceLinked="1"/>
        <c:majorTickMark val="none"/>
        <c:minorTickMark val="none"/>
        <c:tickLblPos val="none"/>
        <c:crossAx val="102249984"/>
        <c:crosses val="autoZero"/>
        <c:auto val="1"/>
        <c:lblOffset val="100"/>
        <c:baseTimeUnit val="years"/>
      </c:dateAx>
      <c:valAx>
        <c:axId val="1022499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2235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41" l="0.70000000000000062" r="0.70000000000000062" t="0.750000000000014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1"/>
          <c:y val="0.1580694566902857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444.85</c:v>
                </c:pt>
                <c:pt idx="1">
                  <c:v>482.9</c:v>
                </c:pt>
                <c:pt idx="2">
                  <c:v>515.63</c:v>
                </c:pt>
                <c:pt idx="3">
                  <c:v>555.14</c:v>
                </c:pt>
                <c:pt idx="4">
                  <c:v>557.41</c:v>
                </c:pt>
              </c:numCache>
            </c:numRef>
          </c:val>
        </c:ser>
        <c:dLbls>
          <c:showLegendKey val="0"/>
          <c:showVal val="0"/>
          <c:showCatName val="0"/>
          <c:showSerName val="0"/>
          <c:showPercent val="0"/>
          <c:showBubbleSize val="0"/>
        </c:dLbls>
        <c:gapWidth val="150"/>
        <c:axId val="102263808"/>
        <c:axId val="102290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474.06</c:v>
                </c:pt>
                <c:pt idx="1">
                  <c:v>458</c:v>
                </c:pt>
                <c:pt idx="2">
                  <c:v>443.13</c:v>
                </c:pt>
                <c:pt idx="3">
                  <c:v>442.54</c:v>
                </c:pt>
                <c:pt idx="4">
                  <c:v>431</c:v>
                </c:pt>
              </c:numCache>
            </c:numRef>
          </c:val>
          <c:smooth val="0"/>
        </c:ser>
        <c:dLbls>
          <c:showLegendKey val="0"/>
          <c:showVal val="0"/>
          <c:showCatName val="0"/>
          <c:showSerName val="0"/>
          <c:showPercent val="0"/>
          <c:showBubbleSize val="0"/>
        </c:dLbls>
        <c:marker val="1"/>
        <c:smooth val="0"/>
        <c:axId val="102263808"/>
        <c:axId val="102290560"/>
      </c:lineChart>
      <c:dateAx>
        <c:axId val="102263808"/>
        <c:scaling>
          <c:orientation val="minMax"/>
        </c:scaling>
        <c:delete val="1"/>
        <c:axPos val="b"/>
        <c:numFmt formatCode="ge" sourceLinked="1"/>
        <c:majorTickMark val="none"/>
        <c:minorTickMark val="none"/>
        <c:tickLblPos val="none"/>
        <c:crossAx val="102290560"/>
        <c:crosses val="autoZero"/>
        <c:auto val="1"/>
        <c:lblOffset val="100"/>
        <c:baseTimeUnit val="years"/>
      </c:dateAx>
      <c:valAx>
        <c:axId val="1022905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2263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41" l="0.70000000000000062" r="0.70000000000000062" t="0.750000000000014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1"/>
          <c:y val="0.1580694566902857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101.77</c:v>
                </c:pt>
                <c:pt idx="1">
                  <c:v>104.47</c:v>
                </c:pt>
                <c:pt idx="2">
                  <c:v>102.21</c:v>
                </c:pt>
                <c:pt idx="3">
                  <c:v>101.83</c:v>
                </c:pt>
                <c:pt idx="4">
                  <c:v>100.82</c:v>
                </c:pt>
              </c:numCache>
            </c:numRef>
          </c:val>
        </c:ser>
        <c:dLbls>
          <c:showLegendKey val="0"/>
          <c:showVal val="0"/>
          <c:showCatName val="0"/>
          <c:showSerName val="0"/>
          <c:showPercent val="0"/>
          <c:showBubbleSize val="0"/>
        </c:dLbls>
        <c:gapWidth val="150"/>
        <c:axId val="102327424"/>
        <c:axId val="102329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96.62</c:v>
                </c:pt>
                <c:pt idx="1">
                  <c:v>96.27</c:v>
                </c:pt>
                <c:pt idx="2">
                  <c:v>95.4</c:v>
                </c:pt>
                <c:pt idx="3">
                  <c:v>98.6</c:v>
                </c:pt>
                <c:pt idx="4">
                  <c:v>100.82</c:v>
                </c:pt>
              </c:numCache>
            </c:numRef>
          </c:val>
          <c:smooth val="0"/>
        </c:ser>
        <c:dLbls>
          <c:showLegendKey val="0"/>
          <c:showVal val="0"/>
          <c:showCatName val="0"/>
          <c:showSerName val="0"/>
          <c:showPercent val="0"/>
          <c:showBubbleSize val="0"/>
        </c:dLbls>
        <c:marker val="1"/>
        <c:smooth val="0"/>
        <c:axId val="102327424"/>
        <c:axId val="102329344"/>
      </c:lineChart>
      <c:dateAx>
        <c:axId val="102327424"/>
        <c:scaling>
          <c:orientation val="minMax"/>
        </c:scaling>
        <c:delete val="1"/>
        <c:axPos val="b"/>
        <c:numFmt formatCode="ge" sourceLinked="1"/>
        <c:majorTickMark val="none"/>
        <c:minorTickMark val="none"/>
        <c:tickLblPos val="none"/>
        <c:crossAx val="102329344"/>
        <c:crosses val="autoZero"/>
        <c:auto val="1"/>
        <c:lblOffset val="100"/>
        <c:baseTimeUnit val="years"/>
      </c:dateAx>
      <c:valAx>
        <c:axId val="102329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327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41" l="0.70000000000000062" r="0.70000000000000062" t="0.750000000000014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1"/>
          <c:y val="0.1580694566902857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185.1</c:v>
                </c:pt>
                <c:pt idx="1">
                  <c:v>180.19</c:v>
                </c:pt>
                <c:pt idx="2">
                  <c:v>184</c:v>
                </c:pt>
                <c:pt idx="3">
                  <c:v>184.79</c:v>
                </c:pt>
                <c:pt idx="4">
                  <c:v>186.34</c:v>
                </c:pt>
              </c:numCache>
            </c:numRef>
          </c:val>
        </c:ser>
        <c:dLbls>
          <c:showLegendKey val="0"/>
          <c:showVal val="0"/>
          <c:showCatName val="0"/>
          <c:showSerName val="0"/>
          <c:showPercent val="0"/>
          <c:showBubbleSize val="0"/>
        </c:dLbls>
        <c:gapWidth val="150"/>
        <c:axId val="102354944"/>
        <c:axId val="102356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184.53</c:v>
                </c:pt>
                <c:pt idx="1">
                  <c:v>186.94</c:v>
                </c:pt>
                <c:pt idx="2">
                  <c:v>186.15</c:v>
                </c:pt>
                <c:pt idx="3">
                  <c:v>181.67</c:v>
                </c:pt>
                <c:pt idx="4">
                  <c:v>179.55</c:v>
                </c:pt>
              </c:numCache>
            </c:numRef>
          </c:val>
          <c:smooth val="0"/>
        </c:ser>
        <c:dLbls>
          <c:showLegendKey val="0"/>
          <c:showVal val="0"/>
          <c:showCatName val="0"/>
          <c:showSerName val="0"/>
          <c:showPercent val="0"/>
          <c:showBubbleSize val="0"/>
        </c:dLbls>
        <c:marker val="1"/>
        <c:smooth val="0"/>
        <c:axId val="102354944"/>
        <c:axId val="102356864"/>
      </c:lineChart>
      <c:dateAx>
        <c:axId val="102354944"/>
        <c:scaling>
          <c:orientation val="minMax"/>
        </c:scaling>
        <c:delete val="1"/>
        <c:axPos val="b"/>
        <c:numFmt formatCode="ge" sourceLinked="1"/>
        <c:majorTickMark val="none"/>
        <c:minorTickMark val="none"/>
        <c:tickLblPos val="none"/>
        <c:crossAx val="102356864"/>
        <c:crosses val="autoZero"/>
        <c:auto val="1"/>
        <c:lblOffset val="100"/>
        <c:baseTimeUnit val="years"/>
      </c:dateAx>
      <c:valAx>
        <c:axId val="10235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354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41" l="0.70000000000000062" r="0.70000000000000062" t="0.750000000000014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view="pageBreakPreview" zoomScale="85" zoomScaleNormal="100" zoomScaleSheetLayoutView="85"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広島県　安芸高田市</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A7</v>
      </c>
      <c r="AA8" s="72"/>
      <c r="AB8" s="72"/>
      <c r="AC8" s="72"/>
      <c r="AD8" s="72"/>
      <c r="AE8" s="72"/>
      <c r="AF8" s="72"/>
      <c r="AG8" s="73"/>
      <c r="AH8" s="3"/>
      <c r="AI8" s="74">
        <f>データ!Q6</f>
        <v>30150</v>
      </c>
      <c r="AJ8" s="75"/>
      <c r="AK8" s="75"/>
      <c r="AL8" s="75"/>
      <c r="AM8" s="75"/>
      <c r="AN8" s="75"/>
      <c r="AO8" s="75"/>
      <c r="AP8" s="76"/>
      <c r="AQ8" s="57">
        <f>データ!R6</f>
        <v>537.75</v>
      </c>
      <c r="AR8" s="57"/>
      <c r="AS8" s="57"/>
      <c r="AT8" s="57"/>
      <c r="AU8" s="57"/>
      <c r="AV8" s="57"/>
      <c r="AW8" s="57"/>
      <c r="AX8" s="57"/>
      <c r="AY8" s="57">
        <f>データ!S6</f>
        <v>56.07</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61.51</v>
      </c>
      <c r="K10" s="57"/>
      <c r="L10" s="57"/>
      <c r="M10" s="57"/>
      <c r="N10" s="57"/>
      <c r="O10" s="57"/>
      <c r="P10" s="57"/>
      <c r="Q10" s="57"/>
      <c r="R10" s="57">
        <f>データ!O6</f>
        <v>43.7</v>
      </c>
      <c r="S10" s="57"/>
      <c r="T10" s="57"/>
      <c r="U10" s="57"/>
      <c r="V10" s="57"/>
      <c r="W10" s="57"/>
      <c r="X10" s="57"/>
      <c r="Y10" s="57"/>
      <c r="Z10" s="65">
        <f>データ!P6</f>
        <v>3337</v>
      </c>
      <c r="AA10" s="65"/>
      <c r="AB10" s="65"/>
      <c r="AC10" s="65"/>
      <c r="AD10" s="65"/>
      <c r="AE10" s="65"/>
      <c r="AF10" s="65"/>
      <c r="AG10" s="65"/>
      <c r="AH10" s="2"/>
      <c r="AI10" s="65">
        <f>データ!T6</f>
        <v>13085</v>
      </c>
      <c r="AJ10" s="65"/>
      <c r="AK10" s="65"/>
      <c r="AL10" s="65"/>
      <c r="AM10" s="65"/>
      <c r="AN10" s="65"/>
      <c r="AO10" s="65"/>
      <c r="AP10" s="65"/>
      <c r="AQ10" s="57">
        <f>データ!U6</f>
        <v>17.89</v>
      </c>
      <c r="AR10" s="57"/>
      <c r="AS10" s="57"/>
      <c r="AT10" s="57"/>
      <c r="AU10" s="57"/>
      <c r="AV10" s="57"/>
      <c r="AW10" s="57"/>
      <c r="AX10" s="57"/>
      <c r="AY10" s="57">
        <f>データ!V6</f>
        <v>731.41</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105</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104</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106</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342149</v>
      </c>
      <c r="D6" s="31">
        <f t="shared" si="3"/>
        <v>46</v>
      </c>
      <c r="E6" s="31">
        <f t="shared" si="3"/>
        <v>1</v>
      </c>
      <c r="F6" s="31">
        <f t="shared" si="3"/>
        <v>0</v>
      </c>
      <c r="G6" s="31">
        <f t="shared" si="3"/>
        <v>1</v>
      </c>
      <c r="H6" s="31" t="str">
        <f t="shared" si="3"/>
        <v>広島県　安芸高田市</v>
      </c>
      <c r="I6" s="31" t="str">
        <f t="shared" si="3"/>
        <v>法適用</v>
      </c>
      <c r="J6" s="31" t="str">
        <f t="shared" si="3"/>
        <v>水道事業</v>
      </c>
      <c r="K6" s="31" t="str">
        <f t="shared" si="3"/>
        <v>末端給水事業</v>
      </c>
      <c r="L6" s="31" t="str">
        <f t="shared" si="3"/>
        <v>A7</v>
      </c>
      <c r="M6" s="32" t="str">
        <f t="shared" si="3"/>
        <v>-</v>
      </c>
      <c r="N6" s="32">
        <f t="shared" si="3"/>
        <v>61.51</v>
      </c>
      <c r="O6" s="32">
        <f t="shared" si="3"/>
        <v>43.7</v>
      </c>
      <c r="P6" s="32">
        <f t="shared" si="3"/>
        <v>3337</v>
      </c>
      <c r="Q6" s="32">
        <f t="shared" si="3"/>
        <v>30150</v>
      </c>
      <c r="R6" s="32">
        <f t="shared" si="3"/>
        <v>537.75</v>
      </c>
      <c r="S6" s="32">
        <f t="shared" si="3"/>
        <v>56.07</v>
      </c>
      <c r="T6" s="32">
        <f t="shared" si="3"/>
        <v>13085</v>
      </c>
      <c r="U6" s="32">
        <f t="shared" si="3"/>
        <v>17.89</v>
      </c>
      <c r="V6" s="32">
        <f t="shared" si="3"/>
        <v>731.41</v>
      </c>
      <c r="W6" s="33">
        <f>IF(W7="",NA(),W7)</f>
        <v>102.14</v>
      </c>
      <c r="X6" s="33">
        <f t="shared" ref="X6:AF6" si="4">IF(X7="",NA(),X7)</f>
        <v>105.1</v>
      </c>
      <c r="Y6" s="33">
        <f t="shared" si="4"/>
        <v>103.05</v>
      </c>
      <c r="Z6" s="33">
        <f t="shared" si="4"/>
        <v>102.2</v>
      </c>
      <c r="AA6" s="33">
        <f t="shared" si="4"/>
        <v>101.33</v>
      </c>
      <c r="AB6" s="33">
        <f t="shared" si="4"/>
        <v>109.08</v>
      </c>
      <c r="AC6" s="33">
        <f t="shared" si="4"/>
        <v>108.33</v>
      </c>
      <c r="AD6" s="33">
        <f t="shared" si="4"/>
        <v>107.95</v>
      </c>
      <c r="AE6" s="33">
        <f t="shared" si="4"/>
        <v>109.49</v>
      </c>
      <c r="AF6" s="33">
        <f t="shared" si="4"/>
        <v>111.06</v>
      </c>
      <c r="AG6" s="32" t="str">
        <f>IF(AG7="","",IF(AG7="-","【-】","【"&amp;SUBSTITUTE(TEXT(AG7,"#,##0.00"),"-","△")&amp;"】"))</f>
        <v>【113.56】</v>
      </c>
      <c r="AH6" s="32">
        <f>IF(AH7="",NA(),AH7)</f>
        <v>0</v>
      </c>
      <c r="AI6" s="32">
        <f t="shared" ref="AI6:AQ6" si="5">IF(AI7="",NA(),AI7)</f>
        <v>0</v>
      </c>
      <c r="AJ6" s="32">
        <f t="shared" si="5"/>
        <v>0</v>
      </c>
      <c r="AK6" s="32">
        <f t="shared" si="5"/>
        <v>0</v>
      </c>
      <c r="AL6" s="32">
        <f t="shared" si="5"/>
        <v>0</v>
      </c>
      <c r="AM6" s="33">
        <f t="shared" si="5"/>
        <v>16.09</v>
      </c>
      <c r="AN6" s="33">
        <f t="shared" si="5"/>
        <v>15.69</v>
      </c>
      <c r="AO6" s="33">
        <f t="shared" si="5"/>
        <v>13.47</v>
      </c>
      <c r="AP6" s="33">
        <f t="shared" si="5"/>
        <v>9.49</v>
      </c>
      <c r="AQ6" s="33">
        <f t="shared" si="5"/>
        <v>9.35</v>
      </c>
      <c r="AR6" s="32" t="str">
        <f>IF(AR7="","",IF(AR7="-","【-】","【"&amp;SUBSTITUTE(TEXT(AR7,"#,##0.00"),"-","△")&amp;"】"))</f>
        <v>【0.87】</v>
      </c>
      <c r="AS6" s="33">
        <f>IF(AS7="",NA(),AS7)</f>
        <v>268.18</v>
      </c>
      <c r="AT6" s="33">
        <f t="shared" ref="AT6:BB6" si="6">IF(AT7="",NA(),AT7)</f>
        <v>1079.6300000000001</v>
      </c>
      <c r="AU6" s="33">
        <f t="shared" si="6"/>
        <v>342.31</v>
      </c>
      <c r="AV6" s="33">
        <f t="shared" si="6"/>
        <v>222.66</v>
      </c>
      <c r="AW6" s="33">
        <f t="shared" si="6"/>
        <v>269.54000000000002</v>
      </c>
      <c r="AX6" s="33">
        <f t="shared" si="6"/>
        <v>1128.25</v>
      </c>
      <c r="AY6" s="33">
        <f t="shared" si="6"/>
        <v>1159.4100000000001</v>
      </c>
      <c r="AZ6" s="33">
        <f t="shared" si="6"/>
        <v>1081.23</v>
      </c>
      <c r="BA6" s="33">
        <f t="shared" si="6"/>
        <v>406.37</v>
      </c>
      <c r="BB6" s="33">
        <f t="shared" si="6"/>
        <v>398.29</v>
      </c>
      <c r="BC6" s="32" t="str">
        <f>IF(BC7="","",IF(BC7="-","【-】","【"&amp;SUBSTITUTE(TEXT(BC7,"#,##0.00"),"-","△")&amp;"】"))</f>
        <v>【262.74】</v>
      </c>
      <c r="BD6" s="33">
        <f>IF(BD7="",NA(),BD7)</f>
        <v>444.85</v>
      </c>
      <c r="BE6" s="33">
        <f t="shared" ref="BE6:BM6" si="7">IF(BE7="",NA(),BE7)</f>
        <v>482.9</v>
      </c>
      <c r="BF6" s="33">
        <f t="shared" si="7"/>
        <v>515.63</v>
      </c>
      <c r="BG6" s="33">
        <f t="shared" si="7"/>
        <v>555.14</v>
      </c>
      <c r="BH6" s="33">
        <f t="shared" si="7"/>
        <v>557.41</v>
      </c>
      <c r="BI6" s="33">
        <f t="shared" si="7"/>
        <v>474.06</v>
      </c>
      <c r="BJ6" s="33">
        <f t="shared" si="7"/>
        <v>458</v>
      </c>
      <c r="BK6" s="33">
        <f t="shared" si="7"/>
        <v>443.13</v>
      </c>
      <c r="BL6" s="33">
        <f t="shared" si="7"/>
        <v>442.54</v>
      </c>
      <c r="BM6" s="33">
        <f t="shared" si="7"/>
        <v>431</v>
      </c>
      <c r="BN6" s="32" t="str">
        <f>IF(BN7="","",IF(BN7="-","【-】","【"&amp;SUBSTITUTE(TEXT(BN7,"#,##0.00"),"-","△")&amp;"】"))</f>
        <v>【276.38】</v>
      </c>
      <c r="BO6" s="33">
        <f>IF(BO7="",NA(),BO7)</f>
        <v>101.77</v>
      </c>
      <c r="BP6" s="33">
        <f t="shared" ref="BP6:BX6" si="8">IF(BP7="",NA(),BP7)</f>
        <v>104.47</v>
      </c>
      <c r="BQ6" s="33">
        <f t="shared" si="8"/>
        <v>102.21</v>
      </c>
      <c r="BR6" s="33">
        <f t="shared" si="8"/>
        <v>101.83</v>
      </c>
      <c r="BS6" s="33">
        <f t="shared" si="8"/>
        <v>100.82</v>
      </c>
      <c r="BT6" s="33">
        <f t="shared" si="8"/>
        <v>96.62</v>
      </c>
      <c r="BU6" s="33">
        <f t="shared" si="8"/>
        <v>96.27</v>
      </c>
      <c r="BV6" s="33">
        <f t="shared" si="8"/>
        <v>95.4</v>
      </c>
      <c r="BW6" s="33">
        <f t="shared" si="8"/>
        <v>98.6</v>
      </c>
      <c r="BX6" s="33">
        <f t="shared" si="8"/>
        <v>100.82</v>
      </c>
      <c r="BY6" s="32" t="str">
        <f>IF(BY7="","",IF(BY7="-","【-】","【"&amp;SUBSTITUTE(TEXT(BY7,"#,##0.00"),"-","△")&amp;"】"))</f>
        <v>【104.99】</v>
      </c>
      <c r="BZ6" s="33">
        <f>IF(BZ7="",NA(),BZ7)</f>
        <v>185.1</v>
      </c>
      <c r="CA6" s="33">
        <f t="shared" ref="CA6:CI6" si="9">IF(CA7="",NA(),CA7)</f>
        <v>180.19</v>
      </c>
      <c r="CB6" s="33">
        <f t="shared" si="9"/>
        <v>184</v>
      </c>
      <c r="CC6" s="33">
        <f t="shared" si="9"/>
        <v>184.79</v>
      </c>
      <c r="CD6" s="33">
        <f t="shared" si="9"/>
        <v>186.34</v>
      </c>
      <c r="CE6" s="33">
        <f t="shared" si="9"/>
        <v>184.53</v>
      </c>
      <c r="CF6" s="33">
        <f t="shared" si="9"/>
        <v>186.94</v>
      </c>
      <c r="CG6" s="33">
        <f t="shared" si="9"/>
        <v>186.15</v>
      </c>
      <c r="CH6" s="33">
        <f t="shared" si="9"/>
        <v>181.67</v>
      </c>
      <c r="CI6" s="33">
        <f t="shared" si="9"/>
        <v>179.55</v>
      </c>
      <c r="CJ6" s="32" t="str">
        <f>IF(CJ7="","",IF(CJ7="-","【-】","【"&amp;SUBSTITUTE(TEXT(CJ7,"#,##0.00"),"-","△")&amp;"】"))</f>
        <v>【163.72】</v>
      </c>
      <c r="CK6" s="33">
        <f>IF(CK7="",NA(),CK7)</f>
        <v>63.22</v>
      </c>
      <c r="CL6" s="33">
        <f t="shared" ref="CL6:CT6" si="10">IF(CL7="",NA(),CL7)</f>
        <v>63.48</v>
      </c>
      <c r="CM6" s="33">
        <f t="shared" si="10"/>
        <v>63.43</v>
      </c>
      <c r="CN6" s="33">
        <f t="shared" si="10"/>
        <v>63.68</v>
      </c>
      <c r="CO6" s="33">
        <f t="shared" si="10"/>
        <v>63.56</v>
      </c>
      <c r="CP6" s="33">
        <f t="shared" si="10"/>
        <v>52.9</v>
      </c>
      <c r="CQ6" s="33">
        <f t="shared" si="10"/>
        <v>54.51</v>
      </c>
      <c r="CR6" s="33">
        <f t="shared" si="10"/>
        <v>54.47</v>
      </c>
      <c r="CS6" s="33">
        <f t="shared" si="10"/>
        <v>53.61</v>
      </c>
      <c r="CT6" s="33">
        <f t="shared" si="10"/>
        <v>53.52</v>
      </c>
      <c r="CU6" s="32" t="str">
        <f>IF(CU7="","",IF(CU7="-","【-】","【"&amp;SUBSTITUTE(TEXT(CU7,"#,##0.00"),"-","△")&amp;"】"))</f>
        <v>【59.76】</v>
      </c>
      <c r="CV6" s="33">
        <f>IF(CV7="",NA(),CV7)</f>
        <v>83.83</v>
      </c>
      <c r="CW6" s="33">
        <f t="shared" ref="CW6:DE6" si="11">IF(CW7="",NA(),CW7)</f>
        <v>83.21</v>
      </c>
      <c r="CX6" s="33">
        <f t="shared" si="11"/>
        <v>82.15</v>
      </c>
      <c r="CY6" s="33">
        <f t="shared" si="11"/>
        <v>80.349999999999994</v>
      </c>
      <c r="CZ6" s="33">
        <f t="shared" si="11"/>
        <v>80.58</v>
      </c>
      <c r="DA6" s="33">
        <f t="shared" si="11"/>
        <v>81.63</v>
      </c>
      <c r="DB6" s="33">
        <f t="shared" si="11"/>
        <v>81.790000000000006</v>
      </c>
      <c r="DC6" s="33">
        <f t="shared" si="11"/>
        <v>81.459999999999994</v>
      </c>
      <c r="DD6" s="33">
        <f t="shared" si="11"/>
        <v>81.31</v>
      </c>
      <c r="DE6" s="33">
        <f t="shared" si="11"/>
        <v>81.459999999999994</v>
      </c>
      <c r="DF6" s="32" t="str">
        <f>IF(DF7="","",IF(DF7="-","【-】","【"&amp;SUBSTITUTE(TEXT(DF7,"#,##0.00"),"-","△")&amp;"】"))</f>
        <v>【89.95】</v>
      </c>
      <c r="DG6" s="33">
        <f>IF(DG7="",NA(),DG7)</f>
        <v>28.92</v>
      </c>
      <c r="DH6" s="33">
        <f t="shared" ref="DH6:DP6" si="12">IF(DH7="",NA(),DH7)</f>
        <v>29.51</v>
      </c>
      <c r="DI6" s="33">
        <f t="shared" si="12"/>
        <v>30.19</v>
      </c>
      <c r="DJ6" s="33">
        <f t="shared" si="12"/>
        <v>39.75</v>
      </c>
      <c r="DK6" s="33">
        <f t="shared" si="12"/>
        <v>40.94</v>
      </c>
      <c r="DL6" s="33">
        <f t="shared" si="12"/>
        <v>37.25</v>
      </c>
      <c r="DM6" s="33">
        <f t="shared" si="12"/>
        <v>37.799999999999997</v>
      </c>
      <c r="DN6" s="33">
        <f t="shared" si="12"/>
        <v>38.520000000000003</v>
      </c>
      <c r="DO6" s="33">
        <f t="shared" si="12"/>
        <v>46.67</v>
      </c>
      <c r="DP6" s="33">
        <f t="shared" si="12"/>
        <v>47.7</v>
      </c>
      <c r="DQ6" s="32" t="str">
        <f>IF(DQ7="","",IF(DQ7="-","【-】","【"&amp;SUBSTITUTE(TEXT(DQ7,"#,##0.00"),"-","△")&amp;"】"))</f>
        <v>【47.18】</v>
      </c>
      <c r="DR6" s="32">
        <f>IF(DR7="",NA(),DR7)</f>
        <v>0</v>
      </c>
      <c r="DS6" s="32">
        <f t="shared" ref="DS6:EA6" si="13">IF(DS7="",NA(),DS7)</f>
        <v>0</v>
      </c>
      <c r="DT6" s="32">
        <f t="shared" si="13"/>
        <v>0</v>
      </c>
      <c r="DU6" s="32">
        <f t="shared" si="13"/>
        <v>0</v>
      </c>
      <c r="DV6" s="32">
        <f t="shared" si="13"/>
        <v>0</v>
      </c>
      <c r="DW6" s="33">
        <f t="shared" si="13"/>
        <v>7.9</v>
      </c>
      <c r="DX6" s="33">
        <f t="shared" si="13"/>
        <v>8.2200000000000006</v>
      </c>
      <c r="DY6" s="33">
        <f t="shared" si="13"/>
        <v>9.43</v>
      </c>
      <c r="DZ6" s="33">
        <f t="shared" si="13"/>
        <v>10.029999999999999</v>
      </c>
      <c r="EA6" s="33">
        <f t="shared" si="13"/>
        <v>7.26</v>
      </c>
      <c r="EB6" s="32" t="str">
        <f>IF(EB7="","",IF(EB7="-","【-】","【"&amp;SUBSTITUTE(TEXT(EB7,"#,##0.00"),"-","△")&amp;"】"))</f>
        <v>【13.18】</v>
      </c>
      <c r="EC6" s="32">
        <f>IF(EC7="",NA(),EC7)</f>
        <v>0</v>
      </c>
      <c r="ED6" s="33">
        <f t="shared" ref="ED6:EL6" si="14">IF(ED7="",NA(),ED7)</f>
        <v>0.95</v>
      </c>
      <c r="EE6" s="33">
        <f t="shared" si="14"/>
        <v>0.69</v>
      </c>
      <c r="EF6" s="33">
        <f t="shared" si="14"/>
        <v>1.64</v>
      </c>
      <c r="EG6" s="33">
        <f t="shared" si="14"/>
        <v>0.83</v>
      </c>
      <c r="EH6" s="33">
        <f t="shared" si="14"/>
        <v>0.5</v>
      </c>
      <c r="EI6" s="33">
        <f t="shared" si="14"/>
        <v>0.6</v>
      </c>
      <c r="EJ6" s="33">
        <f t="shared" si="14"/>
        <v>0.71</v>
      </c>
      <c r="EK6" s="33">
        <f t="shared" si="14"/>
        <v>0.68</v>
      </c>
      <c r="EL6" s="33">
        <f t="shared" si="14"/>
        <v>1.65</v>
      </c>
      <c r="EM6" s="32" t="str">
        <f>IF(EM7="","",IF(EM7="-","【-】","【"&amp;SUBSTITUTE(TEXT(EM7,"#,##0.00"),"-","△")&amp;"】"))</f>
        <v>【0.85】</v>
      </c>
    </row>
    <row r="7" spans="1:143" s="34" customFormat="1">
      <c r="A7" s="26"/>
      <c r="B7" s="35">
        <v>2015</v>
      </c>
      <c r="C7" s="35">
        <v>342149</v>
      </c>
      <c r="D7" s="35">
        <v>46</v>
      </c>
      <c r="E7" s="35">
        <v>1</v>
      </c>
      <c r="F7" s="35">
        <v>0</v>
      </c>
      <c r="G7" s="35">
        <v>1</v>
      </c>
      <c r="H7" s="35" t="s">
        <v>93</v>
      </c>
      <c r="I7" s="35" t="s">
        <v>94</v>
      </c>
      <c r="J7" s="35" t="s">
        <v>95</v>
      </c>
      <c r="K7" s="35" t="s">
        <v>96</v>
      </c>
      <c r="L7" s="35" t="s">
        <v>97</v>
      </c>
      <c r="M7" s="36" t="s">
        <v>98</v>
      </c>
      <c r="N7" s="36">
        <v>61.51</v>
      </c>
      <c r="O7" s="36">
        <v>43.7</v>
      </c>
      <c r="P7" s="36">
        <v>3337</v>
      </c>
      <c r="Q7" s="36">
        <v>30150</v>
      </c>
      <c r="R7" s="36">
        <v>537.75</v>
      </c>
      <c r="S7" s="36">
        <v>56.07</v>
      </c>
      <c r="T7" s="36">
        <v>13085</v>
      </c>
      <c r="U7" s="36">
        <v>17.89</v>
      </c>
      <c r="V7" s="36">
        <v>731.41</v>
      </c>
      <c r="W7" s="36">
        <v>102.14</v>
      </c>
      <c r="X7" s="36">
        <v>105.1</v>
      </c>
      <c r="Y7" s="36">
        <v>103.05</v>
      </c>
      <c r="Z7" s="36">
        <v>102.2</v>
      </c>
      <c r="AA7" s="36">
        <v>101.33</v>
      </c>
      <c r="AB7" s="36">
        <v>109.08</v>
      </c>
      <c r="AC7" s="36">
        <v>108.33</v>
      </c>
      <c r="AD7" s="36">
        <v>107.95</v>
      </c>
      <c r="AE7" s="36">
        <v>109.49</v>
      </c>
      <c r="AF7" s="36">
        <v>111.06</v>
      </c>
      <c r="AG7" s="36">
        <v>113.56</v>
      </c>
      <c r="AH7" s="36">
        <v>0</v>
      </c>
      <c r="AI7" s="36">
        <v>0</v>
      </c>
      <c r="AJ7" s="36">
        <v>0</v>
      </c>
      <c r="AK7" s="36">
        <v>0</v>
      </c>
      <c r="AL7" s="36">
        <v>0</v>
      </c>
      <c r="AM7" s="36">
        <v>16.09</v>
      </c>
      <c r="AN7" s="36">
        <v>15.69</v>
      </c>
      <c r="AO7" s="36">
        <v>13.47</v>
      </c>
      <c r="AP7" s="36">
        <v>9.49</v>
      </c>
      <c r="AQ7" s="36">
        <v>9.35</v>
      </c>
      <c r="AR7" s="36">
        <v>0.87</v>
      </c>
      <c r="AS7" s="36">
        <v>268.18</v>
      </c>
      <c r="AT7" s="36">
        <v>1079.6300000000001</v>
      </c>
      <c r="AU7" s="36">
        <v>342.31</v>
      </c>
      <c r="AV7" s="36">
        <v>222.66</v>
      </c>
      <c r="AW7" s="36">
        <v>269.54000000000002</v>
      </c>
      <c r="AX7" s="36">
        <v>1128.25</v>
      </c>
      <c r="AY7" s="36">
        <v>1159.4100000000001</v>
      </c>
      <c r="AZ7" s="36">
        <v>1081.23</v>
      </c>
      <c r="BA7" s="36">
        <v>406.37</v>
      </c>
      <c r="BB7" s="36">
        <v>398.29</v>
      </c>
      <c r="BC7" s="36">
        <v>262.74</v>
      </c>
      <c r="BD7" s="36">
        <v>444.85</v>
      </c>
      <c r="BE7" s="36">
        <v>482.9</v>
      </c>
      <c r="BF7" s="36">
        <v>515.63</v>
      </c>
      <c r="BG7" s="36">
        <v>555.14</v>
      </c>
      <c r="BH7" s="36">
        <v>557.41</v>
      </c>
      <c r="BI7" s="36">
        <v>474.06</v>
      </c>
      <c r="BJ7" s="36">
        <v>458</v>
      </c>
      <c r="BK7" s="36">
        <v>443.13</v>
      </c>
      <c r="BL7" s="36">
        <v>442.54</v>
      </c>
      <c r="BM7" s="36">
        <v>431</v>
      </c>
      <c r="BN7" s="36">
        <v>276.38</v>
      </c>
      <c r="BO7" s="36">
        <v>101.77</v>
      </c>
      <c r="BP7" s="36">
        <v>104.47</v>
      </c>
      <c r="BQ7" s="36">
        <v>102.21</v>
      </c>
      <c r="BR7" s="36">
        <v>101.83</v>
      </c>
      <c r="BS7" s="36">
        <v>100.82</v>
      </c>
      <c r="BT7" s="36">
        <v>96.62</v>
      </c>
      <c r="BU7" s="36">
        <v>96.27</v>
      </c>
      <c r="BV7" s="36">
        <v>95.4</v>
      </c>
      <c r="BW7" s="36">
        <v>98.6</v>
      </c>
      <c r="BX7" s="36">
        <v>100.82</v>
      </c>
      <c r="BY7" s="36">
        <v>104.99</v>
      </c>
      <c r="BZ7" s="36">
        <v>185.1</v>
      </c>
      <c r="CA7" s="36">
        <v>180.19</v>
      </c>
      <c r="CB7" s="36">
        <v>184</v>
      </c>
      <c r="CC7" s="36">
        <v>184.79</v>
      </c>
      <c r="CD7" s="36">
        <v>186.34</v>
      </c>
      <c r="CE7" s="36">
        <v>184.53</v>
      </c>
      <c r="CF7" s="36">
        <v>186.94</v>
      </c>
      <c r="CG7" s="36">
        <v>186.15</v>
      </c>
      <c r="CH7" s="36">
        <v>181.67</v>
      </c>
      <c r="CI7" s="36">
        <v>179.55</v>
      </c>
      <c r="CJ7" s="36">
        <v>163.72</v>
      </c>
      <c r="CK7" s="36">
        <v>63.22</v>
      </c>
      <c r="CL7" s="36">
        <v>63.48</v>
      </c>
      <c r="CM7" s="36">
        <v>63.43</v>
      </c>
      <c r="CN7" s="36">
        <v>63.68</v>
      </c>
      <c r="CO7" s="36">
        <v>63.56</v>
      </c>
      <c r="CP7" s="36">
        <v>52.9</v>
      </c>
      <c r="CQ7" s="36">
        <v>54.51</v>
      </c>
      <c r="CR7" s="36">
        <v>54.47</v>
      </c>
      <c r="CS7" s="36">
        <v>53.61</v>
      </c>
      <c r="CT7" s="36">
        <v>53.52</v>
      </c>
      <c r="CU7" s="36">
        <v>59.76</v>
      </c>
      <c r="CV7" s="36">
        <v>83.83</v>
      </c>
      <c r="CW7" s="36">
        <v>83.21</v>
      </c>
      <c r="CX7" s="36">
        <v>82.15</v>
      </c>
      <c r="CY7" s="36">
        <v>80.349999999999994</v>
      </c>
      <c r="CZ7" s="36">
        <v>80.58</v>
      </c>
      <c r="DA7" s="36">
        <v>81.63</v>
      </c>
      <c r="DB7" s="36">
        <v>81.790000000000006</v>
      </c>
      <c r="DC7" s="36">
        <v>81.459999999999994</v>
      </c>
      <c r="DD7" s="36">
        <v>81.31</v>
      </c>
      <c r="DE7" s="36">
        <v>81.459999999999994</v>
      </c>
      <c r="DF7" s="36">
        <v>89.95</v>
      </c>
      <c r="DG7" s="36">
        <v>28.92</v>
      </c>
      <c r="DH7" s="36">
        <v>29.51</v>
      </c>
      <c r="DI7" s="36">
        <v>30.19</v>
      </c>
      <c r="DJ7" s="36">
        <v>39.75</v>
      </c>
      <c r="DK7" s="36">
        <v>40.94</v>
      </c>
      <c r="DL7" s="36">
        <v>37.25</v>
      </c>
      <c r="DM7" s="36">
        <v>37.799999999999997</v>
      </c>
      <c r="DN7" s="36">
        <v>38.520000000000003</v>
      </c>
      <c r="DO7" s="36">
        <v>46.67</v>
      </c>
      <c r="DP7" s="36">
        <v>47.7</v>
      </c>
      <c r="DQ7" s="36">
        <v>47.18</v>
      </c>
      <c r="DR7" s="36">
        <v>0</v>
      </c>
      <c r="DS7" s="36">
        <v>0</v>
      </c>
      <c r="DT7" s="36">
        <v>0</v>
      </c>
      <c r="DU7" s="36">
        <v>0</v>
      </c>
      <c r="DV7" s="36">
        <v>0</v>
      </c>
      <c r="DW7" s="36">
        <v>7.9</v>
      </c>
      <c r="DX7" s="36">
        <v>8.2200000000000006</v>
      </c>
      <c r="DY7" s="36">
        <v>9.43</v>
      </c>
      <c r="DZ7" s="36">
        <v>10.029999999999999</v>
      </c>
      <c r="EA7" s="36">
        <v>7.26</v>
      </c>
      <c r="EB7" s="36">
        <v>13.18</v>
      </c>
      <c r="EC7" s="36">
        <v>0</v>
      </c>
      <c r="ED7" s="36">
        <v>0.95</v>
      </c>
      <c r="EE7" s="36">
        <v>0.69</v>
      </c>
      <c r="EF7" s="36">
        <v>1.64</v>
      </c>
      <c r="EG7" s="36">
        <v>0.83</v>
      </c>
      <c r="EH7" s="36">
        <v>0.5</v>
      </c>
      <c r="EI7" s="36">
        <v>0.6</v>
      </c>
      <c r="EJ7" s="36">
        <v>0.71</v>
      </c>
      <c r="EK7" s="36">
        <v>0.68</v>
      </c>
      <c r="EL7" s="36">
        <v>1.65</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2017-02-16T07:19:02Z</cp:lastPrinted>
  <dcterms:created xsi:type="dcterms:W3CDTF">2017-02-01T08:47:27Z</dcterms:created>
  <dcterms:modified xsi:type="dcterms:W3CDTF">2017-02-16T07:19:06Z</dcterms:modified>
</cp:coreProperties>
</file>