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<sst xmlns="http://schemas.openxmlformats.org/spreadsheetml/2006/main" count="221" uniqueCount="111">
  <si>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</si>
  <si>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</si>
  <si>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</si>
  <si>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</si>
  <si>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</si>
  <si>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</si>
  <si>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</si>
  <si>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</si>
  <si>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</si>
  <si>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</si>
  <si>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</si>
  <si>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</si>
  <si>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</si>
  <si>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</si>
  <si>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</si>
  <si>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</si>
  <si>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</si>
  <si>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</si>
  <si>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</si>
  <si>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</si>
  <si>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</si>
  <si>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</si>
  <si>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</si>
  <si>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</si>
  <si>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</si>
  <si>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</si>
  <si>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</si>
  <si>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</si>
  <si>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</si>
  <si>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</si>
  <si>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</si>
  <si>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</si>
  <si>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</si>
  <si>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</si>
  <si>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</si>
  <si>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</si>
  <si>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</si>
  <si>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</si>
  <si>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</si>
  <si>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</si>
  <si>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</si>
  <si>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</si>
  <si>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</si>
  <si>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</si>
  <si>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</si>
  <si>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</si>
  <si>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</si>
  <si>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</si>
  <si>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</si>
  <si>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</si>
  <si>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</si>
  <si>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</si>
  <si>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</si>
  <si>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</si>
  <si>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</si>
  <si>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</si>
  <si>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</si>
  <si>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</si>
  <si>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</si>
  <si>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</si>
  <si>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</si>
  <si>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</si>
  <si>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</si>
  <si>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</si>
  <si>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</si>
  <si>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</si>
  <si>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</si>
  <si>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</si>
  <si>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</si>
  <si>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</si>
  <si>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</si>
  <si>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</si>
  <si>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</si>
  <si>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</si>
  <si>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</si>
  <si>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</si>
  <si>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</si>
  <si>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</si>
  <si>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</si>
  <si>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</si>
  <si>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</si>
  <si>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</si>
  <si>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</si>
  <si>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</si>
  <si>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</si>
  <si>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</si>
  <si>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</si>
  <si>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</si>
  <si>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</si>
  <si>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</si>
  <si>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</si>
  <si>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</si>
  <si>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</si>
  <si>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</si>
  <si>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</si>
  <si>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</si>
  <si>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東広島市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</si>
  <si>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</si>
  <si>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</si>
  <si>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</si>
  <si>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</si>
  <si>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</si>
  <si>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</si>
  <si>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</si>
  <si>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</si>
  <si>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</si>
  <si>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</si>
  <si>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</si>
  <si>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平成25年度以降、収支は黒字で推移していましたが、平成27年度は公営企業会計の適用に伴う打切り決算の影響により、100％を下回っています。
○企業債残高対事業規模比率
　一定水準の建設投資を行っているものの地方債現在高の減少により、類似団体の平均値を下回っていましたが、平成27年度は公営企業会計の適用に伴う打切り決算の影響により、昨年度を上回っています。
○経費回収率
　使用料収入の着実な伸びにより平成25年度以降は100％を超えていますが、平成27年度は公営企業会計の適用に伴う打切り決算の影響により、100％を下回っています。
○汚水処理原価
　類似団体の平均値を上回っていますが、有収水量の着実な伸びと維持管理費の削減に努めており、減少しています。
○施設利用率
　類似団体の平均値を下回っていますが、一日最大処理水量実績値によれば施設利用率は約75％であり、施設規模が過大な状況ではないと考えられます。
○水洗化率
　類似団体の平均値を大きく下回っており、普及啓発活動等による水洗化率の向上を図る必要があります。</t>
    <rPh sb="296" eb="297">
      <t>ウエ</t>
    </rPh>
    <phoneticPr fontId="4"/>
  </si>
  <si>
    <t>　該当数値なし</t>
    <rPh sb="1" eb="3">
      <t>ガイトウ</t>
    </rPh>
    <rPh sb="3" eb="5">
      <t>スウチ</t>
    </rPh>
    <phoneticPr fontId="4"/>
  </si>
  <si>
    <t>　現在のところ料金水準は適切な範囲にあるといえますが、事業開始から30年を迎え、今後は将来の更新投資に充てる財源の確保という観点から料金水準を再検証する必要があります。
　また、今年度策定した経営戦略に基づき整備効率の高い区域を優先的に整備し、投資に対する下水道使用料の早期回収を図り、これまでに整備した管渠等の更新時期を迎える前に新規整備を概ね完了させるなど、計画的な投資に努めるとともに、引き続き維持管理費の削減や普及啓発活動による水洗化率の向上に取組む必要があります。</t>
    <rPh sb="89" eb="92">
      <t>コンネンド</t>
    </rPh>
    <rPh sb="92" eb="94">
      <t>サクテイ</t>
    </rPh>
    <rPh sb="96" eb="98">
      <t>ケイエイ</t>
    </rPh>
    <rPh sb="98" eb="100">
      <t>センリャク</t>
    </rPh>
    <rPh sb="101" eb="102">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</si>
</sst>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27776"/>
        <c:axId val="998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0.27</c:v>
                </c:pt>
              </c:numCache>
            </c:numRef>
          </c:val>
          <c:smooth val="0"/>
        </c:ser>
        <c:dLbls>
          <c:showLegendKey val="0"/>
          <c:showVal val="0"/>
          <c:showCatName val="0"/>
          <c:showSerName val="0"/>
          <c:showPercent val="0"/>
          <c:showBubbleSize val="0"/>
        </c:dLbls>
        <c:marker val="1"/>
        <c:smooth val="0"/>
        <c:axId val="98027776"/>
        <c:axId val="99819904"/>
      </c:lineChart>
      <c:dateAx>
        <c:axId val="98027776"/>
        <c:scaling>
          <c:orientation val="minMax"/>
        </c:scaling>
        <c:delete val="1"/>
        <c:axPos val="b"/>
        <c:numFmt formatCode="ge" sourceLinked="1"/>
        <c:majorTickMark val="none"/>
        <c:minorTickMark val="none"/>
        <c:tickLblPos val="none"/>
        <c:crossAx val="99819904"/>
        <c:crosses val="autoZero"/>
        <c:auto val="1"/>
        <c:lblOffset val="100"/>
        <c:baseTimeUnit val="years"/>
      </c:dateAx>
      <c:valAx>
        <c:axId val="998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54.31</c:v>
                </c:pt>
                <c:pt idx="1">
                  <c:v>52.28</c:v>
                </c:pt>
                <c:pt idx="2">
                  <c:v>53.94</c:v>
                </c:pt>
                <c:pt idx="3">
                  <c:v>54.64</c:v>
                </c:pt>
                <c:pt idx="4">
                  <c:v>57.53</c:v>
                </c:pt>
              </c:numCache>
            </c:numRef>
          </c:val>
        </c:ser>
        <c:dLbls>
          <c:showLegendKey val="0"/>
          <c:showVal val="0"/>
          <c:showCatName val="0"/>
          <c:showSerName val="0"/>
          <c:showPercent val="0"/>
          <c:showBubbleSize val="0"/>
        </c:dLbls>
        <c:gapWidth val="150"/>
        <c:axId val="101387648"/>
        <c:axId val="1014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65.62</c:v>
                </c:pt>
              </c:numCache>
            </c:numRef>
          </c:val>
          <c:smooth val="0"/>
        </c:ser>
        <c:dLbls>
          <c:showLegendKey val="0"/>
          <c:showVal val="0"/>
          <c:showCatName val="0"/>
          <c:showSerName val="0"/>
          <c:showPercent val="0"/>
          <c:showBubbleSize val="0"/>
        </c:dLbls>
        <c:marker val="1"/>
        <c:smooth val="0"/>
        <c:axId val="101387648"/>
        <c:axId val="101406208"/>
      </c:lineChart>
      <c:dateAx>
        <c:axId val="101387648"/>
        <c:scaling>
          <c:orientation val="minMax"/>
        </c:scaling>
        <c:delete val="1"/>
        <c:axPos val="b"/>
        <c:numFmt formatCode="ge" sourceLinked="1"/>
        <c:majorTickMark val="none"/>
        <c:minorTickMark val="none"/>
        <c:tickLblPos val="none"/>
        <c:crossAx val="101406208"/>
        <c:crosses val="autoZero"/>
        <c:auto val="1"/>
        <c:lblOffset val="100"/>
        <c:baseTimeUnit val="years"/>
      </c:dateAx>
      <c:valAx>
        <c:axId val="1014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c:v>
                </c:pt>
                <c:pt idx="1">
                  <c:v>85.61</c:v>
                </c:pt>
                <c:pt idx="2">
                  <c:v>87.76</c:v>
                </c:pt>
                <c:pt idx="3">
                  <c:v>88.34</c:v>
                </c:pt>
                <c:pt idx="4">
                  <c:v>87.25</c:v>
                </c:pt>
              </c:numCache>
            </c:numRef>
          </c:val>
        </c:ser>
        <c:dLbls>
          <c:showLegendKey val="0"/>
          <c:showVal val="0"/>
          <c:showCatName val="0"/>
          <c:showSerName val="0"/>
          <c:showPercent val="0"/>
          <c:showBubbleSize val="0"/>
        </c:dLbls>
        <c:gapWidth val="150"/>
        <c:axId val="101432320"/>
        <c:axId val="1015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91.44</c:v>
                </c:pt>
              </c:numCache>
            </c:numRef>
          </c:val>
          <c:smooth val="0"/>
        </c:ser>
        <c:dLbls>
          <c:showLegendKey val="0"/>
          <c:showVal val="0"/>
          <c:showCatName val="0"/>
          <c:showSerName val="0"/>
          <c:showPercent val="0"/>
          <c:showBubbleSize val="0"/>
        </c:dLbls>
        <c:marker val="1"/>
        <c:smooth val="0"/>
        <c:axId val="101432320"/>
        <c:axId val="101520512"/>
      </c:lineChart>
      <c:dateAx>
        <c:axId val="101432320"/>
        <c:scaling>
          <c:orientation val="minMax"/>
        </c:scaling>
        <c:delete val="1"/>
        <c:axPos val="b"/>
        <c:numFmt formatCode="ge" sourceLinked="1"/>
        <c:majorTickMark val="none"/>
        <c:minorTickMark val="none"/>
        <c:tickLblPos val="none"/>
        <c:crossAx val="101520512"/>
        <c:crosses val="autoZero"/>
        <c:auto val="1"/>
        <c:lblOffset val="100"/>
        <c:baseTimeUnit val="years"/>
      </c:dateAx>
      <c:valAx>
        <c:axId val="1015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88.59</c:v>
                </c:pt>
                <c:pt idx="1">
                  <c:v>95.21</c:v>
                </c:pt>
                <c:pt idx="2">
                  <c:v>100.5</c:v>
                </c:pt>
                <c:pt idx="3">
                  <c:v>102.3</c:v>
                </c:pt>
                <c:pt idx="4">
                  <c:v>84.6</c:v>
                </c:pt>
              </c:numCache>
            </c:numRef>
          </c:val>
        </c:ser>
        <c:dLbls>
          <c:showLegendKey val="0"/>
          <c:showVal val="0"/>
          <c:showCatName val="0"/>
          <c:showSerName val="0"/>
          <c:showPercent val="0"/>
          <c:showBubbleSize val="0"/>
        </c:dLbls>
        <c:gapWidth val="150"/>
        <c:axId val="99846016"/>
        <c:axId val="998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46016"/>
        <c:axId val="99860480"/>
      </c:lineChart>
      <c:dateAx>
        <c:axId val="99846016"/>
        <c:scaling>
          <c:orientation val="minMax"/>
        </c:scaling>
        <c:delete val="1"/>
        <c:axPos val="b"/>
        <c:numFmt formatCode="ge" sourceLinked="1"/>
        <c:majorTickMark val="none"/>
        <c:minorTickMark val="none"/>
        <c:tickLblPos val="none"/>
        <c:crossAx val="99860480"/>
        <c:crosses val="autoZero"/>
        <c:auto val="1"/>
        <c:lblOffset val="100"/>
        <c:baseTimeUnit val="years"/>
      </c:dateAx>
      <c:valAx>
        <c:axId val="998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90688"/>
        <c:axId val="998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90688"/>
        <c:axId val="99892608"/>
      </c:lineChart>
      <c:dateAx>
        <c:axId val="99890688"/>
        <c:scaling>
          <c:orientation val="minMax"/>
        </c:scaling>
        <c:delete val="1"/>
        <c:axPos val="b"/>
        <c:numFmt formatCode="ge" sourceLinked="1"/>
        <c:majorTickMark val="none"/>
        <c:minorTickMark val="none"/>
        <c:tickLblPos val="none"/>
        <c:crossAx val="99892608"/>
        <c:crosses val="autoZero"/>
        <c:auto val="1"/>
        <c:lblOffset val="100"/>
        <c:baseTimeUnit val="years"/>
      </c:dateAx>
      <c:valAx>
        <c:axId val="998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31264"/>
        <c:axId val="999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31264"/>
        <c:axId val="99933184"/>
      </c:lineChart>
      <c:dateAx>
        <c:axId val="99931264"/>
        <c:scaling>
          <c:orientation val="minMax"/>
        </c:scaling>
        <c:delete val="1"/>
        <c:axPos val="b"/>
        <c:numFmt formatCode="ge" sourceLinked="1"/>
        <c:majorTickMark val="none"/>
        <c:minorTickMark val="none"/>
        <c:tickLblPos val="none"/>
        <c:crossAx val="99933184"/>
        <c:crosses val="autoZero"/>
        <c:auto val="1"/>
        <c:lblOffset val="100"/>
        <c:baseTimeUnit val="years"/>
      </c:dateAx>
      <c:valAx>
        <c:axId val="999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05216"/>
        <c:axId val="1001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05216"/>
        <c:axId val="100111488"/>
      </c:lineChart>
      <c:dateAx>
        <c:axId val="100105216"/>
        <c:scaling>
          <c:orientation val="minMax"/>
        </c:scaling>
        <c:delete val="1"/>
        <c:axPos val="b"/>
        <c:numFmt formatCode="ge" sourceLinked="1"/>
        <c:majorTickMark val="none"/>
        <c:minorTickMark val="none"/>
        <c:tickLblPos val="none"/>
        <c:crossAx val="100111488"/>
        <c:crosses val="autoZero"/>
        <c:auto val="1"/>
        <c:lblOffset val="100"/>
        <c:baseTimeUnit val="years"/>
      </c:dateAx>
      <c:valAx>
        <c:axId val="1001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60672"/>
        <c:axId val="1012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60672"/>
        <c:axId val="101275136"/>
      </c:lineChart>
      <c:dateAx>
        <c:axId val="101260672"/>
        <c:scaling>
          <c:orientation val="minMax"/>
        </c:scaling>
        <c:delete val="1"/>
        <c:axPos val="b"/>
        <c:numFmt formatCode="ge" sourceLinked="1"/>
        <c:majorTickMark val="none"/>
        <c:minorTickMark val="none"/>
        <c:tickLblPos val="none"/>
        <c:crossAx val="101275136"/>
        <c:crosses val="autoZero"/>
        <c:auto val="1"/>
        <c:lblOffset val="100"/>
        <c:baseTimeUnit val="years"/>
      </c:dateAx>
      <c:valAx>
        <c:axId val="1012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1095.44</c:v>
                </c:pt>
                <c:pt idx="1">
                  <c:v>989.95</c:v>
                </c:pt>
                <c:pt idx="2">
                  <c:v>910.74</c:v>
                </c:pt>
                <c:pt idx="3">
                  <c:v>883</c:v>
                </c:pt>
                <c:pt idx="4">
                  <c:v>1101.42</c:v>
                </c:pt>
              </c:numCache>
            </c:numRef>
          </c:val>
        </c:ser>
        <c:dLbls>
          <c:showLegendKey val="0"/>
          <c:showVal val="0"/>
          <c:showCatName val="0"/>
          <c:showSerName val="0"/>
          <c:showPercent val="0"/>
          <c:showBubbleSize val="0"/>
        </c:dLbls>
        <c:gapWidth val="150"/>
        <c:axId val="101293056"/>
        <c:axId val="1013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848.31</c:v>
                </c:pt>
              </c:numCache>
            </c:numRef>
          </c:val>
          <c:smooth val="0"/>
        </c:ser>
        <c:dLbls>
          <c:showLegendKey val="0"/>
          <c:showVal val="0"/>
          <c:showCatName val="0"/>
          <c:showSerName val="0"/>
          <c:showPercent val="0"/>
          <c:showBubbleSize val="0"/>
        </c:dLbls>
        <c:marker val="1"/>
        <c:smooth val="0"/>
        <c:axId val="101293056"/>
        <c:axId val="101307520"/>
      </c:lineChart>
      <c:dateAx>
        <c:axId val="101293056"/>
        <c:scaling>
          <c:orientation val="minMax"/>
        </c:scaling>
        <c:delete val="1"/>
        <c:axPos val="b"/>
        <c:numFmt formatCode="ge" sourceLinked="1"/>
        <c:majorTickMark val="none"/>
        <c:minorTickMark val="none"/>
        <c:tickLblPos val="none"/>
        <c:crossAx val="101307520"/>
        <c:crosses val="autoZero"/>
        <c:auto val="1"/>
        <c:lblOffset val="100"/>
        <c:baseTimeUnit val="years"/>
      </c:dateAx>
      <c:valAx>
        <c:axId val="1013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88.85</c:v>
                </c:pt>
                <c:pt idx="1">
                  <c:v>95.35</c:v>
                </c:pt>
                <c:pt idx="2">
                  <c:v>103.24</c:v>
                </c:pt>
                <c:pt idx="3">
                  <c:v>105.2</c:v>
                </c:pt>
                <c:pt idx="4">
                  <c:v>82.46</c:v>
                </c:pt>
              </c:numCache>
            </c:numRef>
          </c:val>
        </c:ser>
        <c:dLbls>
          <c:showLegendKey val="0"/>
          <c:showVal val="0"/>
          <c:showCatName val="0"/>
          <c:showSerName val="0"/>
          <c:showPercent val="0"/>
          <c:showBubbleSize val="0"/>
        </c:dLbls>
        <c:gapWidth val="150"/>
        <c:axId val="101208832"/>
        <c:axId val="1012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94.38</c:v>
                </c:pt>
              </c:numCache>
            </c:numRef>
          </c:val>
          <c:smooth val="0"/>
        </c:ser>
        <c:dLbls>
          <c:showLegendKey val="0"/>
          <c:showVal val="0"/>
          <c:showCatName val="0"/>
          <c:showSerName val="0"/>
          <c:showPercent val="0"/>
          <c:showBubbleSize val="0"/>
        </c:dLbls>
        <c:marker val="1"/>
        <c:smooth val="0"/>
        <c:axId val="101208832"/>
        <c:axId val="101210752"/>
      </c:lineChart>
      <c:dateAx>
        <c:axId val="101208832"/>
        <c:scaling>
          <c:orientation val="minMax"/>
        </c:scaling>
        <c:delete val="1"/>
        <c:axPos val="b"/>
        <c:numFmt formatCode="ge" sourceLinked="1"/>
        <c:majorTickMark val="none"/>
        <c:minorTickMark val="none"/>
        <c:tickLblPos val="none"/>
        <c:crossAx val="101210752"/>
        <c:crosses val="autoZero"/>
        <c:auto val="1"/>
        <c:lblOffset val="100"/>
        <c:baseTimeUnit val="years"/>
      </c:dateAx>
      <c:valAx>
        <c:axId val="1012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211.88</c:v>
                </c:pt>
                <c:pt idx="1">
                  <c:v>215.35</c:v>
                </c:pt>
                <c:pt idx="2">
                  <c:v>212.14</c:v>
                </c:pt>
                <c:pt idx="3">
                  <c:v>197.76</c:v>
                </c:pt>
                <c:pt idx="4">
                  <c:v>188.27</c:v>
                </c:pt>
              </c:numCache>
            </c:numRef>
          </c:val>
        </c:ser>
        <c:dLbls>
          <c:showLegendKey val="0"/>
          <c:showVal val="0"/>
          <c:showCatName val="0"/>
          <c:showSerName val="0"/>
          <c:showPercent val="0"/>
          <c:showBubbleSize val="0"/>
        </c:dLbls>
        <c:gapWidth val="150"/>
        <c:axId val="101240832"/>
        <c:axId val="1012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165.45</c:v>
                </c:pt>
              </c:numCache>
            </c:numRef>
          </c:val>
          <c:smooth val="0"/>
        </c:ser>
        <c:dLbls>
          <c:showLegendKey val="0"/>
          <c:showVal val="0"/>
          <c:showCatName val="0"/>
          <c:showSerName val="0"/>
          <c:showPercent val="0"/>
          <c:showBubbleSize val="0"/>
        </c:dLbls>
        <c:marker val="1"/>
        <c:smooth val="0"/>
        <c:axId val="101240832"/>
        <c:axId val="101242752"/>
      </c:lineChart>
      <c:dateAx>
        <c:axId val="101240832"/>
        <c:scaling>
          <c:orientation val="minMax"/>
        </c:scaling>
        <c:delete val="1"/>
        <c:axPos val="b"/>
        <c:numFmt formatCode="ge" sourceLinked="1"/>
        <c:majorTickMark val="none"/>
        <c:minorTickMark val="none"/>
        <c:tickLblPos val="none"/>
        <c:crossAx val="101242752"/>
        <c:crosses val="autoZero"/>
        <c:auto val="1"/>
        <c:lblOffset val="100"/>
        <c:baseTimeUnit val="years"/>
      </c:dateAx>
      <c:valAx>
        <c:axId val="1012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東広島市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185374</v>
      </c>
      <c r="AM8" s="64"/>
      <c r="AN8" s="64"/>
      <c r="AO8" s="64"/>
      <c r="AP8" s="64"/>
      <c r="AQ8" s="64"/>
      <c r="AR8" s="64"/>
      <c r="AS8" s="64"/>
      <c r="AT8" s="63">
        <f>データ!S6</f>
        <v>635.16</v>
      </c>
      <c r="AU8" s="63"/>
      <c r="AV8" s="63"/>
      <c r="AW8" s="63"/>
      <c r="AX8" s="63"/>
      <c r="AY8" s="63"/>
      <c r="AZ8" s="63"/>
      <c r="BA8" s="63"/>
      <c r="BB8" s="63">
        <f>データ!T6</f>
        <v>291.85000000000002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41.78</v>
      </c>
      <c r="Q10" s="63"/>
      <c r="R10" s="63"/>
      <c r="S10" s="63"/>
      <c r="T10" s="63"/>
      <c r="U10" s="63"/>
      <c r="V10" s="63"/>
      <c r="W10" s="63">
        <f>データ!P6</f>
        <v>94.33</v>
      </c>
      <c r="X10" s="63"/>
      <c r="Y10" s="63"/>
      <c r="Z10" s="63"/>
      <c r="AA10" s="63"/>
      <c r="AB10" s="63"/>
      <c r="AC10" s="63"/>
      <c r="AD10" s="64">
        <f>データ!Q6</f>
        <v>2770</v>
      </c>
      <c r="AE10" s="64"/>
      <c r="AF10" s="64"/>
      <c r="AG10" s="64"/>
      <c r="AH10" s="64"/>
      <c r="AI10" s="64"/>
      <c r="AJ10" s="64"/>
      <c r="AK10" s="2"/>
      <c r="AL10" s="64">
        <f>データ!U6</f>
        <v>77259</v>
      </c>
      <c r="AM10" s="64"/>
      <c r="AN10" s="64"/>
      <c r="AO10" s="64"/>
      <c r="AP10" s="64"/>
      <c r="AQ10" s="64"/>
      <c r="AR10" s="64"/>
      <c r="AS10" s="64"/>
      <c r="AT10" s="63">
        <f>データ!V6</f>
        <v>19.28</v>
      </c>
      <c r="AU10" s="63"/>
      <c r="AV10" s="63"/>
      <c r="AW10" s="63"/>
      <c r="AX10" s="63"/>
      <c r="AY10" s="63"/>
      <c r="AZ10" s="63"/>
      <c r="BA10" s="63"/>
      <c r="BB10" s="63">
        <f>データ!W6</f>
        <v>4007.21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342122</v>
      </c>
      <c r="D6" s="31">
        <f t="shared" si="3"/>
        <v>47</v>
      </c>
      <c r="E6" s="31">
        <f t="shared" si="3"/>
        <v>17</v>
      </c>
      <c r="F6" s="31">
        <f t="shared" si="3"/>
        <v>1</v>
      </c>
      <c r="G6" s="31">
        <f t="shared" si="3"/>
        <v>0</v>
      </c>
      <c r="H6" s="31" t="str">
        <f t="shared" si="3"/>
        <v>広島県　東広島市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41.78</v>
      </c>
      <c r="P6" s="32">
        <f t="shared" si="3"/>
        <v>94.33</v>
      </c>
      <c r="Q6" s="32">
        <f t="shared" si="3"/>
        <v>2770</v>
      </c>
      <c r="R6" s="32">
        <f t="shared" si="3"/>
        <v>185374</v>
      </c>
      <c r="S6" s="32">
        <f t="shared" si="3"/>
        <v>635.16</v>
      </c>
      <c r="T6" s="32">
        <f t="shared" si="3"/>
        <v>291.85000000000002</v>
      </c>
      <c r="U6" s="32">
        <f t="shared" si="3"/>
        <v>77259</v>
      </c>
      <c r="V6" s="32">
        <f t="shared" si="3"/>
        <v>19.28</v>
      </c>
      <c r="W6" s="32">
        <f t="shared" si="3"/>
        <v>4007.21</v>
      </c>
      <c r="X6" s="33">
        <f>IF(X7="",NA(),X7)</f>
        <v>88.59</v>
      </c>
      <c r="Y6" s="33">
        <f t="shared" ref="Y6:AG6" si="4">IF(Y7="",NA(),Y7)</f>
        <v>95.21</v>
      </c>
      <c r="Z6" s="33">
        <f t="shared" si="4"/>
        <v>100.5</v>
      </c>
      <c r="AA6" s="33">
        <f t="shared" si="4"/>
        <v>102.3</v>
      </c>
      <c r="AB6" s="33">
        <f t="shared" si="4"/>
        <v>84.6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1095.44</v>
      </c>
      <c r="BF6" s="33">
        <f t="shared" ref="BF6:BN6" si="7">IF(BF7="",NA(),BF7)</f>
        <v>989.95</v>
      </c>
      <c r="BG6" s="33">
        <f t="shared" si="7"/>
        <v>910.74</v>
      </c>
      <c r="BH6" s="33">
        <f t="shared" si="7"/>
        <v>883</v>
      </c>
      <c r="BI6" s="33">
        <f t="shared" si="7"/>
        <v>1101.42</v>
      </c>
      <c r="BJ6" s="33">
        <f t="shared" si="7"/>
        <v>1247.2</v>
      </c>
      <c r="BK6" s="33">
        <f t="shared" si="7"/>
        <v>1189.0999999999999</v>
      </c>
      <c r="BL6" s="33">
        <f t="shared" si="7"/>
        <v>1115.1099999999999</v>
      </c>
      <c r="BM6" s="33">
        <f t="shared" si="7"/>
        <v>1010.51</v>
      </c>
      <c r="BN6" s="33">
        <f t="shared" si="7"/>
        <v>848.31</v>
      </c>
      <c r="BO6" s="32" t="str">
        <f>IF(BO7="","",IF(BO7="-","【-】","【"&amp;SUBSTITUTE(TEXT(BO7,"#,##0.00"),"-","△")&amp;"】"))</f>
        <v>【763.62】</v>
      </c>
      <c r="BP6" s="33">
        <f>IF(BP7="",NA(),BP7)</f>
        <v>88.85</v>
      </c>
      <c r="BQ6" s="33">
        <f t="shared" ref="BQ6:BY6" si="8">IF(BQ7="",NA(),BQ7)</f>
        <v>95.35</v>
      </c>
      <c r="BR6" s="33">
        <f t="shared" si="8"/>
        <v>103.24</v>
      </c>
      <c r="BS6" s="33">
        <f t="shared" si="8"/>
        <v>105.2</v>
      </c>
      <c r="BT6" s="33">
        <f t="shared" si="8"/>
        <v>82.46</v>
      </c>
      <c r="BU6" s="33">
        <f t="shared" si="8"/>
        <v>77.489999999999995</v>
      </c>
      <c r="BV6" s="33">
        <f t="shared" si="8"/>
        <v>78.78</v>
      </c>
      <c r="BW6" s="33">
        <f t="shared" si="8"/>
        <v>79.540000000000006</v>
      </c>
      <c r="BX6" s="33">
        <f t="shared" si="8"/>
        <v>83</v>
      </c>
      <c r="BY6" s="33">
        <f t="shared" si="8"/>
        <v>94.38</v>
      </c>
      <c r="BZ6" s="32" t="str">
        <f>IF(BZ7="","",IF(BZ7="-","【-】","【"&amp;SUBSTITUTE(TEXT(BZ7,"#,##0.00"),"-","△")&amp;"】"))</f>
        <v>【98.53】</v>
      </c>
      <c r="CA6" s="33">
        <f>IF(CA7="",NA(),CA7)</f>
        <v>211.88</v>
      </c>
      <c r="CB6" s="33">
        <f t="shared" ref="CB6:CJ6" si="9">IF(CB7="",NA(),CB7)</f>
        <v>215.35</v>
      </c>
      <c r="CC6" s="33">
        <f t="shared" si="9"/>
        <v>212.14</v>
      </c>
      <c r="CD6" s="33">
        <f t="shared" si="9"/>
        <v>197.76</v>
      </c>
      <c r="CE6" s="33">
        <f t="shared" si="9"/>
        <v>188.27</v>
      </c>
      <c r="CF6" s="33">
        <f t="shared" si="9"/>
        <v>201.25</v>
      </c>
      <c r="CG6" s="33">
        <f t="shared" si="9"/>
        <v>199.32</v>
      </c>
      <c r="CH6" s="33">
        <f t="shared" si="9"/>
        <v>199.36</v>
      </c>
      <c r="CI6" s="33">
        <f t="shared" si="9"/>
        <v>193.74</v>
      </c>
      <c r="CJ6" s="33">
        <f t="shared" si="9"/>
        <v>165.45</v>
      </c>
      <c r="CK6" s="32" t="str">
        <f>IF(CK7="","",IF(CK7="-","【-】","【"&amp;SUBSTITUTE(TEXT(CK7,"#,##0.00"),"-","△")&amp;"】"))</f>
        <v>【139.70】</v>
      </c>
      <c r="CL6" s="33">
        <f>IF(CL7="",NA(),CL7)</f>
        <v>54.31</v>
      </c>
      <c r="CM6" s="33">
        <f t="shared" ref="CM6:CU6" si="10">IF(CM7="",NA(),CM7)</f>
        <v>52.28</v>
      </c>
      <c r="CN6" s="33">
        <f t="shared" si="10"/>
        <v>53.94</v>
      </c>
      <c r="CO6" s="33">
        <f t="shared" si="10"/>
        <v>54.64</v>
      </c>
      <c r="CP6" s="33">
        <f t="shared" si="10"/>
        <v>57.53</v>
      </c>
      <c r="CQ6" s="33">
        <f t="shared" si="10"/>
        <v>63.88</v>
      </c>
      <c r="CR6" s="33">
        <f t="shared" si="10"/>
        <v>65.31</v>
      </c>
      <c r="CS6" s="33">
        <f t="shared" si="10"/>
        <v>62.09</v>
      </c>
      <c r="CT6" s="33">
        <f t="shared" si="10"/>
        <v>62.23</v>
      </c>
      <c r="CU6" s="33">
        <f t="shared" si="10"/>
        <v>65.62</v>
      </c>
      <c r="CV6" s="32" t="str">
        <f>IF(CV7="","",IF(CV7="-","【-】","【"&amp;SUBSTITUTE(TEXT(CV7,"#,##0.00"),"-","△")&amp;"】"))</f>
        <v>【60.01】</v>
      </c>
      <c r="CW6" s="33">
        <f>IF(CW7="",NA(),CW7)</f>
        <v>84</v>
      </c>
      <c r="CX6" s="33">
        <f t="shared" ref="CX6:DF6" si="11">IF(CX7="",NA(),CX7)</f>
        <v>85.61</v>
      </c>
      <c r="CY6" s="33">
        <f t="shared" si="11"/>
        <v>87.76</v>
      </c>
      <c r="CZ6" s="33">
        <f t="shared" si="11"/>
        <v>88.34</v>
      </c>
      <c r="DA6" s="33">
        <f t="shared" si="11"/>
        <v>87.25</v>
      </c>
      <c r="DB6" s="33">
        <f t="shared" si="11"/>
        <v>86.62</v>
      </c>
      <c r="DC6" s="33">
        <f t="shared" si="11"/>
        <v>87.07</v>
      </c>
      <c r="DD6" s="33">
        <f t="shared" si="11"/>
        <v>86.88</v>
      </c>
      <c r="DE6" s="33">
        <f t="shared" si="11"/>
        <v>86.56</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0.27</v>
      </c>
      <c r="EN6" s="32" t="str">
        <f>IF(EN7="","",IF(EN7="-","【-】","【"&amp;SUBSTITUTE(TEXT(EN7,"#,##0.00"),"-","△")&amp;"】"))</f>
        <v>【0.23】</v>
      </c>
    </row>
    <row r="7" spans="1:144" s="34" customFormat="1">
      <c r="A7" s="26"/>
      <c r="B7" s="35">
        <v>2015</v>
      </c>
      <c r="C7" s="35">
        <v>342122</v>
      </c>
      <c r="D7" s="35">
        <v>47</v>
      </c>
      <c r="E7" s="35">
        <v>17</v>
      </c>
      <c r="F7" s="35">
        <v>1</v>
      </c>
      <c r="G7" s="35">
        <v>0</v>
      </c>
      <c r="H7" s="35" t="s">
        <v>96</v>
      </c>
      <c r="I7" s="35" t="s">
        <v>97</v>
      </c>
      <c r="J7" s="35" t="s">
        <v>98</v>
      </c>
      <c r="K7" s="35" t="s">
        <v>99</v>
      </c>
      <c r="L7" s="35" t="s">
        <v>100</v>
      </c>
      <c r="M7" s="36" t="s">
        <v>101</v>
      </c>
      <c r="N7" s="36" t="s">
        <v>102</v>
      </c>
      <c r="O7" s="36">
        <v>41.78</v>
      </c>
      <c r="P7" s="36">
        <v>94.33</v>
      </c>
      <c r="Q7" s="36">
        <v>2770</v>
      </c>
      <c r="R7" s="36">
        <v>185374</v>
      </c>
      <c r="S7" s="36">
        <v>635.16</v>
      </c>
      <c r="T7" s="36">
        <v>291.85000000000002</v>
      </c>
      <c r="U7" s="36">
        <v>77259</v>
      </c>
      <c r="V7" s="36">
        <v>19.28</v>
      </c>
      <c r="W7" s="36">
        <v>4007.21</v>
      </c>
      <c r="X7" s="36">
        <v>88.59</v>
      </c>
      <c r="Y7" s="36">
        <v>95.21</v>
      </c>
      <c r="Z7" s="36">
        <v>100.5</v>
      </c>
      <c r="AA7" s="36">
        <v>102.3</v>
      </c>
      <c r="AB7" s="36">
        <v>84.6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1095.44</v>
      </c>
      <c r="BF7" s="36">
        <v>989.95</v>
      </c>
      <c r="BG7" s="36">
        <v>910.74</v>
      </c>
      <c r="BH7" s="36">
        <v>883</v>
      </c>
      <c r="BI7" s="36">
        <v>1101.42</v>
      </c>
      <c r="BJ7" s="36">
        <v>1247.2</v>
      </c>
      <c r="BK7" s="36">
        <v>1189.0999999999999</v>
      </c>
      <c r="BL7" s="36">
        <v>1115.1099999999999</v>
      </c>
      <c r="BM7" s="36">
        <v>1010.51</v>
      </c>
      <c r="BN7" s="36">
        <v>848.31</v>
      </c>
      <c r="BO7" s="36">
        <v>763.62</v>
      </c>
      <c r="BP7" s="36">
        <v>88.85</v>
      </c>
      <c r="BQ7" s="36">
        <v>95.35</v>
      </c>
      <c r="BR7" s="36">
        <v>103.24</v>
      </c>
      <c r="BS7" s="36">
        <v>105.2</v>
      </c>
      <c r="BT7" s="36">
        <v>82.46</v>
      </c>
      <c r="BU7" s="36">
        <v>77.489999999999995</v>
      </c>
      <c r="BV7" s="36">
        <v>78.78</v>
      </c>
      <c r="BW7" s="36">
        <v>79.540000000000006</v>
      </c>
      <c r="BX7" s="36">
        <v>83</v>
      </c>
      <c r="BY7" s="36">
        <v>94.38</v>
      </c>
      <c r="BZ7" s="36">
        <v>98.53</v>
      </c>
      <c r="CA7" s="36">
        <v>211.88</v>
      </c>
      <c r="CB7" s="36">
        <v>215.35</v>
      </c>
      <c r="CC7" s="36">
        <v>212.14</v>
      </c>
      <c r="CD7" s="36">
        <v>197.76</v>
      </c>
      <c r="CE7" s="36">
        <v>188.27</v>
      </c>
      <c r="CF7" s="36">
        <v>201.25</v>
      </c>
      <c r="CG7" s="36">
        <v>199.32</v>
      </c>
      <c r="CH7" s="36">
        <v>199.36</v>
      </c>
      <c r="CI7" s="36">
        <v>193.74</v>
      </c>
      <c r="CJ7" s="36">
        <v>165.45</v>
      </c>
      <c r="CK7" s="36">
        <v>139.69999999999999</v>
      </c>
      <c r="CL7" s="36">
        <v>54.31</v>
      </c>
      <c r="CM7" s="36">
        <v>52.28</v>
      </c>
      <c r="CN7" s="36">
        <v>53.94</v>
      </c>
      <c r="CO7" s="36">
        <v>54.64</v>
      </c>
      <c r="CP7" s="36">
        <v>57.53</v>
      </c>
      <c r="CQ7" s="36">
        <v>63.88</v>
      </c>
      <c r="CR7" s="36">
        <v>65.31</v>
      </c>
      <c r="CS7" s="36">
        <v>62.09</v>
      </c>
      <c r="CT7" s="36">
        <v>62.23</v>
      </c>
      <c r="CU7" s="36">
        <v>65.62</v>
      </c>
      <c r="CV7" s="36">
        <v>60.01</v>
      </c>
      <c r="CW7" s="36">
        <v>84</v>
      </c>
      <c r="CX7" s="36">
        <v>85.61</v>
      </c>
      <c r="CY7" s="36">
        <v>87.76</v>
      </c>
      <c r="CZ7" s="36">
        <v>88.34</v>
      </c>
      <c r="DA7" s="36">
        <v>87.25</v>
      </c>
      <c r="DB7" s="36">
        <v>86.62</v>
      </c>
      <c r="DC7" s="36">
        <v>87.07</v>
      </c>
      <c r="DD7" s="36">
        <v>86.88</v>
      </c>
      <c r="DE7" s="36">
        <v>86.56</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2017-02-15T06:54:04Z</cp:lastPrinted>
  <dcterms:created xsi:type="dcterms:W3CDTF">2017-02-08T02:53:48Z</dcterms:created>
  <dcterms:modified xsi:type="dcterms:W3CDTF">2017-02-17T06:16:08Z</dcterms:modified>
  <cp:category/>
</cp:coreProperties>
</file>