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<sst xmlns="http://schemas.openxmlformats.org/spreadsheetml/2006/main" count="217" uniqueCount="107">
  <si>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</si>
  <si>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</si>
  <si>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</si>
  <si>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</si>
  <si>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</si>
  <si>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</si>
  <si>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</si>
  <si>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</si>
  <si>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</si>
  <si>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</si>
  <si>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</si>
  <si>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</si>
  <si>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</si>
  <si>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</si>
  <si>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</si>
  <si>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</si>
  <si>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</si>
  <si>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</si>
  <si>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</si>
  <si>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</si>
  <si>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</si>
  <si>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</si>
  <si>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</si>
  <si>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</si>
  <si>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</si>
  <si>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</si>
  <si>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</si>
  <si>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</si>
  <si>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</si>
  <si>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</si>
  <si>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</si>
  <si>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</si>
  <si>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</si>
  <si>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</si>
  <si>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</si>
  <si>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</si>
  <si>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</si>
  <si>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</si>
  <si>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</si>
  <si>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</si>
  <si>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</si>
  <si>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</si>
  <si>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</si>
  <si>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</si>
  <si>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</si>
  <si>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</si>
  <si>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</si>
  <si>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</si>
  <si>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</si>
  <si>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</si>
  <si>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</si>
  <si>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</si>
  <si>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</si>
  <si>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</si>
  <si>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</si>
  <si>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</si>
  <si>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</si>
  <si>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</si>
  <si>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</si>
  <si>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</si>
  <si>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</si>
  <si>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</si>
  <si>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</si>
  <si>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</si>
  <si>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</si>
  <si>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</si>
  <si>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</si>
  <si>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</si>
  <si>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</si>
  <si>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</si>
  <si>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</si>
  <si>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</si>
  <si>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</si>
  <si>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</si>
  <si>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</si>
  <si>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</si>
  <si>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</si>
  <si>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</si>
  <si>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</si>
  <si>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</si>
  <si>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</si>
  <si>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</si>
  <si>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</si>
  <si>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</si>
  <si>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</si>
  <si>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</si>
  <si>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</si>
  <si>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</si>
  <si>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</si>
  <si>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</si>
  <si>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</si>
  <si>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</si>
  <si>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</si>
  <si>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府中市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</si>
  <si>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</si>
  <si>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</si>
  <si>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</si>
  <si>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</si>
  <si>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</si>
  <si>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</si>
  <si>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</si>
  <si>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</si>
  <si>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</si>
  <si>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</si>
  <si>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①設備の更新時期も近づいてくるので長寿命化などに取り組めば横ばいに推移していくことが予想されます。
②③管路経年化率が上昇傾向にあり、老朽化の状況が悪化している状況にあります。更新率は、年度の事業内容により増減する推移しております。他事業との関連もありますが、計画的に更新を進めていけるよう財源の確保に努める必要があります。</t>
    <rPh sb="42" eb="44">
      <t>ヨソウ</t>
    </rPh>
    <rPh sb="94" eb="96">
      <t>ネンド</t>
    </rPh>
    <rPh sb="97" eb="99">
      <t>ジギョウ</t>
    </rPh>
    <rPh sb="99" eb="101">
      <t>ナイヨウ</t>
    </rPh>
    <rPh sb="104" eb="106">
      <t>ゾウゲン</t>
    </rPh>
    <rPh sb="118" eb="120">
      <t>ジギョウ</t>
    </rPh>
    <phoneticPr fontId="4"/>
  </si>
  <si>
    <t>人口推移が減少する中、安定した経営を行うために必要な財源確保と、計画的な費用の運営を行わなければならない時期になっています。</t>
    <phoneticPr fontId="4"/>
  </si>
  <si>
    <t>①単年度の収支を示す100％を超えて経営できていますが、近年減少傾向であることから、より一層の事業の効率化に努めます。
②累積欠損金や不良債権は発生しておりません。
③26年度は、地方公営企業会計制度の見直しにより、引当金の計上、建設改良費に充てられた企業債等が負債に含まれたため悪化しているように見えますが、100％を大きく上回っていることから支払い能力は備わっています。
④人口が減少傾向にあり、給水収益も減少傾向となっていることから、今後必要となる更新事業を行うためにも経営改善、投資の規模や料金水準の適正化につなげていきます。
⑤⑥更新投資に充てる財源確保等、今後の健全経営を続けていくため料金の見直しが必要となっています。
⑦施設利用率は、ほぼ横ばいに推移しています。
⑧昨年より減少がみられます。老朽管更新、管路漏水調査等を行い、有収率の向上に努める必要があります。</t>
    <rPh sb="28" eb="30">
      <t>キンネン</t>
    </rPh>
    <rPh sb="30" eb="32">
      <t>ゲンショウ</t>
    </rPh>
    <rPh sb="32" eb="34">
      <t>ケイコウ</t>
    </rPh>
    <rPh sb="360" eb="362">
      <t>ロウキュウ</t>
    </rPh>
    <rPh sb="362" eb="363">
      <t>カン</t>
    </rPh>
    <rPh sb="363" eb="365">
      <t>コウシン</t>
    </rPh>
    <rPh sb="366" eb="368">
      <t>カンロ</t>
    </rPh>
    <rPh sb="368" eb="370">
      <t>ロウスイ</t>
    </rPh>
    <rPh sb="370" eb="372">
      <t>チョウサ</t>
    </rPh>
    <rPh sb="372" eb="373">
      <t>トウ</t>
    </rPh>
    <rPh sb="374" eb="375">
      <t>オコナ</t>
    </rPh>
    <rPh sb="377" eb="378">
      <t>ユウ</t>
    </rPh>
    <rPh sb="378" eb="379">
      <t>シュウ</t>
    </rPh>
    <rPh sb="379" eb="380">
      <t>リツ</t>
    </rPh>
    <rPh sb="381" eb="383">
      <t>コウジョウ</t>
    </rPh>
    <rPh sb="384" eb="385">
      <t>ツト</t>
    </rPh>
    <rPh sb="387" eb="3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</si>
</sst>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0.36</c:v>
                </c:pt>
                <c:pt idx="2">
                  <c:v>0.18</c:v>
                </c:pt>
                <c:pt idx="3">
                  <c:v>0.56000000000000005</c:v>
                </c:pt>
                <c:pt idx="4">
                  <c:v>0.01</c:v>
                </c:pt>
              </c:numCache>
            </c:numRef>
          </c:val>
        </c:ser>
        <c:dLbls>
          <c:showLegendKey val="0"/>
          <c:showVal val="0"/>
          <c:showCatName val="0"/>
          <c:showSerName val="0"/>
          <c:showPercent val="0"/>
          <c:showBubbleSize val="0"/>
        </c:dLbls>
        <c:gapWidth val="150"/>
        <c:axId val="93571328"/>
        <c:axId val="93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93571328"/>
        <c:axId val="93593984"/>
      </c:lineChart>
      <c:dateAx>
        <c:axId val="93571328"/>
        <c:scaling>
          <c:orientation val="minMax"/>
        </c:scaling>
        <c:delete val="1"/>
        <c:axPos val="b"/>
        <c:numFmt formatCode="ge" sourceLinked="1"/>
        <c:majorTickMark val="none"/>
        <c:minorTickMark val="none"/>
        <c:tickLblPos val="none"/>
        <c:crossAx val="93593984"/>
        <c:crosses val="autoZero"/>
        <c:auto val="1"/>
        <c:lblOffset val="100"/>
        <c:baseTimeUnit val="years"/>
      </c:dateAx>
      <c:valAx>
        <c:axId val="93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38.729999999999997</c:v>
                </c:pt>
                <c:pt idx="1">
                  <c:v>37.020000000000003</c:v>
                </c:pt>
                <c:pt idx="2">
                  <c:v>37.31</c:v>
                </c:pt>
                <c:pt idx="3">
                  <c:v>36.590000000000003</c:v>
                </c:pt>
                <c:pt idx="4">
                  <c:v>36.880000000000003</c:v>
                </c:pt>
              </c:numCache>
            </c:numRef>
          </c:val>
        </c:ser>
        <c:dLbls>
          <c:showLegendKey val="0"/>
          <c:showVal val="0"/>
          <c:showCatName val="0"/>
          <c:showSerName val="0"/>
          <c:showPercent val="0"/>
          <c:showBubbleSize val="0"/>
        </c:dLbls>
        <c:gapWidth val="150"/>
        <c:axId val="97848704"/>
        <c:axId val="978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97848704"/>
        <c:axId val="97871360"/>
      </c:lineChart>
      <c:dateAx>
        <c:axId val="97848704"/>
        <c:scaling>
          <c:orientation val="minMax"/>
        </c:scaling>
        <c:delete val="1"/>
        <c:axPos val="b"/>
        <c:numFmt formatCode="ge" sourceLinked="1"/>
        <c:majorTickMark val="none"/>
        <c:minorTickMark val="none"/>
        <c:tickLblPos val="none"/>
        <c:crossAx val="97871360"/>
        <c:crosses val="autoZero"/>
        <c:auto val="1"/>
        <c:lblOffset val="100"/>
        <c:baseTimeUnit val="years"/>
      </c:dateAx>
      <c:valAx>
        <c:axId val="978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83.17</c:v>
                </c:pt>
                <c:pt idx="1">
                  <c:v>86.46</c:v>
                </c:pt>
                <c:pt idx="2">
                  <c:v>85.45</c:v>
                </c:pt>
                <c:pt idx="3">
                  <c:v>85.19</c:v>
                </c:pt>
                <c:pt idx="4">
                  <c:v>84.49</c:v>
                </c:pt>
              </c:numCache>
            </c:numRef>
          </c:val>
        </c:ser>
        <c:dLbls>
          <c:showLegendKey val="0"/>
          <c:showVal val="0"/>
          <c:showCatName val="0"/>
          <c:showSerName val="0"/>
          <c:showPercent val="0"/>
          <c:showBubbleSize val="0"/>
        </c:dLbls>
        <c:gapWidth val="150"/>
        <c:axId val="97893376"/>
        <c:axId val="97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97893376"/>
        <c:axId val="97916032"/>
      </c:lineChart>
      <c:dateAx>
        <c:axId val="97893376"/>
        <c:scaling>
          <c:orientation val="minMax"/>
        </c:scaling>
        <c:delete val="1"/>
        <c:axPos val="b"/>
        <c:numFmt formatCode="ge" sourceLinked="1"/>
        <c:majorTickMark val="none"/>
        <c:minorTickMark val="none"/>
        <c:tickLblPos val="none"/>
        <c:crossAx val="97916032"/>
        <c:crosses val="autoZero"/>
        <c:auto val="1"/>
        <c:lblOffset val="100"/>
        <c:baseTimeUnit val="years"/>
      </c:dateAx>
      <c:valAx>
        <c:axId val="97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111.42</c:v>
                </c:pt>
                <c:pt idx="1">
                  <c:v>115.54</c:v>
                </c:pt>
                <c:pt idx="2">
                  <c:v>112.42</c:v>
                </c:pt>
                <c:pt idx="3">
                  <c:v>108.67</c:v>
                </c:pt>
                <c:pt idx="4">
                  <c:v>107.88</c:v>
                </c:pt>
              </c:numCache>
            </c:numRef>
          </c:val>
        </c:ser>
        <c:dLbls>
          <c:showLegendKey val="0"/>
          <c:showVal val="0"/>
          <c:showCatName val="0"/>
          <c:showSerName val="0"/>
          <c:showPercent val="0"/>
          <c:showBubbleSize val="0"/>
        </c:dLbls>
        <c:gapWidth val="150"/>
        <c:axId val="93624192"/>
        <c:axId val="936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3624192"/>
        <c:axId val="93630464"/>
      </c:lineChart>
      <c:dateAx>
        <c:axId val="93624192"/>
        <c:scaling>
          <c:orientation val="minMax"/>
        </c:scaling>
        <c:delete val="1"/>
        <c:axPos val="b"/>
        <c:numFmt formatCode="ge" sourceLinked="1"/>
        <c:majorTickMark val="none"/>
        <c:minorTickMark val="none"/>
        <c:tickLblPos val="none"/>
        <c:crossAx val="93630464"/>
        <c:crosses val="autoZero"/>
        <c:auto val="1"/>
        <c:lblOffset val="100"/>
        <c:baseTimeUnit val="years"/>
      </c:dateAx>
      <c:valAx>
        <c:axId val="9363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31.62</c:v>
                </c:pt>
                <c:pt idx="1">
                  <c:v>32.94</c:v>
                </c:pt>
                <c:pt idx="2">
                  <c:v>34.03</c:v>
                </c:pt>
                <c:pt idx="3">
                  <c:v>45.94</c:v>
                </c:pt>
                <c:pt idx="4">
                  <c:v>45.58</c:v>
                </c:pt>
              </c:numCache>
            </c:numRef>
          </c:val>
        </c:ser>
        <c:dLbls>
          <c:showLegendKey val="0"/>
          <c:showVal val="0"/>
          <c:showCatName val="0"/>
          <c:showSerName val="0"/>
          <c:showPercent val="0"/>
          <c:showBubbleSize val="0"/>
        </c:dLbls>
        <c:gapWidth val="150"/>
        <c:axId val="95888896"/>
        <c:axId val="958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95888896"/>
        <c:axId val="95890816"/>
      </c:lineChart>
      <c:dateAx>
        <c:axId val="95888896"/>
        <c:scaling>
          <c:orientation val="minMax"/>
        </c:scaling>
        <c:delete val="1"/>
        <c:axPos val="b"/>
        <c:numFmt formatCode="ge" sourceLinked="1"/>
        <c:majorTickMark val="none"/>
        <c:minorTickMark val="none"/>
        <c:tickLblPos val="none"/>
        <c:crossAx val="95890816"/>
        <c:crosses val="autoZero"/>
        <c:auto val="1"/>
        <c:lblOffset val="100"/>
        <c:baseTimeUnit val="years"/>
      </c:dateAx>
      <c:valAx>
        <c:axId val="95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8.64</c:v>
                </c:pt>
                <c:pt idx="1">
                  <c:v>10.57</c:v>
                </c:pt>
                <c:pt idx="2">
                  <c:v>12.47</c:v>
                </c:pt>
                <c:pt idx="3">
                  <c:v>13.2</c:v>
                </c:pt>
                <c:pt idx="4">
                  <c:v>15.78</c:v>
                </c:pt>
              </c:numCache>
            </c:numRef>
          </c:val>
        </c:ser>
        <c:dLbls>
          <c:showLegendKey val="0"/>
          <c:showVal val="0"/>
          <c:showCatName val="0"/>
          <c:showSerName val="0"/>
          <c:showPercent val="0"/>
          <c:showBubbleSize val="0"/>
        </c:dLbls>
        <c:gapWidth val="150"/>
        <c:axId val="97518720"/>
        <c:axId val="97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7518720"/>
        <c:axId val="97520640"/>
      </c:lineChart>
      <c:dateAx>
        <c:axId val="97518720"/>
        <c:scaling>
          <c:orientation val="minMax"/>
        </c:scaling>
        <c:delete val="1"/>
        <c:axPos val="b"/>
        <c:numFmt formatCode="ge" sourceLinked="1"/>
        <c:majorTickMark val="none"/>
        <c:minorTickMark val="none"/>
        <c:tickLblPos val="none"/>
        <c:crossAx val="97520640"/>
        <c:crosses val="autoZero"/>
        <c:auto val="1"/>
        <c:lblOffset val="100"/>
        <c:baseTimeUnit val="years"/>
      </c:dateAx>
      <c:valAx>
        <c:axId val="97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44832"/>
        <c:axId val="975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7544832"/>
        <c:axId val="97555200"/>
      </c:lineChart>
      <c:dateAx>
        <c:axId val="97544832"/>
        <c:scaling>
          <c:orientation val="minMax"/>
        </c:scaling>
        <c:delete val="1"/>
        <c:axPos val="b"/>
        <c:numFmt formatCode="ge" sourceLinked="1"/>
        <c:majorTickMark val="none"/>
        <c:minorTickMark val="none"/>
        <c:tickLblPos val="none"/>
        <c:crossAx val="97555200"/>
        <c:crosses val="autoZero"/>
        <c:auto val="1"/>
        <c:lblOffset val="100"/>
        <c:baseTimeUnit val="years"/>
      </c:dateAx>
      <c:valAx>
        <c:axId val="9755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499.57</c:v>
                </c:pt>
                <c:pt idx="1">
                  <c:v>730.98</c:v>
                </c:pt>
                <c:pt idx="2">
                  <c:v>562.91999999999996</c:v>
                </c:pt>
                <c:pt idx="3">
                  <c:v>300.23</c:v>
                </c:pt>
                <c:pt idx="4">
                  <c:v>316.57</c:v>
                </c:pt>
              </c:numCache>
            </c:numRef>
          </c:val>
        </c:ser>
        <c:dLbls>
          <c:showLegendKey val="0"/>
          <c:showVal val="0"/>
          <c:showCatName val="0"/>
          <c:showSerName val="0"/>
          <c:showPercent val="0"/>
          <c:showBubbleSize val="0"/>
        </c:dLbls>
        <c:gapWidth val="150"/>
        <c:axId val="97585792"/>
        <c:axId val="975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7585792"/>
        <c:axId val="97596160"/>
      </c:lineChart>
      <c:dateAx>
        <c:axId val="97585792"/>
        <c:scaling>
          <c:orientation val="minMax"/>
        </c:scaling>
        <c:delete val="1"/>
        <c:axPos val="b"/>
        <c:numFmt formatCode="ge" sourceLinked="1"/>
        <c:majorTickMark val="none"/>
        <c:minorTickMark val="none"/>
        <c:tickLblPos val="none"/>
        <c:crossAx val="97596160"/>
        <c:crosses val="autoZero"/>
        <c:auto val="1"/>
        <c:lblOffset val="100"/>
        <c:baseTimeUnit val="years"/>
      </c:dateAx>
      <c:valAx>
        <c:axId val="9759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486.72</c:v>
                </c:pt>
                <c:pt idx="1">
                  <c:v>465.83</c:v>
                </c:pt>
                <c:pt idx="2">
                  <c:v>454.32</c:v>
                </c:pt>
                <c:pt idx="3">
                  <c:v>478.36</c:v>
                </c:pt>
                <c:pt idx="4">
                  <c:v>530.75</c:v>
                </c:pt>
              </c:numCache>
            </c:numRef>
          </c:val>
        </c:ser>
        <c:dLbls>
          <c:showLegendKey val="0"/>
          <c:showVal val="0"/>
          <c:showCatName val="0"/>
          <c:showSerName val="0"/>
          <c:showPercent val="0"/>
          <c:showBubbleSize val="0"/>
        </c:dLbls>
        <c:gapWidth val="150"/>
        <c:axId val="97614080"/>
        <c:axId val="97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7614080"/>
        <c:axId val="97636736"/>
      </c:lineChart>
      <c:dateAx>
        <c:axId val="97614080"/>
        <c:scaling>
          <c:orientation val="minMax"/>
        </c:scaling>
        <c:delete val="1"/>
        <c:axPos val="b"/>
        <c:numFmt formatCode="ge" sourceLinked="1"/>
        <c:majorTickMark val="none"/>
        <c:minorTickMark val="none"/>
        <c:tickLblPos val="none"/>
        <c:crossAx val="97636736"/>
        <c:crosses val="autoZero"/>
        <c:auto val="1"/>
        <c:lblOffset val="100"/>
        <c:baseTimeUnit val="years"/>
      </c:dateAx>
      <c:valAx>
        <c:axId val="9763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101.67</c:v>
                </c:pt>
                <c:pt idx="1">
                  <c:v>105.49</c:v>
                </c:pt>
                <c:pt idx="2">
                  <c:v>101.62</c:v>
                </c:pt>
                <c:pt idx="3">
                  <c:v>101.69</c:v>
                </c:pt>
                <c:pt idx="4">
                  <c:v>100.08</c:v>
                </c:pt>
              </c:numCache>
            </c:numRef>
          </c:val>
        </c:ser>
        <c:dLbls>
          <c:showLegendKey val="0"/>
          <c:showVal val="0"/>
          <c:showCatName val="0"/>
          <c:showSerName val="0"/>
          <c:showPercent val="0"/>
          <c:showBubbleSize val="0"/>
        </c:dLbls>
        <c:gapWidth val="150"/>
        <c:axId val="97671808"/>
        <c:axId val="976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7671808"/>
        <c:axId val="97678080"/>
      </c:lineChart>
      <c:dateAx>
        <c:axId val="97671808"/>
        <c:scaling>
          <c:orientation val="minMax"/>
        </c:scaling>
        <c:delete val="1"/>
        <c:axPos val="b"/>
        <c:numFmt formatCode="ge" sourceLinked="1"/>
        <c:majorTickMark val="none"/>
        <c:minorTickMark val="none"/>
        <c:tickLblPos val="none"/>
        <c:crossAx val="97678080"/>
        <c:crosses val="autoZero"/>
        <c:auto val="1"/>
        <c:lblOffset val="100"/>
        <c:baseTimeUnit val="years"/>
      </c:dateAx>
      <c:valAx>
        <c:axId val="97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191.05</c:v>
                </c:pt>
                <c:pt idx="1">
                  <c:v>184.24</c:v>
                </c:pt>
                <c:pt idx="2">
                  <c:v>191.5</c:v>
                </c:pt>
                <c:pt idx="3">
                  <c:v>190.63</c:v>
                </c:pt>
                <c:pt idx="4">
                  <c:v>194.61</c:v>
                </c:pt>
              </c:numCache>
            </c:numRef>
          </c:val>
        </c:ser>
        <c:dLbls>
          <c:showLegendKey val="0"/>
          <c:showVal val="0"/>
          <c:showCatName val="0"/>
          <c:showSerName val="0"/>
          <c:showPercent val="0"/>
          <c:showBubbleSize val="0"/>
        </c:dLbls>
        <c:gapWidth val="150"/>
        <c:axId val="97701888"/>
        <c:axId val="977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7701888"/>
        <c:axId val="97703808"/>
      </c:lineChart>
      <c:dateAx>
        <c:axId val="97701888"/>
        <c:scaling>
          <c:orientation val="minMax"/>
        </c:scaling>
        <c:delete val="1"/>
        <c:axPos val="b"/>
        <c:numFmt formatCode="ge" sourceLinked="1"/>
        <c:majorTickMark val="none"/>
        <c:minorTickMark val="none"/>
        <c:tickLblPos val="none"/>
        <c:crossAx val="97703808"/>
        <c:crosses val="autoZero"/>
        <c:auto val="1"/>
        <c:lblOffset val="100"/>
        <c:baseTimeUnit val="years"/>
      </c:dateAx>
      <c:valAx>
        <c:axId val="97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府中市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41365</v>
      </c>
      <c r="AJ8" s="56"/>
      <c r="AK8" s="56"/>
      <c r="AL8" s="56"/>
      <c r="AM8" s="56"/>
      <c r="AN8" s="56"/>
      <c r="AO8" s="56"/>
      <c r="AP8" s="57"/>
      <c r="AQ8" s="47">
        <f>データ!R6</f>
        <v>195.75</v>
      </c>
      <c r="AR8" s="47"/>
      <c r="AS8" s="47"/>
      <c r="AT8" s="47"/>
      <c r="AU8" s="47"/>
      <c r="AV8" s="47"/>
      <c r="AW8" s="47"/>
      <c r="AX8" s="47"/>
      <c r="AY8" s="47">
        <f>データ!S6</f>
        <v>211.32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61.27</v>
      </c>
      <c r="K10" s="47"/>
      <c r="L10" s="47"/>
      <c r="M10" s="47"/>
      <c r="N10" s="47"/>
      <c r="O10" s="47"/>
      <c r="P10" s="47"/>
      <c r="Q10" s="47"/>
      <c r="R10" s="47">
        <f>データ!O6</f>
        <v>73.150000000000006</v>
      </c>
      <c r="S10" s="47"/>
      <c r="T10" s="47"/>
      <c r="U10" s="47"/>
      <c r="V10" s="47"/>
      <c r="W10" s="47"/>
      <c r="X10" s="47"/>
      <c r="Y10" s="47"/>
      <c r="Z10" s="78">
        <f>データ!P6</f>
        <v>3682</v>
      </c>
      <c r="AA10" s="78"/>
      <c r="AB10" s="78"/>
      <c r="AC10" s="78"/>
      <c r="AD10" s="78"/>
      <c r="AE10" s="78"/>
      <c r="AF10" s="78"/>
      <c r="AG10" s="78"/>
      <c r="AH10" s="2"/>
      <c r="AI10" s="78">
        <f>データ!T6</f>
        <v>30066</v>
      </c>
      <c r="AJ10" s="78"/>
      <c r="AK10" s="78"/>
      <c r="AL10" s="78"/>
      <c r="AM10" s="78"/>
      <c r="AN10" s="78"/>
      <c r="AO10" s="78"/>
      <c r="AP10" s="78"/>
      <c r="AQ10" s="47">
        <f>データ!U6</f>
        <v>22.87</v>
      </c>
      <c r="AR10" s="47"/>
      <c r="AS10" s="47"/>
      <c r="AT10" s="47"/>
      <c r="AU10" s="47"/>
      <c r="AV10" s="47"/>
      <c r="AW10" s="47"/>
      <c r="AX10" s="47"/>
      <c r="AY10" s="47">
        <f>データ!V6</f>
        <v>1314.65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342084</v>
      </c>
      <c r="D6" s="31">
        <f t="shared" si="3"/>
        <v>46</v>
      </c>
      <c r="E6" s="31">
        <f t="shared" si="3"/>
        <v>1</v>
      </c>
      <c r="F6" s="31">
        <f t="shared" si="3"/>
        <v>0</v>
      </c>
      <c r="G6" s="31">
        <f t="shared" si="3"/>
        <v>1</v>
      </c>
      <c r="H6" s="31" t="str">
        <f t="shared" si="3"/>
        <v>広島県　府中市</v>
      </c>
      <c r="I6" s="31" t="str">
        <f t="shared" si="3"/>
        <v>法適用</v>
      </c>
      <c r="J6" s="31" t="str">
        <f t="shared" si="3"/>
        <v>水道事業</v>
      </c>
      <c r="K6" s="31" t="str">
        <f t="shared" si="3"/>
        <v>末端給水事業</v>
      </c>
      <c r="L6" s="31" t="str">
        <f t="shared" si="3"/>
        <v>A5</v>
      </c>
      <c r="M6" s="32" t="str">
        <f t="shared" si="3"/>
        <v>-</v>
      </c>
      <c r="N6" s="32">
        <f t="shared" si="3"/>
        <v>61.27</v>
      </c>
      <c r="O6" s="32">
        <f t="shared" si="3"/>
        <v>73.150000000000006</v>
      </c>
      <c r="P6" s="32">
        <f t="shared" si="3"/>
        <v>3682</v>
      </c>
      <c r="Q6" s="32">
        <f t="shared" si="3"/>
        <v>41365</v>
      </c>
      <c r="R6" s="32">
        <f t="shared" si="3"/>
        <v>195.75</v>
      </c>
      <c r="S6" s="32">
        <f t="shared" si="3"/>
        <v>211.32</v>
      </c>
      <c r="T6" s="32">
        <f t="shared" si="3"/>
        <v>30066</v>
      </c>
      <c r="U6" s="32">
        <f t="shared" si="3"/>
        <v>22.87</v>
      </c>
      <c r="V6" s="32">
        <f t="shared" si="3"/>
        <v>1314.65</v>
      </c>
      <c r="W6" s="33">
        <f>IF(W7="",NA(),W7)</f>
        <v>111.42</v>
      </c>
      <c r="X6" s="33">
        <f t="shared" ref="X6:AF6" si="4">IF(X7="",NA(),X7)</f>
        <v>115.54</v>
      </c>
      <c r="Y6" s="33">
        <f t="shared" si="4"/>
        <v>112.42</v>
      </c>
      <c r="Z6" s="33">
        <f t="shared" si="4"/>
        <v>108.67</v>
      </c>
      <c r="AA6" s="33">
        <f t="shared" si="4"/>
        <v>107.88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499.57</v>
      </c>
      <c r="AT6" s="33">
        <f t="shared" ref="AT6:BB6" si="6">IF(AT7="",NA(),AT7)</f>
        <v>730.98</v>
      </c>
      <c r="AU6" s="33">
        <f t="shared" si="6"/>
        <v>562.91999999999996</v>
      </c>
      <c r="AV6" s="33">
        <f t="shared" si="6"/>
        <v>300.23</v>
      </c>
      <c r="AW6" s="33">
        <f t="shared" si="6"/>
        <v>316.57</v>
      </c>
      <c r="AX6" s="33">
        <f t="shared" si="6"/>
        <v>832.37</v>
      </c>
      <c r="AY6" s="33">
        <f t="shared" si="6"/>
        <v>852.01</v>
      </c>
      <c r="AZ6" s="33">
        <f t="shared" si="6"/>
        <v>909.68</v>
      </c>
      <c r="BA6" s="33">
        <f t="shared" si="6"/>
        <v>382.09</v>
      </c>
      <c r="BB6" s="33">
        <f t="shared" si="6"/>
        <v>371.31</v>
      </c>
      <c r="BC6" s="32" t="str">
        <f>IF(BC7="","",IF(BC7="-","【-】","【"&amp;SUBSTITUTE(TEXT(BC7,"#,##0.00"),"-","△")&amp;"】"))</f>
        <v>【262.74】</v>
      </c>
      <c r="BD6" s="33">
        <f>IF(BD7="",NA(),BD7)</f>
        <v>486.72</v>
      </c>
      <c r="BE6" s="33">
        <f t="shared" ref="BE6:BM6" si="7">IF(BE7="",NA(),BE7)</f>
        <v>465.83</v>
      </c>
      <c r="BF6" s="33">
        <f t="shared" si="7"/>
        <v>454.32</v>
      </c>
      <c r="BG6" s="33">
        <f t="shared" si="7"/>
        <v>478.36</v>
      </c>
      <c r="BH6" s="33">
        <f t="shared" si="7"/>
        <v>530.75</v>
      </c>
      <c r="BI6" s="33">
        <f t="shared" si="7"/>
        <v>403.15</v>
      </c>
      <c r="BJ6" s="33">
        <f t="shared" si="7"/>
        <v>391.4</v>
      </c>
      <c r="BK6" s="33">
        <f t="shared" si="7"/>
        <v>382.65</v>
      </c>
      <c r="BL6" s="33">
        <f t="shared" si="7"/>
        <v>385.06</v>
      </c>
      <c r="BM6" s="33">
        <f t="shared" si="7"/>
        <v>373.09</v>
      </c>
      <c r="BN6" s="32" t="str">
        <f>IF(BN7="","",IF(BN7="-","【-】","【"&amp;SUBSTITUTE(TEXT(BN7,"#,##0.00"),"-","△")&amp;"】"))</f>
        <v>【276.38】</v>
      </c>
      <c r="BO6" s="33">
        <f>IF(BO7="",NA(),BO7)</f>
        <v>101.67</v>
      </c>
      <c r="BP6" s="33">
        <f t="shared" ref="BP6:BX6" si="8">IF(BP7="",NA(),BP7)</f>
        <v>105.49</v>
      </c>
      <c r="BQ6" s="33">
        <f t="shared" si="8"/>
        <v>101.62</v>
      </c>
      <c r="BR6" s="33">
        <f t="shared" si="8"/>
        <v>101.69</v>
      </c>
      <c r="BS6" s="33">
        <f t="shared" si="8"/>
        <v>100.08</v>
      </c>
      <c r="BT6" s="33">
        <f t="shared" si="8"/>
        <v>94.86</v>
      </c>
      <c r="BU6" s="33">
        <f t="shared" si="8"/>
        <v>95.91</v>
      </c>
      <c r="BV6" s="33">
        <f t="shared" si="8"/>
        <v>96.1</v>
      </c>
      <c r="BW6" s="33">
        <f t="shared" si="8"/>
        <v>99.07</v>
      </c>
      <c r="BX6" s="33">
        <f t="shared" si="8"/>
        <v>99.99</v>
      </c>
      <c r="BY6" s="32" t="str">
        <f>IF(BY7="","",IF(BY7="-","【-】","【"&amp;SUBSTITUTE(TEXT(BY7,"#,##0.00"),"-","△")&amp;"】"))</f>
        <v>【104.99】</v>
      </c>
      <c r="BZ6" s="33">
        <f>IF(BZ7="",NA(),BZ7)</f>
        <v>191.05</v>
      </c>
      <c r="CA6" s="33">
        <f t="shared" ref="CA6:CI6" si="9">IF(CA7="",NA(),CA7)</f>
        <v>184.24</v>
      </c>
      <c r="CB6" s="33">
        <f t="shared" si="9"/>
        <v>191.5</v>
      </c>
      <c r="CC6" s="33">
        <f t="shared" si="9"/>
        <v>190.63</v>
      </c>
      <c r="CD6" s="33">
        <f t="shared" si="9"/>
        <v>194.61</v>
      </c>
      <c r="CE6" s="33">
        <f t="shared" si="9"/>
        <v>179.14</v>
      </c>
      <c r="CF6" s="33">
        <f t="shared" si="9"/>
        <v>179.29</v>
      </c>
      <c r="CG6" s="33">
        <f t="shared" si="9"/>
        <v>178.39</v>
      </c>
      <c r="CH6" s="33">
        <f t="shared" si="9"/>
        <v>173.03</v>
      </c>
      <c r="CI6" s="33">
        <f t="shared" si="9"/>
        <v>171.15</v>
      </c>
      <c r="CJ6" s="32" t="str">
        <f>IF(CJ7="","",IF(CJ7="-","【-】","【"&amp;SUBSTITUTE(TEXT(CJ7,"#,##0.00"),"-","△")&amp;"】"))</f>
        <v>【163.72】</v>
      </c>
      <c r="CK6" s="33">
        <f>IF(CK7="",NA(),CK7)</f>
        <v>38.729999999999997</v>
      </c>
      <c r="CL6" s="33">
        <f t="shared" ref="CL6:CT6" si="10">IF(CL7="",NA(),CL7)</f>
        <v>37.020000000000003</v>
      </c>
      <c r="CM6" s="33">
        <f t="shared" si="10"/>
        <v>37.31</v>
      </c>
      <c r="CN6" s="33">
        <f t="shared" si="10"/>
        <v>36.590000000000003</v>
      </c>
      <c r="CO6" s="33">
        <f t="shared" si="10"/>
        <v>36.880000000000003</v>
      </c>
      <c r="CP6" s="33">
        <f t="shared" si="10"/>
        <v>58.76</v>
      </c>
      <c r="CQ6" s="33">
        <f t="shared" si="10"/>
        <v>59.09</v>
      </c>
      <c r="CR6" s="33">
        <f t="shared" si="10"/>
        <v>59.23</v>
      </c>
      <c r="CS6" s="33">
        <f t="shared" si="10"/>
        <v>58.58</v>
      </c>
      <c r="CT6" s="33">
        <f t="shared" si="10"/>
        <v>58.53</v>
      </c>
      <c r="CU6" s="32" t="str">
        <f>IF(CU7="","",IF(CU7="-","【-】","【"&amp;SUBSTITUTE(TEXT(CU7,"#,##0.00"),"-","△")&amp;"】"))</f>
        <v>【59.76】</v>
      </c>
      <c r="CV6" s="33">
        <f>IF(CV7="",NA(),CV7)</f>
        <v>83.17</v>
      </c>
      <c r="CW6" s="33">
        <f t="shared" ref="CW6:DE6" si="11">IF(CW7="",NA(),CW7)</f>
        <v>86.46</v>
      </c>
      <c r="CX6" s="33">
        <f t="shared" si="11"/>
        <v>85.45</v>
      </c>
      <c r="CY6" s="33">
        <f t="shared" si="11"/>
        <v>85.19</v>
      </c>
      <c r="CZ6" s="33">
        <f t="shared" si="11"/>
        <v>84.49</v>
      </c>
      <c r="DA6" s="33">
        <f t="shared" si="11"/>
        <v>84.87</v>
      </c>
      <c r="DB6" s="33">
        <f t="shared" si="11"/>
        <v>85.4</v>
      </c>
      <c r="DC6" s="33">
        <f t="shared" si="11"/>
        <v>85.53</v>
      </c>
      <c r="DD6" s="33">
        <f t="shared" si="11"/>
        <v>85.23</v>
      </c>
      <c r="DE6" s="33">
        <f t="shared" si="11"/>
        <v>85.26</v>
      </c>
      <c r="DF6" s="32" t="str">
        <f>IF(DF7="","",IF(DF7="-","【-】","【"&amp;SUBSTITUTE(TEXT(DF7,"#,##0.00"),"-","△")&amp;"】"))</f>
        <v>【89.95】</v>
      </c>
      <c r="DG6" s="33">
        <f>IF(DG7="",NA(),DG7)</f>
        <v>31.62</v>
      </c>
      <c r="DH6" s="33">
        <f t="shared" ref="DH6:DP6" si="12">IF(DH7="",NA(),DH7)</f>
        <v>32.94</v>
      </c>
      <c r="DI6" s="33">
        <f t="shared" si="12"/>
        <v>34.03</v>
      </c>
      <c r="DJ6" s="33">
        <f t="shared" si="12"/>
        <v>45.94</v>
      </c>
      <c r="DK6" s="33">
        <f t="shared" si="12"/>
        <v>45.58</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8.64</v>
      </c>
      <c r="DS6" s="33">
        <f t="shared" ref="DS6:EA6" si="13">IF(DS7="",NA(),DS7)</f>
        <v>10.57</v>
      </c>
      <c r="DT6" s="33">
        <f t="shared" si="13"/>
        <v>12.47</v>
      </c>
      <c r="DU6" s="33">
        <f t="shared" si="13"/>
        <v>13.2</v>
      </c>
      <c r="DV6" s="33">
        <f t="shared" si="13"/>
        <v>15.78</v>
      </c>
      <c r="DW6" s="33">
        <f t="shared" si="13"/>
        <v>6.47</v>
      </c>
      <c r="DX6" s="33">
        <f t="shared" si="13"/>
        <v>7.8</v>
      </c>
      <c r="DY6" s="33">
        <f t="shared" si="13"/>
        <v>8.39</v>
      </c>
      <c r="DZ6" s="33">
        <f t="shared" si="13"/>
        <v>10.09</v>
      </c>
      <c r="EA6" s="33">
        <f t="shared" si="13"/>
        <v>10.54</v>
      </c>
      <c r="EB6" s="32" t="str">
        <f>IF(EB7="","",IF(EB7="-","【-】","【"&amp;SUBSTITUTE(TEXT(EB7,"#,##0.00"),"-","△")&amp;"】"))</f>
        <v>【13.18】</v>
      </c>
      <c r="EC6" s="33">
        <f>IF(EC7="",NA(),EC7)</f>
        <v>0.61</v>
      </c>
      <c r="ED6" s="33">
        <f t="shared" ref="ED6:EL6" si="14">IF(ED7="",NA(),ED7)</f>
        <v>0.36</v>
      </c>
      <c r="EE6" s="33">
        <f t="shared" si="14"/>
        <v>0.18</v>
      </c>
      <c r="EF6" s="33">
        <f t="shared" si="14"/>
        <v>0.56000000000000005</v>
      </c>
      <c r="EG6" s="33">
        <f t="shared" si="14"/>
        <v>0.01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342084</v>
      </c>
      <c r="D7" s="35">
        <v>46</v>
      </c>
      <c r="E7" s="35">
        <v>1</v>
      </c>
      <c r="F7" s="35">
        <v>0</v>
      </c>
      <c r="G7" s="35">
        <v>1</v>
      </c>
      <c r="H7" s="35" t="s">
        <v>93</v>
      </c>
      <c r="I7" s="35" t="s">
        <v>94</v>
      </c>
      <c r="J7" s="35" t="s">
        <v>95</v>
      </c>
      <c r="K7" s="35" t="s">
        <v>96</v>
      </c>
      <c r="L7" s="35" t="s">
        <v>97</v>
      </c>
      <c r="M7" s="36" t="s">
        <v>98</v>
      </c>
      <c r="N7" s="36">
        <v>61.27</v>
      </c>
      <c r="O7" s="36">
        <v>73.150000000000006</v>
      </c>
      <c r="P7" s="36">
        <v>3682</v>
      </c>
      <c r="Q7" s="36">
        <v>41365</v>
      </c>
      <c r="R7" s="36">
        <v>195.75</v>
      </c>
      <c r="S7" s="36">
        <v>211.32</v>
      </c>
      <c r="T7" s="36">
        <v>30066</v>
      </c>
      <c r="U7" s="36">
        <v>22.87</v>
      </c>
      <c r="V7" s="36">
        <v>1314.65</v>
      </c>
      <c r="W7" s="36">
        <v>111.42</v>
      </c>
      <c r="X7" s="36">
        <v>115.54</v>
      </c>
      <c r="Y7" s="36">
        <v>112.42</v>
      </c>
      <c r="Z7" s="36">
        <v>108.67</v>
      </c>
      <c r="AA7" s="36">
        <v>107.88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499.57</v>
      </c>
      <c r="AT7" s="36">
        <v>730.98</v>
      </c>
      <c r="AU7" s="36">
        <v>562.91999999999996</v>
      </c>
      <c r="AV7" s="36">
        <v>300.23</v>
      </c>
      <c r="AW7" s="36">
        <v>316.57</v>
      </c>
      <c r="AX7" s="36">
        <v>832.37</v>
      </c>
      <c r="AY7" s="36">
        <v>852.01</v>
      </c>
      <c r="AZ7" s="36">
        <v>909.68</v>
      </c>
      <c r="BA7" s="36">
        <v>382.09</v>
      </c>
      <c r="BB7" s="36">
        <v>371.31</v>
      </c>
      <c r="BC7" s="36">
        <v>262.74</v>
      </c>
      <c r="BD7" s="36">
        <v>486.72</v>
      </c>
      <c r="BE7" s="36">
        <v>465.83</v>
      </c>
      <c r="BF7" s="36">
        <v>454.32</v>
      </c>
      <c r="BG7" s="36">
        <v>478.36</v>
      </c>
      <c r="BH7" s="36">
        <v>530.75</v>
      </c>
      <c r="BI7" s="36">
        <v>403.15</v>
      </c>
      <c r="BJ7" s="36">
        <v>391.4</v>
      </c>
      <c r="BK7" s="36">
        <v>382.65</v>
      </c>
      <c r="BL7" s="36">
        <v>385.06</v>
      </c>
      <c r="BM7" s="36">
        <v>373.09</v>
      </c>
      <c r="BN7" s="36">
        <v>276.38</v>
      </c>
      <c r="BO7" s="36">
        <v>101.67</v>
      </c>
      <c r="BP7" s="36">
        <v>105.49</v>
      </c>
      <c r="BQ7" s="36">
        <v>101.62</v>
      </c>
      <c r="BR7" s="36">
        <v>101.69</v>
      </c>
      <c r="BS7" s="36">
        <v>100.08</v>
      </c>
      <c r="BT7" s="36">
        <v>94.86</v>
      </c>
      <c r="BU7" s="36">
        <v>95.91</v>
      </c>
      <c r="BV7" s="36">
        <v>96.1</v>
      </c>
      <c r="BW7" s="36">
        <v>99.07</v>
      </c>
      <c r="BX7" s="36">
        <v>99.99</v>
      </c>
      <c r="BY7" s="36">
        <v>104.99</v>
      </c>
      <c r="BZ7" s="36">
        <v>191.05</v>
      </c>
      <c r="CA7" s="36">
        <v>184.24</v>
      </c>
      <c r="CB7" s="36">
        <v>191.5</v>
      </c>
      <c r="CC7" s="36">
        <v>190.63</v>
      </c>
      <c r="CD7" s="36">
        <v>194.61</v>
      </c>
      <c r="CE7" s="36">
        <v>179.14</v>
      </c>
      <c r="CF7" s="36">
        <v>179.29</v>
      </c>
      <c r="CG7" s="36">
        <v>178.39</v>
      </c>
      <c r="CH7" s="36">
        <v>173.03</v>
      </c>
      <c r="CI7" s="36">
        <v>171.15</v>
      </c>
      <c r="CJ7" s="36">
        <v>163.72</v>
      </c>
      <c r="CK7" s="36">
        <v>38.729999999999997</v>
      </c>
      <c r="CL7" s="36">
        <v>37.020000000000003</v>
      </c>
      <c r="CM7" s="36">
        <v>37.31</v>
      </c>
      <c r="CN7" s="36">
        <v>36.590000000000003</v>
      </c>
      <c r="CO7" s="36">
        <v>36.880000000000003</v>
      </c>
      <c r="CP7" s="36">
        <v>58.76</v>
      </c>
      <c r="CQ7" s="36">
        <v>59.09</v>
      </c>
      <c r="CR7" s="36">
        <v>59.23</v>
      </c>
      <c r="CS7" s="36">
        <v>58.58</v>
      </c>
      <c r="CT7" s="36">
        <v>58.53</v>
      </c>
      <c r="CU7" s="36">
        <v>59.76</v>
      </c>
      <c r="CV7" s="36">
        <v>83.17</v>
      </c>
      <c r="CW7" s="36">
        <v>86.46</v>
      </c>
      <c r="CX7" s="36">
        <v>85.45</v>
      </c>
      <c r="CY7" s="36">
        <v>85.19</v>
      </c>
      <c r="CZ7" s="36">
        <v>84.49</v>
      </c>
      <c r="DA7" s="36">
        <v>84.87</v>
      </c>
      <c r="DB7" s="36">
        <v>85.4</v>
      </c>
      <c r="DC7" s="36">
        <v>85.53</v>
      </c>
      <c r="DD7" s="36">
        <v>85.23</v>
      </c>
      <c r="DE7" s="36">
        <v>85.26</v>
      </c>
      <c r="DF7" s="36">
        <v>89.95</v>
      </c>
      <c r="DG7" s="36">
        <v>31.62</v>
      </c>
      <c r="DH7" s="36">
        <v>32.94</v>
      </c>
      <c r="DI7" s="36">
        <v>34.03</v>
      </c>
      <c r="DJ7" s="36">
        <v>45.94</v>
      </c>
      <c r="DK7" s="36">
        <v>45.58</v>
      </c>
      <c r="DL7" s="36">
        <v>35.53</v>
      </c>
      <c r="DM7" s="36">
        <v>36.36</v>
      </c>
      <c r="DN7" s="36">
        <v>37.340000000000003</v>
      </c>
      <c r="DO7" s="36">
        <v>44.31</v>
      </c>
      <c r="DP7" s="36">
        <v>45.75</v>
      </c>
      <c r="DQ7" s="36">
        <v>47.18</v>
      </c>
      <c r="DR7" s="36">
        <v>8.64</v>
      </c>
      <c r="DS7" s="36">
        <v>10.57</v>
      </c>
      <c r="DT7" s="36">
        <v>12.47</v>
      </c>
      <c r="DU7" s="36">
        <v>13.2</v>
      </c>
      <c r="DV7" s="36">
        <v>15.78</v>
      </c>
      <c r="DW7" s="36">
        <v>6.47</v>
      </c>
      <c r="DX7" s="36">
        <v>7.8</v>
      </c>
      <c r="DY7" s="36">
        <v>8.39</v>
      </c>
      <c r="DZ7" s="36">
        <v>10.09</v>
      </c>
      <c r="EA7" s="36">
        <v>10.54</v>
      </c>
      <c r="EB7" s="36">
        <v>13.18</v>
      </c>
      <c r="EC7" s="36">
        <v>0.61</v>
      </c>
      <c r="ED7" s="36">
        <v>0.36</v>
      </c>
      <c r="EE7" s="36">
        <v>0.18</v>
      </c>
      <c r="EF7" s="36">
        <v>0.56000000000000005</v>
      </c>
      <c r="EG7" s="36">
        <v>0.01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2017-02-20T00:48:19Z</cp:lastPrinted>
  <dcterms:created xsi:type="dcterms:W3CDTF">2017-02-01T08:47:21Z</dcterms:created>
  <dcterms:modified xsi:type="dcterms:W3CDTF">2017-02-22T02:22:04Z</dcterms:modified>
  <cp:category/>
</cp:coreProperties>
</file>