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<sst xmlns="http://schemas.openxmlformats.org/spreadsheetml/2006/main" count="217" uniqueCount="107">
  <si>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</si>
  <si>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</si>
  <si>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</si>
  <si>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</si>
  <si>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</si>
  <si>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</si>
  <si>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</si>
  <si>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</si>
  <si>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</si>
  <si>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</si>
  <si>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</si>
  <si>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</si>
  <si>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</si>
  <si>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</si>
  <si>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</si>
  <si>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</si>
  <si>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</si>
  <si>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</si>
  <si>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</si>
  <si>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</si>
  <si>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</si>
  <si>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</si>
  <si>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</si>
  <si>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</si>
  <si>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</si>
  <si>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</si>
  <si>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</si>
  <si>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</si>
  <si>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</si>
  <si>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</si>
  <si>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</si>
  <si>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</si>
  <si>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</si>
  <si>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</si>
  <si>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</si>
  <si>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</si>
  <si>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</si>
  <si>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</si>
  <si>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</si>
  <si>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</si>
  <si>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</si>
  <si>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</si>
  <si>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</si>
  <si>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</si>
  <si>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</si>
  <si>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</si>
  <si>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</si>
  <si>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</si>
  <si>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</si>
  <si>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</si>
  <si>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</si>
  <si>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</si>
  <si>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</si>
  <si>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</si>
  <si>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</si>
  <si>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</si>
  <si>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</si>
  <si>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</si>
  <si>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</si>
  <si>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</si>
  <si>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</si>
  <si>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</si>
  <si>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</si>
  <si>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</si>
  <si>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</si>
  <si>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</si>
  <si>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</si>
  <si>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</si>
  <si>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</si>
  <si>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</si>
  <si>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</si>
  <si>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</si>
  <si>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</si>
  <si>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</si>
  <si>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</si>
  <si>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</si>
  <si>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</si>
  <si>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</si>
  <si>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</si>
  <si>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</si>
  <si>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</si>
  <si>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</si>
  <si>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</si>
  <si>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</si>
  <si>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</si>
  <si>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</si>
  <si>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</si>
  <si>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</si>
  <si>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</si>
  <si>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</si>
  <si>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</si>
  <si>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</si>
  <si>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</si>
  <si>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</si>
  <si>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</si>
  <si>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</si>
  <si>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</si>
  <si>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</si>
  <si>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</si>
  <si>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</si>
  <si>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</si>
  <si>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</si>
  <si>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</si>
  <si>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</si>
  <si>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独立採算制を原則としている水道事業において，経常収支比率や料金回収率の数値が100％以上となっているため，経営状況は概ね健全であると言えます。
　しかしながら，人口減少等により水需要が減少する中，簡易水道事業の統合，老朽化更新に伴う大型投資が控えており，経営状況の悪化が懸念されます。
　また，企業債残高対給水収益比率が高く，管路更新率が低いため，今後は経営状況を見据えながら，現在策定中の経営戦略と，アセットマネジメントによる適切な投資計画により管路更新等を実施し，持続的な水道事業経営を行っていく必要があります。</t>
    <rPh sb="5" eb="6">
      <t>セイ</t>
    </rPh>
    <rPh sb="59" eb="60">
      <t>オオム</t>
    </rPh>
    <rPh sb="81" eb="83">
      <t>ジンコウ</t>
    </rPh>
    <rPh sb="83" eb="85">
      <t>ゲンショウ</t>
    </rPh>
    <rPh sb="85" eb="86">
      <t>トウ</t>
    </rPh>
    <rPh sb="136" eb="138">
      <t>ケネン</t>
    </rPh>
    <rPh sb="170" eb="171">
      <t>ヒク</t>
    </rPh>
    <rPh sb="183" eb="185">
      <t>ミス</t>
    </rPh>
    <rPh sb="190" eb="192">
      <t>ゲンザイ</t>
    </rPh>
    <rPh sb="192" eb="195">
      <t>サクテイチュウ</t>
    </rPh>
    <rPh sb="196" eb="198">
      <t>ケイエイ</t>
    </rPh>
    <rPh sb="198" eb="200">
      <t>センリャク</t>
    </rPh>
    <rPh sb="215" eb="217">
      <t>テキセツ</t>
    </rPh>
    <rPh sb="220" eb="222">
      <t>ケイカク</t>
    </rPh>
    <rPh sb="225" eb="227">
      <t>カンロ</t>
    </rPh>
    <rPh sb="227" eb="229">
      <t>コウシン</t>
    </rPh>
    <rPh sb="229" eb="230">
      <t>トウ</t>
    </rPh>
    <rPh sb="239" eb="241">
      <t>スイドウ</t>
    </rPh>
    <rPh sb="241" eb="243">
      <t>ジギョウ</t>
    </rPh>
    <phoneticPr fontId="4"/>
  </si>
  <si>
    <t>①単年度の収支の状況を示しており，100％以上で黒字であることになります。三原市は100％以上となっており，比較的良好と言えます。
②営業収益に対する累積欠損金の割合を示しており，累積欠損金がない場合，0％になります。三原市は0％となっており，累積欠損金はありません。
③短期的な債務に対する支払能力を示しており，100％以下で不良債務が発生することになります。三原市は100％以上となっており，比較的良好と言えます。
④給水収益に対する企業債残高の割合を示しており，明確な基準はありません。三原市では企業債により，H9～H16に浄水場総合移転整備事業を行っており，類似団体と比較し，高い割合となっています。
⑤給水に係る費用が，どの程度水道料金で賄われているかを示しており，100％以下で営業収益以外の収入で費用を補っていることになります。三原市は，水道料金で費用が賄われており，比較的良好と言えます。
⑥有収水量1㎥あたり，どれだけ費用がかかっているかを示しており，明確な基準はありません。三原市では，H9～H16に浄水場総合移転整備事業を行っており，減価償却費，支払利息が多く発生し，類似団体と比較し，1㎥あたりの費用が高くなっています。
⑦一日の配水能力に対する，一日の平均配水量の割合を示しており，数値が高いほど施設が有効に利用されていることになります。三原市は，水需要の低下と，有収率の向上により，類似団体と比較し，施設利用率が低くなっています。
⑧施設の稼働状況が収益につながっているかを示しており，明確な基準はありません。三原市は，類似団体と比べ，比較的良好と言えます。
経常収支比率，累積欠損金比率等から経営状況は比較的良好と言えますが，給水原価が類似団体と比べ高くなっており，今後も経営改善を図る必要があります。企業債残高対給水収益比率が高い数値となっており，適正な投資のあり方を検討し，企業債残高を抑制する必要があります。</t>
    <rPh sb="246" eb="249">
      <t>ミハラシ</t>
    </rPh>
    <rPh sb="251" eb="253">
      <t>キギョウ</t>
    </rPh>
    <rPh sb="253" eb="254">
      <t>サイ</t>
    </rPh>
    <rPh sb="478" eb="480">
      <t>ゲンカ</t>
    </rPh>
    <rPh sb="480" eb="482">
      <t>ショウキャク</t>
    </rPh>
    <rPh sb="482" eb="483">
      <t>ヒ</t>
    </rPh>
    <rPh sb="484" eb="486">
      <t>シハライ</t>
    </rPh>
    <rPh sb="486" eb="488">
      <t>リソク</t>
    </rPh>
    <rPh sb="489" eb="490">
      <t>オオ</t>
    </rPh>
    <rPh sb="491" eb="493">
      <t>ハッセイ</t>
    </rPh>
    <rPh sb="587" eb="588">
      <t>ミズ</t>
    </rPh>
    <rPh sb="588" eb="590">
      <t>ジュヨウ</t>
    </rPh>
    <rPh sb="591" eb="593">
      <t>テイカ</t>
    </rPh>
    <rPh sb="595" eb="597">
      <t>ユウシュウ</t>
    </rPh>
    <rPh sb="597" eb="598">
      <t>リツ</t>
    </rPh>
    <rPh sb="599" eb="601">
      <t>コウジョウ</t>
    </rPh>
    <phoneticPr fontId="4"/>
  </si>
  <si>
    <t>①有形固定資産のうち，償却対象資産の償却状況を示しており，100％に近いほど老朽化が進んでいることになります。三原市は，耐用年数の約50％老朽化が進行していると言えます。
②全体の管路に対する法定耐用年数を超えた管路の割合を示しており，高い数値ほど法定耐用年数を超えた管路を保有していることになります。三原市は，類似団体と比べ，H26までは低い数値で推移していましたが，40年前の拡張期に整備した管路が法定耐用年数を超えたため，H27は高い数値となっています。
③全体の管路に対する単年度で更新した管路の割合を示しており，明確な基準はありません。三原市は，類似団体と比べ，H27は低い数値となっています。
H27は，管路経年化率が高く，管路更新率が低くなったため，計画的な管路更新が必要です。</t>
    <rPh sb="218" eb="219">
      <t>タカ</t>
    </rPh>
    <rPh sb="220" eb="222">
      <t>スウチ</t>
    </rPh>
    <rPh sb="290" eb="291">
      <t>ヒク</t>
    </rPh>
    <rPh sb="316" eb="317">
      <t>タカ</t>
    </rPh>
    <rPh sb="325" eb="326">
      <t>ヒク</t>
    </rPh>
    <rPh sb="333" eb="336">
      <t>ケイカクテキ</t>
    </rPh>
    <rPh sb="342" eb="3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</si>
</sst>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1.61</c:v>
                </c:pt>
                <c:pt idx="1">
                  <c:v>0.77</c:v>
                </c:pt>
                <c:pt idx="2">
                  <c:v>1.54</c:v>
                </c:pt>
                <c:pt idx="3">
                  <c:v>2.52</c:v>
                </c:pt>
                <c:pt idx="4">
                  <c:v>0.2</c:v>
                </c:pt>
              </c:numCache>
            </c:numRef>
          </c:val>
        </c:ser>
        <c:dLbls>
          <c:showLegendKey val="0"/>
          <c:showVal val="0"/>
          <c:showCatName val="0"/>
          <c:showSerName val="0"/>
          <c:showPercent val="0"/>
          <c:showBubbleSize val="0"/>
        </c:dLbls>
        <c:gapWidth val="150"/>
        <c:axId val="97732864"/>
        <c:axId val="977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7732864"/>
        <c:axId val="97788288"/>
      </c:lineChart>
      <c:dateAx>
        <c:axId val="97732864"/>
        <c:scaling>
          <c:orientation val="minMax"/>
        </c:scaling>
        <c:delete val="1"/>
        <c:axPos val="b"/>
        <c:numFmt formatCode="ge" sourceLinked="1"/>
        <c:majorTickMark val="none"/>
        <c:minorTickMark val="none"/>
        <c:tickLblPos val="none"/>
        <c:crossAx val="97788288"/>
        <c:crosses val="autoZero"/>
        <c:auto val="1"/>
        <c:lblOffset val="100"/>
        <c:baseTimeUnit val="years"/>
      </c:dateAx>
      <c:valAx>
        <c:axId val="977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54.89</c:v>
                </c:pt>
                <c:pt idx="1">
                  <c:v>53.97</c:v>
                </c:pt>
                <c:pt idx="2">
                  <c:v>53.26</c:v>
                </c:pt>
                <c:pt idx="3">
                  <c:v>51.34</c:v>
                </c:pt>
                <c:pt idx="4">
                  <c:v>50.63</c:v>
                </c:pt>
              </c:numCache>
            </c:numRef>
          </c:val>
        </c:ser>
        <c:dLbls>
          <c:showLegendKey val="0"/>
          <c:showVal val="0"/>
          <c:showCatName val="0"/>
          <c:showSerName val="0"/>
          <c:showPercent val="0"/>
          <c:showBubbleSize val="0"/>
        </c:dLbls>
        <c:gapWidth val="150"/>
        <c:axId val="101059200"/>
        <c:axId val="1010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1059200"/>
        <c:axId val="101081856"/>
      </c:lineChart>
      <c:dateAx>
        <c:axId val="101059200"/>
        <c:scaling>
          <c:orientation val="minMax"/>
        </c:scaling>
        <c:delete val="1"/>
        <c:axPos val="b"/>
        <c:numFmt formatCode="ge" sourceLinked="1"/>
        <c:majorTickMark val="none"/>
        <c:minorTickMark val="none"/>
        <c:tickLblPos val="none"/>
        <c:crossAx val="101081856"/>
        <c:crosses val="autoZero"/>
        <c:auto val="1"/>
        <c:lblOffset val="100"/>
        <c:baseTimeUnit val="years"/>
      </c:dateAx>
      <c:valAx>
        <c:axId val="1010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88.16</c:v>
                </c:pt>
                <c:pt idx="1">
                  <c:v>88.4</c:v>
                </c:pt>
                <c:pt idx="2">
                  <c:v>89.02</c:v>
                </c:pt>
                <c:pt idx="3">
                  <c:v>90.03</c:v>
                </c:pt>
                <c:pt idx="4">
                  <c:v>91.37</c:v>
                </c:pt>
              </c:numCache>
            </c:numRef>
          </c:val>
        </c:ser>
        <c:dLbls>
          <c:showLegendKey val="0"/>
          <c:showVal val="0"/>
          <c:showCatName val="0"/>
          <c:showSerName val="0"/>
          <c:showPercent val="0"/>
          <c:showBubbleSize val="0"/>
        </c:dLbls>
        <c:gapWidth val="150"/>
        <c:axId val="101120256"/>
        <c:axId val="101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1120256"/>
        <c:axId val="101126528"/>
      </c:lineChart>
      <c:dateAx>
        <c:axId val="101120256"/>
        <c:scaling>
          <c:orientation val="minMax"/>
        </c:scaling>
        <c:delete val="1"/>
        <c:axPos val="b"/>
        <c:numFmt formatCode="ge" sourceLinked="1"/>
        <c:majorTickMark val="none"/>
        <c:minorTickMark val="none"/>
        <c:tickLblPos val="none"/>
        <c:crossAx val="101126528"/>
        <c:crosses val="autoZero"/>
        <c:auto val="1"/>
        <c:lblOffset val="100"/>
        <c:baseTimeUnit val="years"/>
      </c:dateAx>
      <c:valAx>
        <c:axId val="101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103.5</c:v>
                </c:pt>
                <c:pt idx="1">
                  <c:v>104.15</c:v>
                </c:pt>
                <c:pt idx="2">
                  <c:v>105.9</c:v>
                </c:pt>
                <c:pt idx="3">
                  <c:v>109.44</c:v>
                </c:pt>
                <c:pt idx="4">
                  <c:v>107.1</c:v>
                </c:pt>
              </c:numCache>
            </c:numRef>
          </c:val>
        </c:ser>
        <c:dLbls>
          <c:showLegendKey val="0"/>
          <c:showVal val="0"/>
          <c:showCatName val="0"/>
          <c:showSerName val="0"/>
          <c:showPercent val="0"/>
          <c:showBubbleSize val="0"/>
        </c:dLbls>
        <c:gapWidth val="150"/>
        <c:axId val="97818496"/>
        <c:axId val="97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7818496"/>
        <c:axId val="97824768"/>
      </c:lineChart>
      <c:dateAx>
        <c:axId val="97818496"/>
        <c:scaling>
          <c:orientation val="minMax"/>
        </c:scaling>
        <c:delete val="1"/>
        <c:axPos val="b"/>
        <c:numFmt formatCode="ge" sourceLinked="1"/>
        <c:majorTickMark val="none"/>
        <c:minorTickMark val="none"/>
        <c:tickLblPos val="none"/>
        <c:crossAx val="97824768"/>
        <c:crosses val="autoZero"/>
        <c:auto val="1"/>
        <c:lblOffset val="100"/>
        <c:baseTimeUnit val="years"/>
      </c:dateAx>
      <c:valAx>
        <c:axId val="978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37.22</c:v>
                </c:pt>
                <c:pt idx="1">
                  <c:v>38.520000000000003</c:v>
                </c:pt>
                <c:pt idx="2">
                  <c:v>39.909999999999997</c:v>
                </c:pt>
                <c:pt idx="3">
                  <c:v>46.64</c:v>
                </c:pt>
                <c:pt idx="4">
                  <c:v>47.92</c:v>
                </c:pt>
              </c:numCache>
            </c:numRef>
          </c:val>
        </c:ser>
        <c:dLbls>
          <c:showLegendKey val="0"/>
          <c:showVal val="0"/>
          <c:showCatName val="0"/>
          <c:showSerName val="0"/>
          <c:showPercent val="0"/>
          <c:showBubbleSize val="0"/>
        </c:dLbls>
        <c:gapWidth val="150"/>
        <c:axId val="99886592"/>
        <c:axId val="99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9886592"/>
        <c:axId val="99888512"/>
      </c:lineChart>
      <c:dateAx>
        <c:axId val="99886592"/>
        <c:scaling>
          <c:orientation val="minMax"/>
        </c:scaling>
        <c:delete val="1"/>
        <c:axPos val="b"/>
        <c:numFmt formatCode="ge" sourceLinked="1"/>
        <c:majorTickMark val="none"/>
        <c:minorTickMark val="none"/>
        <c:tickLblPos val="none"/>
        <c:crossAx val="99888512"/>
        <c:crosses val="autoZero"/>
        <c:auto val="1"/>
        <c:lblOffset val="100"/>
        <c:baseTimeUnit val="years"/>
      </c:dateAx>
      <c:valAx>
        <c:axId val="99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2.0299999999999998</c:v>
                </c:pt>
                <c:pt idx="2" formatCode="#,##0.00;&quot;△&quot;#,##0.00">
                  <c:v>0</c:v>
                </c:pt>
                <c:pt idx="3">
                  <c:v>1.97</c:v>
                </c:pt>
                <c:pt idx="4">
                  <c:v>17.11</c:v>
                </c:pt>
              </c:numCache>
            </c:numRef>
          </c:val>
        </c:ser>
        <c:dLbls>
          <c:showLegendKey val="0"/>
          <c:showVal val="0"/>
          <c:showCatName val="0"/>
          <c:showSerName val="0"/>
          <c:showPercent val="0"/>
          <c:showBubbleSize val="0"/>
        </c:dLbls>
        <c:gapWidth val="150"/>
        <c:axId val="99550336"/>
        <c:axId val="995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9550336"/>
        <c:axId val="99552256"/>
      </c:lineChart>
      <c:dateAx>
        <c:axId val="99550336"/>
        <c:scaling>
          <c:orientation val="minMax"/>
        </c:scaling>
        <c:delete val="1"/>
        <c:axPos val="b"/>
        <c:numFmt formatCode="ge" sourceLinked="1"/>
        <c:majorTickMark val="none"/>
        <c:minorTickMark val="none"/>
        <c:tickLblPos val="none"/>
        <c:crossAx val="99552256"/>
        <c:crosses val="autoZero"/>
        <c:auto val="1"/>
        <c:lblOffset val="100"/>
        <c:baseTimeUnit val="years"/>
      </c:dateAx>
      <c:valAx>
        <c:axId val="99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574912"/>
        <c:axId val="995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9574912"/>
        <c:axId val="99576832"/>
      </c:lineChart>
      <c:dateAx>
        <c:axId val="99574912"/>
        <c:scaling>
          <c:orientation val="minMax"/>
        </c:scaling>
        <c:delete val="1"/>
        <c:axPos val="b"/>
        <c:numFmt formatCode="ge" sourceLinked="1"/>
        <c:majorTickMark val="none"/>
        <c:minorTickMark val="none"/>
        <c:tickLblPos val="none"/>
        <c:crossAx val="99576832"/>
        <c:crosses val="autoZero"/>
        <c:auto val="1"/>
        <c:lblOffset val="100"/>
        <c:baseTimeUnit val="years"/>
      </c:dateAx>
      <c:valAx>
        <c:axId val="9957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539.87</c:v>
                </c:pt>
                <c:pt idx="1">
                  <c:v>629.66</c:v>
                </c:pt>
                <c:pt idx="2">
                  <c:v>526.29999999999995</c:v>
                </c:pt>
                <c:pt idx="3">
                  <c:v>192.69</c:v>
                </c:pt>
                <c:pt idx="4">
                  <c:v>204.42</c:v>
                </c:pt>
              </c:numCache>
            </c:numRef>
          </c:val>
        </c:ser>
        <c:dLbls>
          <c:showLegendKey val="0"/>
          <c:showVal val="0"/>
          <c:showCatName val="0"/>
          <c:showSerName val="0"/>
          <c:showPercent val="0"/>
          <c:showBubbleSize val="0"/>
        </c:dLbls>
        <c:gapWidth val="150"/>
        <c:axId val="99682944"/>
        <c:axId val="996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9682944"/>
        <c:axId val="99693312"/>
      </c:lineChart>
      <c:dateAx>
        <c:axId val="99682944"/>
        <c:scaling>
          <c:orientation val="minMax"/>
        </c:scaling>
        <c:delete val="1"/>
        <c:axPos val="b"/>
        <c:numFmt formatCode="ge" sourceLinked="1"/>
        <c:majorTickMark val="none"/>
        <c:minorTickMark val="none"/>
        <c:tickLblPos val="none"/>
        <c:crossAx val="99693312"/>
        <c:crosses val="autoZero"/>
        <c:auto val="1"/>
        <c:lblOffset val="100"/>
        <c:baseTimeUnit val="years"/>
      </c:dateAx>
      <c:valAx>
        <c:axId val="9969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585.77</c:v>
                </c:pt>
                <c:pt idx="1">
                  <c:v>576.78</c:v>
                </c:pt>
                <c:pt idx="2">
                  <c:v>562.39</c:v>
                </c:pt>
                <c:pt idx="3">
                  <c:v>557.91</c:v>
                </c:pt>
                <c:pt idx="4">
                  <c:v>533.23</c:v>
                </c:pt>
              </c:numCache>
            </c:numRef>
          </c:val>
        </c:ser>
        <c:dLbls>
          <c:showLegendKey val="0"/>
          <c:showVal val="0"/>
          <c:showCatName val="0"/>
          <c:showSerName val="0"/>
          <c:showPercent val="0"/>
          <c:showBubbleSize val="0"/>
        </c:dLbls>
        <c:gapWidth val="150"/>
        <c:axId val="99711232"/>
        <c:axId val="997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9711232"/>
        <c:axId val="99737984"/>
      </c:lineChart>
      <c:dateAx>
        <c:axId val="99711232"/>
        <c:scaling>
          <c:orientation val="minMax"/>
        </c:scaling>
        <c:delete val="1"/>
        <c:axPos val="b"/>
        <c:numFmt formatCode="ge" sourceLinked="1"/>
        <c:majorTickMark val="none"/>
        <c:minorTickMark val="none"/>
        <c:tickLblPos val="none"/>
        <c:crossAx val="99737984"/>
        <c:crosses val="autoZero"/>
        <c:auto val="1"/>
        <c:lblOffset val="100"/>
        <c:baseTimeUnit val="years"/>
      </c:dateAx>
      <c:valAx>
        <c:axId val="9973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7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96.38</c:v>
                </c:pt>
                <c:pt idx="1">
                  <c:v>97.29</c:v>
                </c:pt>
                <c:pt idx="2">
                  <c:v>98.66</c:v>
                </c:pt>
                <c:pt idx="3">
                  <c:v>104.02</c:v>
                </c:pt>
                <c:pt idx="4">
                  <c:v>104.48</c:v>
                </c:pt>
              </c:numCache>
            </c:numRef>
          </c:val>
        </c:ser>
        <c:dLbls>
          <c:showLegendKey val="0"/>
          <c:showVal val="0"/>
          <c:showCatName val="0"/>
          <c:showSerName val="0"/>
          <c:showPercent val="0"/>
          <c:showBubbleSize val="0"/>
        </c:dLbls>
        <c:gapWidth val="150"/>
        <c:axId val="99770368"/>
        <c:axId val="997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9770368"/>
        <c:axId val="99772288"/>
      </c:lineChart>
      <c:dateAx>
        <c:axId val="99770368"/>
        <c:scaling>
          <c:orientation val="minMax"/>
        </c:scaling>
        <c:delete val="1"/>
        <c:axPos val="b"/>
        <c:numFmt formatCode="ge" sourceLinked="1"/>
        <c:majorTickMark val="none"/>
        <c:minorTickMark val="none"/>
        <c:tickLblPos val="none"/>
        <c:crossAx val="99772288"/>
        <c:crosses val="autoZero"/>
        <c:auto val="1"/>
        <c:lblOffset val="100"/>
        <c:baseTimeUnit val="years"/>
      </c:dateAx>
      <c:valAx>
        <c:axId val="997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209.95</c:v>
                </c:pt>
                <c:pt idx="1">
                  <c:v>207.48</c:v>
                </c:pt>
                <c:pt idx="2">
                  <c:v>204.65</c:v>
                </c:pt>
                <c:pt idx="3">
                  <c:v>193.67</c:v>
                </c:pt>
                <c:pt idx="4">
                  <c:v>193.71</c:v>
                </c:pt>
              </c:numCache>
            </c:numRef>
          </c:val>
        </c:ser>
        <c:dLbls>
          <c:showLegendKey val="0"/>
          <c:showVal val="0"/>
          <c:showCatName val="0"/>
          <c:showSerName val="0"/>
          <c:showPercent val="0"/>
          <c:showBubbleSize val="0"/>
        </c:dLbls>
        <c:gapWidth val="150"/>
        <c:axId val="99798016"/>
        <c:axId val="998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9798016"/>
        <c:axId val="99800192"/>
      </c:lineChart>
      <c:dateAx>
        <c:axId val="99798016"/>
        <c:scaling>
          <c:orientation val="minMax"/>
        </c:scaling>
        <c:delete val="1"/>
        <c:axPos val="b"/>
        <c:numFmt formatCode="ge" sourceLinked="1"/>
        <c:majorTickMark val="none"/>
        <c:minorTickMark val="none"/>
        <c:tickLblPos val="none"/>
        <c:crossAx val="99800192"/>
        <c:crosses val="autoZero"/>
        <c:auto val="1"/>
        <c:lblOffset val="100"/>
        <c:baseTimeUnit val="years"/>
      </c:dateAx>
      <c:valAx>
        <c:axId val="998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三原市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97872</v>
      </c>
      <c r="AJ8" s="56"/>
      <c r="AK8" s="56"/>
      <c r="AL8" s="56"/>
      <c r="AM8" s="56"/>
      <c r="AN8" s="56"/>
      <c r="AO8" s="56"/>
      <c r="AP8" s="57"/>
      <c r="AQ8" s="47">
        <f>データ!R6</f>
        <v>471.55</v>
      </c>
      <c r="AR8" s="47"/>
      <c r="AS8" s="47"/>
      <c r="AT8" s="47"/>
      <c r="AU8" s="47"/>
      <c r="AV8" s="47"/>
      <c r="AW8" s="47"/>
      <c r="AX8" s="47"/>
      <c r="AY8" s="47">
        <f>データ!S6</f>
        <v>207.55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55.17</v>
      </c>
      <c r="K10" s="47"/>
      <c r="L10" s="47"/>
      <c r="M10" s="47"/>
      <c r="N10" s="47"/>
      <c r="O10" s="47"/>
      <c r="P10" s="47"/>
      <c r="Q10" s="47"/>
      <c r="R10" s="47">
        <f>データ!O6</f>
        <v>87.7</v>
      </c>
      <c r="S10" s="47"/>
      <c r="T10" s="47"/>
      <c r="U10" s="47"/>
      <c r="V10" s="47"/>
      <c r="W10" s="47"/>
      <c r="X10" s="47"/>
      <c r="Y10" s="47"/>
      <c r="Z10" s="78">
        <f>データ!P6</f>
        <v>3088</v>
      </c>
      <c r="AA10" s="78"/>
      <c r="AB10" s="78"/>
      <c r="AC10" s="78"/>
      <c r="AD10" s="78"/>
      <c r="AE10" s="78"/>
      <c r="AF10" s="78"/>
      <c r="AG10" s="78"/>
      <c r="AH10" s="2"/>
      <c r="AI10" s="78">
        <f>データ!T6</f>
        <v>85481</v>
      </c>
      <c r="AJ10" s="78"/>
      <c r="AK10" s="78"/>
      <c r="AL10" s="78"/>
      <c r="AM10" s="78"/>
      <c r="AN10" s="78"/>
      <c r="AO10" s="78"/>
      <c r="AP10" s="78"/>
      <c r="AQ10" s="47">
        <f>データ!U6</f>
        <v>471.09</v>
      </c>
      <c r="AR10" s="47"/>
      <c r="AS10" s="47"/>
      <c r="AT10" s="47"/>
      <c r="AU10" s="47"/>
      <c r="AV10" s="47"/>
      <c r="AW10" s="47"/>
      <c r="AX10" s="47"/>
      <c r="AY10" s="47">
        <f>データ!V6</f>
        <v>181.45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342041</v>
      </c>
      <c r="D6" s="31">
        <f t="shared" si="3"/>
        <v>46</v>
      </c>
      <c r="E6" s="31">
        <f t="shared" si="3"/>
        <v>1</v>
      </c>
      <c r="F6" s="31">
        <f t="shared" si="3"/>
        <v>0</v>
      </c>
      <c r="G6" s="31">
        <f t="shared" si="3"/>
        <v>1</v>
      </c>
      <c r="H6" s="31" t="str">
        <f t="shared" si="3"/>
        <v>広島県　三原市</v>
      </c>
      <c r="I6" s="31" t="str">
        <f t="shared" si="3"/>
        <v>法適用</v>
      </c>
      <c r="J6" s="31" t="str">
        <f t="shared" si="3"/>
        <v>水道事業</v>
      </c>
      <c r="K6" s="31" t="str">
        <f t="shared" si="3"/>
        <v>末端給水事業</v>
      </c>
      <c r="L6" s="31" t="str">
        <f t="shared" si="3"/>
        <v>A4</v>
      </c>
      <c r="M6" s="32" t="str">
        <f t="shared" si="3"/>
        <v>-</v>
      </c>
      <c r="N6" s="32">
        <f t="shared" si="3"/>
        <v>55.17</v>
      </c>
      <c r="O6" s="32">
        <f t="shared" si="3"/>
        <v>87.7</v>
      </c>
      <c r="P6" s="32">
        <f t="shared" si="3"/>
        <v>3088</v>
      </c>
      <c r="Q6" s="32">
        <f t="shared" si="3"/>
        <v>97872</v>
      </c>
      <c r="R6" s="32">
        <f t="shared" si="3"/>
        <v>471.55</v>
      </c>
      <c r="S6" s="32">
        <f t="shared" si="3"/>
        <v>207.55</v>
      </c>
      <c r="T6" s="32">
        <f t="shared" si="3"/>
        <v>85481</v>
      </c>
      <c r="U6" s="32">
        <f t="shared" si="3"/>
        <v>471.09</v>
      </c>
      <c r="V6" s="32">
        <f t="shared" si="3"/>
        <v>181.45</v>
      </c>
      <c r="W6" s="33">
        <f>IF(W7="",NA(),W7)</f>
        <v>103.5</v>
      </c>
      <c r="X6" s="33">
        <f t="shared" ref="X6:AF6" si="4">IF(X7="",NA(),X7)</f>
        <v>104.15</v>
      </c>
      <c r="Y6" s="33">
        <f t="shared" si="4"/>
        <v>105.9</v>
      </c>
      <c r="Z6" s="33">
        <f t="shared" si="4"/>
        <v>109.44</v>
      </c>
      <c r="AA6" s="33">
        <f t="shared" si="4"/>
        <v>107.1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539.87</v>
      </c>
      <c r="AT6" s="33">
        <f t="shared" ref="AT6:BB6" si="6">IF(AT7="",NA(),AT7)</f>
        <v>629.66</v>
      </c>
      <c r="AU6" s="33">
        <f t="shared" si="6"/>
        <v>526.29999999999995</v>
      </c>
      <c r="AV6" s="33">
        <f t="shared" si="6"/>
        <v>192.69</v>
      </c>
      <c r="AW6" s="33">
        <f t="shared" si="6"/>
        <v>204.42</v>
      </c>
      <c r="AX6" s="33">
        <f t="shared" si="6"/>
        <v>695.41</v>
      </c>
      <c r="AY6" s="33">
        <f t="shared" si="6"/>
        <v>701</v>
      </c>
      <c r="AZ6" s="33">
        <f t="shared" si="6"/>
        <v>739.59</v>
      </c>
      <c r="BA6" s="33">
        <f t="shared" si="6"/>
        <v>335.95</v>
      </c>
      <c r="BB6" s="33">
        <f t="shared" si="6"/>
        <v>346.59</v>
      </c>
      <c r="BC6" s="32" t="str">
        <f>IF(BC7="","",IF(BC7="-","【-】","【"&amp;SUBSTITUTE(TEXT(BC7,"#,##0.00"),"-","△")&amp;"】"))</f>
        <v>【262.74】</v>
      </c>
      <c r="BD6" s="33">
        <f>IF(BD7="",NA(),BD7)</f>
        <v>585.77</v>
      </c>
      <c r="BE6" s="33">
        <f t="shared" ref="BE6:BM6" si="7">IF(BE7="",NA(),BE7)</f>
        <v>576.78</v>
      </c>
      <c r="BF6" s="33">
        <f t="shared" si="7"/>
        <v>562.39</v>
      </c>
      <c r="BG6" s="33">
        <f t="shared" si="7"/>
        <v>557.91</v>
      </c>
      <c r="BH6" s="33">
        <f t="shared" si="7"/>
        <v>533.23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96.38</v>
      </c>
      <c r="BP6" s="33">
        <f t="shared" ref="BP6:BX6" si="8">IF(BP7="",NA(),BP7)</f>
        <v>97.29</v>
      </c>
      <c r="BQ6" s="33">
        <f t="shared" si="8"/>
        <v>98.66</v>
      </c>
      <c r="BR6" s="33">
        <f t="shared" si="8"/>
        <v>104.02</v>
      </c>
      <c r="BS6" s="33">
        <f t="shared" si="8"/>
        <v>104.48</v>
      </c>
      <c r="BT6" s="33">
        <f t="shared" si="8"/>
        <v>99.61</v>
      </c>
      <c r="BU6" s="33">
        <f t="shared" si="8"/>
        <v>100.27</v>
      </c>
      <c r="BV6" s="33">
        <f t="shared" si="8"/>
        <v>99.46</v>
      </c>
      <c r="BW6" s="33">
        <f t="shared" si="8"/>
        <v>105.21</v>
      </c>
      <c r="BX6" s="33">
        <f t="shared" si="8"/>
        <v>105.71</v>
      </c>
      <c r="BY6" s="32" t="str">
        <f>IF(BY7="","",IF(BY7="-","【-】","【"&amp;SUBSTITUTE(TEXT(BY7,"#,##0.00"),"-","△")&amp;"】"))</f>
        <v>【104.99】</v>
      </c>
      <c r="BZ6" s="33">
        <f>IF(BZ7="",NA(),BZ7)</f>
        <v>209.95</v>
      </c>
      <c r="CA6" s="33">
        <f t="shared" ref="CA6:CI6" si="9">IF(CA7="",NA(),CA7)</f>
        <v>207.48</v>
      </c>
      <c r="CB6" s="33">
        <f t="shared" si="9"/>
        <v>204.65</v>
      </c>
      <c r="CC6" s="33">
        <f t="shared" si="9"/>
        <v>193.67</v>
      </c>
      <c r="CD6" s="33">
        <f t="shared" si="9"/>
        <v>193.71</v>
      </c>
      <c r="CE6" s="33">
        <f t="shared" si="9"/>
        <v>169.59</v>
      </c>
      <c r="CF6" s="33">
        <f t="shared" si="9"/>
        <v>169.62</v>
      </c>
      <c r="CG6" s="33">
        <f t="shared" si="9"/>
        <v>171.78</v>
      </c>
      <c r="CH6" s="33">
        <f t="shared" si="9"/>
        <v>162.59</v>
      </c>
      <c r="CI6" s="33">
        <f t="shared" si="9"/>
        <v>162.15</v>
      </c>
      <c r="CJ6" s="32" t="str">
        <f>IF(CJ7="","",IF(CJ7="-","【-】","【"&amp;SUBSTITUTE(TEXT(CJ7,"#,##0.00"),"-","△")&amp;"】"))</f>
        <v>【163.72】</v>
      </c>
      <c r="CK6" s="33">
        <f>IF(CK7="",NA(),CK7)</f>
        <v>54.89</v>
      </c>
      <c r="CL6" s="33">
        <f t="shared" ref="CL6:CT6" si="10">IF(CL7="",NA(),CL7)</f>
        <v>53.97</v>
      </c>
      <c r="CM6" s="33">
        <f t="shared" si="10"/>
        <v>53.26</v>
      </c>
      <c r="CN6" s="33">
        <f t="shared" si="10"/>
        <v>51.34</v>
      </c>
      <c r="CO6" s="33">
        <f t="shared" si="10"/>
        <v>50.63</v>
      </c>
      <c r="CP6" s="33">
        <f t="shared" si="10"/>
        <v>60.04</v>
      </c>
      <c r="CQ6" s="33">
        <f t="shared" si="10"/>
        <v>59.88</v>
      </c>
      <c r="CR6" s="33">
        <f t="shared" si="10"/>
        <v>59.68</v>
      </c>
      <c r="CS6" s="33">
        <f t="shared" si="10"/>
        <v>59.17</v>
      </c>
      <c r="CT6" s="33">
        <f t="shared" si="10"/>
        <v>59.34</v>
      </c>
      <c r="CU6" s="32" t="str">
        <f>IF(CU7="","",IF(CU7="-","【-】","【"&amp;SUBSTITUTE(TEXT(CU7,"#,##0.00"),"-","△")&amp;"】"))</f>
        <v>【59.76】</v>
      </c>
      <c r="CV6" s="33">
        <f>IF(CV7="",NA(),CV7)</f>
        <v>88.16</v>
      </c>
      <c r="CW6" s="33">
        <f t="shared" ref="CW6:DE6" si="11">IF(CW7="",NA(),CW7)</f>
        <v>88.4</v>
      </c>
      <c r="CX6" s="33">
        <f t="shared" si="11"/>
        <v>89.02</v>
      </c>
      <c r="CY6" s="33">
        <f t="shared" si="11"/>
        <v>90.03</v>
      </c>
      <c r="CZ6" s="33">
        <f t="shared" si="11"/>
        <v>91.37</v>
      </c>
      <c r="DA6" s="33">
        <f t="shared" si="11"/>
        <v>87.33</v>
      </c>
      <c r="DB6" s="33">
        <f t="shared" si="11"/>
        <v>87.65</v>
      </c>
      <c r="DC6" s="33">
        <f t="shared" si="11"/>
        <v>87.63</v>
      </c>
      <c r="DD6" s="33">
        <f t="shared" si="11"/>
        <v>87.6</v>
      </c>
      <c r="DE6" s="33">
        <f t="shared" si="11"/>
        <v>87.74</v>
      </c>
      <c r="DF6" s="32" t="str">
        <f>IF(DF7="","",IF(DF7="-","【-】","【"&amp;SUBSTITUTE(TEXT(DF7,"#,##0.00"),"-","△")&amp;"】"))</f>
        <v>【89.95】</v>
      </c>
      <c r="DG6" s="33">
        <f>IF(DG7="",NA(),DG7)</f>
        <v>37.22</v>
      </c>
      <c r="DH6" s="33">
        <f t="shared" ref="DH6:DP6" si="12">IF(DH7="",NA(),DH7)</f>
        <v>38.520000000000003</v>
      </c>
      <c r="DI6" s="33">
        <f t="shared" si="12"/>
        <v>39.909999999999997</v>
      </c>
      <c r="DJ6" s="33">
        <f t="shared" si="12"/>
        <v>46.64</v>
      </c>
      <c r="DK6" s="33">
        <f t="shared" si="12"/>
        <v>47.92</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3">
        <f t="shared" ref="DS6:EA6" si="13">IF(DS7="",NA(),DS7)</f>
        <v>2.0299999999999998</v>
      </c>
      <c r="DT6" s="32">
        <f t="shared" si="13"/>
        <v>0</v>
      </c>
      <c r="DU6" s="33">
        <f t="shared" si="13"/>
        <v>1.97</v>
      </c>
      <c r="DV6" s="33">
        <f t="shared" si="13"/>
        <v>17.11</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1.61</v>
      </c>
      <c r="ED6" s="33">
        <f t="shared" ref="ED6:EL6" si="14">IF(ED7="",NA(),ED7)</f>
        <v>0.77</v>
      </c>
      <c r="EE6" s="33">
        <f t="shared" si="14"/>
        <v>1.54</v>
      </c>
      <c r="EF6" s="33">
        <f t="shared" si="14"/>
        <v>2.52</v>
      </c>
      <c r="EG6" s="33">
        <f t="shared" si="14"/>
        <v>0.2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342041</v>
      </c>
      <c r="D7" s="35">
        <v>46</v>
      </c>
      <c r="E7" s="35">
        <v>1</v>
      </c>
      <c r="F7" s="35">
        <v>0</v>
      </c>
      <c r="G7" s="35">
        <v>1</v>
      </c>
      <c r="H7" s="35" t="s">
        <v>93</v>
      </c>
      <c r="I7" s="35" t="s">
        <v>94</v>
      </c>
      <c r="J7" s="35" t="s">
        <v>95</v>
      </c>
      <c r="K7" s="35" t="s">
        <v>96</v>
      </c>
      <c r="L7" s="35" t="s">
        <v>97</v>
      </c>
      <c r="M7" s="36" t="s">
        <v>98</v>
      </c>
      <c r="N7" s="36">
        <v>55.17</v>
      </c>
      <c r="O7" s="36">
        <v>87.7</v>
      </c>
      <c r="P7" s="36">
        <v>3088</v>
      </c>
      <c r="Q7" s="36">
        <v>97872</v>
      </c>
      <c r="R7" s="36">
        <v>471.55</v>
      </c>
      <c r="S7" s="36">
        <v>207.55</v>
      </c>
      <c r="T7" s="36">
        <v>85481</v>
      </c>
      <c r="U7" s="36">
        <v>471.09</v>
      </c>
      <c r="V7" s="36">
        <v>181.45</v>
      </c>
      <c r="W7" s="36">
        <v>103.5</v>
      </c>
      <c r="X7" s="36">
        <v>104.15</v>
      </c>
      <c r="Y7" s="36">
        <v>105.9</v>
      </c>
      <c r="Z7" s="36">
        <v>109.44</v>
      </c>
      <c r="AA7" s="36">
        <v>107.1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539.87</v>
      </c>
      <c r="AT7" s="36">
        <v>629.66</v>
      </c>
      <c r="AU7" s="36">
        <v>526.29999999999995</v>
      </c>
      <c r="AV7" s="36">
        <v>192.69</v>
      </c>
      <c r="AW7" s="36">
        <v>204.42</v>
      </c>
      <c r="AX7" s="36">
        <v>695.41</v>
      </c>
      <c r="AY7" s="36">
        <v>701</v>
      </c>
      <c r="AZ7" s="36">
        <v>739.59</v>
      </c>
      <c r="BA7" s="36">
        <v>335.95</v>
      </c>
      <c r="BB7" s="36">
        <v>346.59</v>
      </c>
      <c r="BC7" s="36">
        <v>262.74</v>
      </c>
      <c r="BD7" s="36">
        <v>585.77</v>
      </c>
      <c r="BE7" s="36">
        <v>576.78</v>
      </c>
      <c r="BF7" s="36">
        <v>562.39</v>
      </c>
      <c r="BG7" s="36">
        <v>557.91</v>
      </c>
      <c r="BH7" s="36">
        <v>533.23</v>
      </c>
      <c r="BI7" s="36">
        <v>343.45</v>
      </c>
      <c r="BJ7" s="36">
        <v>330.99</v>
      </c>
      <c r="BK7" s="36">
        <v>324.08999999999997</v>
      </c>
      <c r="BL7" s="36">
        <v>319.82</v>
      </c>
      <c r="BM7" s="36">
        <v>312.02999999999997</v>
      </c>
      <c r="BN7" s="36">
        <v>276.38</v>
      </c>
      <c r="BO7" s="36">
        <v>96.38</v>
      </c>
      <c r="BP7" s="36">
        <v>97.29</v>
      </c>
      <c r="BQ7" s="36">
        <v>98.66</v>
      </c>
      <c r="BR7" s="36">
        <v>104.02</v>
      </c>
      <c r="BS7" s="36">
        <v>104.48</v>
      </c>
      <c r="BT7" s="36">
        <v>99.61</v>
      </c>
      <c r="BU7" s="36">
        <v>100.27</v>
      </c>
      <c r="BV7" s="36">
        <v>99.46</v>
      </c>
      <c r="BW7" s="36">
        <v>105.21</v>
      </c>
      <c r="BX7" s="36">
        <v>105.71</v>
      </c>
      <c r="BY7" s="36">
        <v>104.99</v>
      </c>
      <c r="BZ7" s="36">
        <v>209.95</v>
      </c>
      <c r="CA7" s="36">
        <v>207.48</v>
      </c>
      <c r="CB7" s="36">
        <v>204.65</v>
      </c>
      <c r="CC7" s="36">
        <v>193.67</v>
      </c>
      <c r="CD7" s="36">
        <v>193.71</v>
      </c>
      <c r="CE7" s="36">
        <v>169.59</v>
      </c>
      <c r="CF7" s="36">
        <v>169.62</v>
      </c>
      <c r="CG7" s="36">
        <v>171.78</v>
      </c>
      <c r="CH7" s="36">
        <v>162.59</v>
      </c>
      <c r="CI7" s="36">
        <v>162.15</v>
      </c>
      <c r="CJ7" s="36">
        <v>163.72</v>
      </c>
      <c r="CK7" s="36">
        <v>54.89</v>
      </c>
      <c r="CL7" s="36">
        <v>53.97</v>
      </c>
      <c r="CM7" s="36">
        <v>53.26</v>
      </c>
      <c r="CN7" s="36">
        <v>51.34</v>
      </c>
      <c r="CO7" s="36">
        <v>50.63</v>
      </c>
      <c r="CP7" s="36">
        <v>60.04</v>
      </c>
      <c r="CQ7" s="36">
        <v>59.88</v>
      </c>
      <c r="CR7" s="36">
        <v>59.68</v>
      </c>
      <c r="CS7" s="36">
        <v>59.17</v>
      </c>
      <c r="CT7" s="36">
        <v>59.34</v>
      </c>
      <c r="CU7" s="36">
        <v>59.76</v>
      </c>
      <c r="CV7" s="36">
        <v>88.16</v>
      </c>
      <c r="CW7" s="36">
        <v>88.4</v>
      </c>
      <c r="CX7" s="36">
        <v>89.02</v>
      </c>
      <c r="CY7" s="36">
        <v>90.03</v>
      </c>
      <c r="CZ7" s="36">
        <v>91.37</v>
      </c>
      <c r="DA7" s="36">
        <v>87.33</v>
      </c>
      <c r="DB7" s="36">
        <v>87.65</v>
      </c>
      <c r="DC7" s="36">
        <v>87.63</v>
      </c>
      <c r="DD7" s="36">
        <v>87.6</v>
      </c>
      <c r="DE7" s="36">
        <v>87.74</v>
      </c>
      <c r="DF7" s="36">
        <v>89.95</v>
      </c>
      <c r="DG7" s="36">
        <v>37.22</v>
      </c>
      <c r="DH7" s="36">
        <v>38.520000000000003</v>
      </c>
      <c r="DI7" s="36">
        <v>39.909999999999997</v>
      </c>
      <c r="DJ7" s="36">
        <v>46.64</v>
      </c>
      <c r="DK7" s="36">
        <v>47.92</v>
      </c>
      <c r="DL7" s="36">
        <v>37.71</v>
      </c>
      <c r="DM7" s="36">
        <v>38.69</v>
      </c>
      <c r="DN7" s="36">
        <v>39.65</v>
      </c>
      <c r="DO7" s="36">
        <v>45.25</v>
      </c>
      <c r="DP7" s="36">
        <v>46.27</v>
      </c>
      <c r="DQ7" s="36">
        <v>47.18</v>
      </c>
      <c r="DR7" s="36">
        <v>0</v>
      </c>
      <c r="DS7" s="36">
        <v>2.0299999999999998</v>
      </c>
      <c r="DT7" s="36">
        <v>0</v>
      </c>
      <c r="DU7" s="36">
        <v>1.97</v>
      </c>
      <c r="DV7" s="36">
        <v>17.11</v>
      </c>
      <c r="DW7" s="36">
        <v>7.67</v>
      </c>
      <c r="DX7" s="36">
        <v>8.4</v>
      </c>
      <c r="DY7" s="36">
        <v>9.7100000000000009</v>
      </c>
      <c r="DZ7" s="36">
        <v>10.71</v>
      </c>
      <c r="EA7" s="36">
        <v>10.93</v>
      </c>
      <c r="EB7" s="36">
        <v>13.18</v>
      </c>
      <c r="EC7" s="36">
        <v>1.61</v>
      </c>
      <c r="ED7" s="36">
        <v>0.77</v>
      </c>
      <c r="EE7" s="36">
        <v>1.54</v>
      </c>
      <c r="EF7" s="36">
        <v>2.52</v>
      </c>
      <c r="EG7" s="36">
        <v>0.2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2017-02-10T07:33:36Z</cp:lastPrinted>
  <dcterms:created xsi:type="dcterms:W3CDTF">2017-02-01T08:47:19Z</dcterms:created>
  <dcterms:modified xsi:type="dcterms:W3CDTF">2017-02-17T05:36:38Z</dcterms:modified>
  <cp:category/>
</cp:coreProperties>
</file>