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55.156\財政課\★財政課\業務別\05決算統計\30　公営企業決算状況調査【準公決算統計】\09 経営分析比較表（済）\H30\180925 経営比較分析表\"/>
    </mc:Choice>
  </mc:AlternateContent>
  <workbookProtection workbookPassword="B319" lockStructure="1"/>
  <bookViews>
    <workbookView xWindow="240" yWindow="45" windowWidth="14940" windowHeight="7650"/>
  </bookViews>
  <sheets>
    <sheet name="法適用_病院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EC7" i="5"/>
  <c r="EO79" i="4" s="1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CW7" i="5"/>
  <c r="CV7" i="5"/>
  <c r="CT7" i="5"/>
  <c r="CS7" i="5"/>
  <c r="CR7" i="5"/>
  <c r="CQ7" i="5"/>
  <c r="CP7" i="5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ID12" i="4" s="1"/>
  <c r="AD6" i="5"/>
  <c r="AC6" i="5"/>
  <c r="AB6" i="5"/>
  <c r="AA6" i="5"/>
  <c r="LP8" i="4" s="1"/>
  <c r="Z6" i="5"/>
  <c r="Y6" i="5"/>
  <c r="ID8" i="4" s="1"/>
  <c r="X6" i="5"/>
  <c r="W6" i="5"/>
  <c r="V6" i="5"/>
  <c r="U6" i="5"/>
  <c r="T6" i="5"/>
  <c r="S6" i="5"/>
  <c r="EG10" i="4" s="1"/>
  <c r="R6" i="5"/>
  <c r="Q6" i="5"/>
  <c r="AU10" i="4" s="1"/>
  <c r="P6" i="5"/>
  <c r="N6" i="5"/>
  <c r="EG8" i="4" s="1"/>
  <c r="M6" i="5"/>
  <c r="L6" i="5"/>
  <c r="AU8" i="4" s="1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H90" i="4"/>
  <c r="F90" i="4"/>
  <c r="D90" i="4"/>
  <c r="B90" i="4"/>
  <c r="MH80" i="4"/>
  <c r="LO80" i="4"/>
  <c r="KV80" i="4"/>
  <c r="KC80" i="4"/>
  <c r="JJ80" i="4"/>
  <c r="HM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GR56" i="4"/>
  <c r="FL56" i="4"/>
  <c r="EW56" i="4"/>
  <c r="EH56" i="4"/>
  <c r="DS56" i="4"/>
  <c r="DD56" i="4"/>
  <c r="BX56" i="4"/>
  <c r="BI56" i="4"/>
  <c r="AT56" i="4"/>
  <c r="P56" i="4"/>
  <c r="LY55" i="4"/>
  <c r="LJ55" i="4"/>
  <c r="KU55" i="4"/>
  <c r="IZ55" i="4"/>
  <c r="IK55" i="4"/>
  <c r="HV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GR34" i="4"/>
  <c r="FL34" i="4"/>
  <c r="EW34" i="4"/>
  <c r="EH34" i="4"/>
  <c r="DS34" i="4"/>
  <c r="DD34" i="4"/>
  <c r="BX34" i="4"/>
  <c r="BI34" i="4"/>
  <c r="AT34" i="4"/>
  <c r="P34" i="4"/>
  <c r="LY33" i="4"/>
  <c r="LJ33" i="4"/>
  <c r="KU33" i="4"/>
  <c r="IZ33" i="4"/>
  <c r="IK33" i="4"/>
  <c r="HV33" i="4"/>
  <c r="HG33" i="4"/>
  <c r="GR33" i="4"/>
  <c r="EW33" i="4"/>
  <c r="EH33" i="4"/>
  <c r="DS33" i="4"/>
  <c r="BX33" i="4"/>
  <c r="BI33" i="4"/>
  <c r="AT33" i="4"/>
  <c r="AE33" i="4"/>
  <c r="P33" i="4"/>
  <c r="JW12" i="4"/>
  <c r="EG12" i="4"/>
  <c r="CN12" i="4"/>
  <c r="AU12" i="4"/>
  <c r="B12" i="4"/>
  <c r="LP10" i="4"/>
  <c r="JW10" i="4"/>
  <c r="ID10" i="4"/>
  <c r="FZ10" i="4"/>
  <c r="CN10" i="4"/>
  <c r="B10" i="4"/>
  <c r="JW8" i="4"/>
  <c r="CN8" i="4"/>
  <c r="B8" i="4"/>
  <c r="HM78" i="4" l="1"/>
  <c r="FL54" i="4"/>
  <c r="FL32" i="4"/>
  <c r="CS78" i="4"/>
  <c r="BX54" i="4"/>
  <c r="BX32" i="4"/>
  <c r="MN54" i="4"/>
  <c r="MH78" i="4"/>
  <c r="IZ54" i="4"/>
  <c r="IZ32" i="4"/>
  <c r="MN32" i="4"/>
  <c r="C11" i="5"/>
  <c r="D11" i="5"/>
  <c r="E11" i="5"/>
  <c r="B11" i="5"/>
  <c r="AN78" i="4" l="1"/>
  <c r="AE54" i="4"/>
  <c r="AE32" i="4"/>
  <c r="KU32" i="4"/>
  <c r="KU54" i="4"/>
  <c r="KC78" i="4"/>
  <c r="HG54" i="4"/>
  <c r="HG32" i="4"/>
  <c r="FH78" i="4"/>
  <c r="DS54" i="4"/>
  <c r="DS32" i="4"/>
  <c r="EO78" i="4"/>
  <c r="DD54" i="4"/>
  <c r="DD32" i="4"/>
  <c r="KF32" i="4"/>
  <c r="U78" i="4"/>
  <c r="P54" i="4"/>
  <c r="P32" i="4"/>
  <c r="KF54" i="4"/>
  <c r="JJ78" i="4"/>
  <c r="GR54" i="4"/>
  <c r="GR32" i="4"/>
  <c r="LO78" i="4"/>
  <c r="IK54" i="4"/>
  <c r="IK32" i="4"/>
  <c r="EW54" i="4"/>
  <c r="EW32" i="4"/>
  <c r="BI54" i="4"/>
  <c r="BI32" i="4"/>
  <c r="GT78" i="4"/>
  <c r="BZ78" i="4"/>
  <c r="LY54" i="4"/>
  <c r="LY32" i="4"/>
  <c r="LJ54" i="4"/>
  <c r="LJ32" i="4"/>
  <c r="KV78" i="4"/>
  <c r="HV54" i="4"/>
  <c r="HV32" i="4"/>
  <c r="BG78" i="4"/>
  <c r="AT54" i="4"/>
  <c r="AT32" i="4"/>
  <c r="GA78" i="4"/>
  <c r="EH54" i="4"/>
  <c r="EH32" i="4"/>
</calcChain>
</file>

<file path=xl/sharedStrings.xml><?xml version="1.0" encoding="utf-8"?>
<sst xmlns="http://schemas.openxmlformats.org/spreadsheetml/2006/main" count="290" uniqueCount="149">
  <si>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</si>
  <si>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</si>
  <si>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</si>
  <si>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</si>
  <si>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</si>
  <si>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</si>
  <si>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</si>
  <si>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</si>
  <si>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</si>
  <si>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</si>
  <si>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</si>
  <si>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</si>
  <si>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</si>
  <si>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</si>
  <si>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</si>
  <si>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</si>
  <si>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</si>
  <si>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</si>
  <si>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</si>
  <si>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</si>
  <si>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</si>
  <si>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</si>
  <si>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</si>
  <si>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</si>
  <si>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</si>
  <si>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</si>
  <si>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</si>
  <si>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</si>
  <si>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</si>
  <si>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</si>
  <si>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</si>
  <si>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</si>
  <si>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</si>
  <si>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</si>
  <si>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</si>
  <si>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</si>
  <si>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</si>
  <si>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</si>
  <si>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</si>
  <si>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</si>
  <si>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</si>
  <si>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</si>
  <si>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</si>
  <si>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</si>
  <si>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</si>
  <si>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</si>
  <si>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</si>
  <si>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</si>
  <si>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</si>
  <si>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</si>
  <si>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</si>
  <si>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</si>
  <si>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</si>
  <si>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</si>
  <si>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</si>
  <si>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</si>
  <si>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</si>
  <si>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</si>
  <si>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</si>
  <si>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</si>
  <si>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</si>
  <si>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</si>
  <si>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</si>
  <si>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</si>
  <si>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</si>
  <si>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</si>
  <si>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</si>
  <si>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</si>
  <si>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</si>
  <si>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</si>
  <si>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</si>
  <si>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</si>
  <si>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</si>
  <si>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</si>
  <si>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</si>
  <si>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</si>
  <si>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</si>
  <si>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</si>
  <si>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</si>
  <si>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</si>
  <si>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</si>
  <si>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</si>
  <si>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</si>
  <si>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</si>
  <si>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</si>
  <si>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</si>
  <si>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</si>
  <si>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</si>
  <si>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</si>
  <si>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</si>
  <si>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</si>
  <si>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</si>
  <si>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</si>
  <si>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</si>
  <si>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</si>
  <si>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</si>
  <si>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</si>
  <si>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</si>
  <si>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</si>
  <si>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</si>
  <si>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</si>
  <si>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</si>
  <si>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</si>
  <si>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</si>
  <si>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</si>
  <si>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</si>
  <si>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</si>
  <si>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</si>
  <si>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</si>
  <si>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</si>
  <si>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</si>
  <si>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</si>
  <si>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</si>
  <si>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</si>
  <si>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</si>
  <si>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</si>
  <si>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</si>
  <si>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</si>
  <si>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</si>
  <si>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</si>
  <si>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</si>
  <si>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</si>
  <si>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</si>
  <si>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広島県</t>
  </si>
  <si>
    <t>福山市</t>
  </si>
  <si>
    <t>福山市民病院</t>
  </si>
  <si>
    <t>条例全部</t>
  </si>
  <si>
    <t>病院事業</t>
  </si>
  <si>
    <t>一般病院</t>
  </si>
  <si>
    <t>500床以上</t>
  </si>
  <si>
    <t>直営</t>
  </si>
  <si>
    <t>対象</t>
  </si>
  <si>
    <t>ド 透 I 未 訓 ガ</t>
  </si>
  <si>
    <t>救 臨 が 感 災 地 輪</t>
  </si>
  <si>
    <t>非該当</t>
  </si>
  <si>
    <t>７：１</t>
  </si>
  <si>
    <t>-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</si>
  <si>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</si>
  <si>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</si>
  <si>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</si>
  <si>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</si>
  <si>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</si>
  <si>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</si>
  <si>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</si>
  <si>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自治体職員ほか</t>
    <rPh sb="0" eb="3">
      <t>ジチタイ</t>
    </rPh>
    <rPh sb="3" eb="5">
      <t>ショクイン</t>
    </rPh>
    <phoneticPr fontId="5"/>
  </si>
  <si>
    <t>　当院は，福山・府中二次保健医療圏の中核病院として，「高度急性期」・「急性期」機能を担っています。
　また，「がん医療」，「救急医療」及び「高度専門医療」を大きな柱とし，医療機能の充実や集患力の向上に努めています。</t>
    <rPh sb="1" eb="3">
      <t>トウイン</t>
    </rPh>
    <rPh sb="5" eb="7">
      <t>フクヤマ</t>
    </rPh>
    <rPh sb="8" eb="10">
      <t>フチュウ</t>
    </rPh>
    <rPh sb="10" eb="12">
      <t>ニジ</t>
    </rPh>
    <rPh sb="12" eb="14">
      <t>ホケン</t>
    </rPh>
    <rPh sb="14" eb="16">
      <t>イリョウ</t>
    </rPh>
    <rPh sb="16" eb="17">
      <t>ケン</t>
    </rPh>
    <rPh sb="18" eb="20">
      <t>チュウカク</t>
    </rPh>
    <rPh sb="20" eb="22">
      <t>ビョウイン</t>
    </rPh>
    <rPh sb="39" eb="41">
      <t>キノウ</t>
    </rPh>
    <rPh sb="42" eb="43">
      <t>ニナ</t>
    </rPh>
    <rPh sb="57" eb="59">
      <t>イリョウ</t>
    </rPh>
    <rPh sb="62" eb="64">
      <t>キュウキュウ</t>
    </rPh>
    <rPh sb="64" eb="66">
      <t>イリョウ</t>
    </rPh>
    <rPh sb="67" eb="68">
      <t>オヨ</t>
    </rPh>
    <rPh sb="70" eb="72">
      <t>コウド</t>
    </rPh>
    <rPh sb="72" eb="74">
      <t>センモン</t>
    </rPh>
    <rPh sb="74" eb="76">
      <t>イリョウ</t>
    </rPh>
    <rPh sb="78" eb="79">
      <t>オオ</t>
    </rPh>
    <rPh sb="81" eb="82">
      <t>ハシラ</t>
    </rPh>
    <rPh sb="85" eb="87">
      <t>イリョウ</t>
    </rPh>
    <rPh sb="87" eb="89">
      <t>キノウ</t>
    </rPh>
    <rPh sb="90" eb="92">
      <t>ジュウジツ</t>
    </rPh>
    <rPh sb="93" eb="94">
      <t>シュウ</t>
    </rPh>
    <rPh sb="100" eb="101">
      <t>ツト</t>
    </rPh>
    <phoneticPr fontId="5"/>
  </si>
  <si>
    <t>　地域の基幹病院として，「地域医療構想を踏まえた役割の明確化」「経営の効率化」「再編・ネットワーク化」「経営形態の見直し」の４つの視点に立った「福山市民病院改革プラン」の取組を進め，継続的な経営収支の黒字化をめざすとともに、将来にわたり地域で暮らす人たちに安心・安全で良質な医療を提供できる体制を構築してまいります。</t>
    <rPh sb="1" eb="3">
      <t>チイキ</t>
    </rPh>
    <rPh sb="4" eb="6">
      <t>キカン</t>
    </rPh>
    <rPh sb="6" eb="8">
      <t>ビョウイン</t>
    </rPh>
    <rPh sb="13" eb="15">
      <t>チイキ</t>
    </rPh>
    <rPh sb="15" eb="17">
      <t>イリョウ</t>
    </rPh>
    <rPh sb="17" eb="19">
      <t>コウソウ</t>
    </rPh>
    <rPh sb="20" eb="21">
      <t>フ</t>
    </rPh>
    <rPh sb="24" eb="26">
      <t>ヤクワリ</t>
    </rPh>
    <rPh sb="27" eb="30">
      <t>メイカクカ</t>
    </rPh>
    <rPh sb="32" eb="34">
      <t>ケイエイ</t>
    </rPh>
    <rPh sb="35" eb="38">
      <t>コウリツカ</t>
    </rPh>
    <rPh sb="40" eb="42">
      <t>サイヘン</t>
    </rPh>
    <rPh sb="49" eb="50">
      <t>カ</t>
    </rPh>
    <rPh sb="52" eb="54">
      <t>ケイエイ</t>
    </rPh>
    <rPh sb="54" eb="56">
      <t>ケイタイ</t>
    </rPh>
    <rPh sb="57" eb="59">
      <t>ミナオ</t>
    </rPh>
    <rPh sb="65" eb="67">
      <t>シテン</t>
    </rPh>
    <rPh sb="68" eb="69">
      <t>タ</t>
    </rPh>
    <rPh sb="72" eb="76">
      <t>フクヤマシミン</t>
    </rPh>
    <rPh sb="76" eb="78">
      <t>ビョウイン</t>
    </rPh>
    <rPh sb="78" eb="80">
      <t>カイカク</t>
    </rPh>
    <phoneticPr fontId="5"/>
  </si>
  <si>
    <t>　①経常収支比率は100％を超え，③累積欠損金比率は該当数値なしであり，単年度の事業経営に必要な費用は，入院収益や外来収益など経常的な収益で賄えています。
　④病床利用率は類似病院平均値を上回っており，施設を有効に活用できています。
　収益面では，⑤入院患者１人１日当たり収益，⑥外来患者１人１日当たり収益について，類似病院平均値を上回っており，安定した収益が確保できています。
　費用面では，⑧材料費対医業収益比率が類似病院平均値より高い水準にあり，診療材料費や薬品費などの材料費の適正化に向け取組を進めます。</t>
    <rPh sb="2" eb="4">
      <t>ケイジョウ</t>
    </rPh>
    <rPh sb="4" eb="6">
      <t>シュウシ</t>
    </rPh>
    <rPh sb="6" eb="8">
      <t>ヒリツ</t>
    </rPh>
    <rPh sb="14" eb="15">
      <t>コ</t>
    </rPh>
    <rPh sb="18" eb="20">
      <t>ルイセキ</t>
    </rPh>
    <rPh sb="20" eb="23">
      <t>ケッソンキン</t>
    </rPh>
    <rPh sb="23" eb="25">
      <t>ヒリツ</t>
    </rPh>
    <rPh sb="26" eb="28">
      <t>ガイトウ</t>
    </rPh>
    <rPh sb="28" eb="30">
      <t>スウチ</t>
    </rPh>
    <rPh sb="36" eb="39">
      <t>タンネンド</t>
    </rPh>
    <rPh sb="40" eb="42">
      <t>ジギョウ</t>
    </rPh>
    <rPh sb="42" eb="44">
      <t>ケイエイ</t>
    </rPh>
    <rPh sb="45" eb="47">
      <t>ヒツヨウ</t>
    </rPh>
    <rPh sb="48" eb="50">
      <t>ヒヨウ</t>
    </rPh>
    <rPh sb="52" eb="54">
      <t>ニュウイン</t>
    </rPh>
    <rPh sb="54" eb="56">
      <t>シュウエキ</t>
    </rPh>
    <rPh sb="57" eb="59">
      <t>ガイライ</t>
    </rPh>
    <rPh sb="59" eb="61">
      <t>シュウエキ</t>
    </rPh>
    <rPh sb="63" eb="66">
      <t>ケイジョウテキ</t>
    </rPh>
    <rPh sb="67" eb="69">
      <t>シュウエキ</t>
    </rPh>
    <rPh sb="70" eb="71">
      <t>マカナ</t>
    </rPh>
    <rPh sb="101" eb="103">
      <t>シセツ</t>
    </rPh>
    <rPh sb="104" eb="106">
      <t>ユウコウ</t>
    </rPh>
    <rPh sb="107" eb="109">
      <t>カツヨウ</t>
    </rPh>
    <rPh sb="118" eb="121">
      <t>シュウエキメン</t>
    </rPh>
    <rPh sb="125" eb="127">
      <t>ニュウイン</t>
    </rPh>
    <rPh sb="127" eb="129">
      <t>カンジャ</t>
    </rPh>
    <rPh sb="129" eb="131">
      <t>ヒトリ</t>
    </rPh>
    <rPh sb="132" eb="133">
      <t>ニチ</t>
    </rPh>
    <rPh sb="133" eb="134">
      <t>ア</t>
    </rPh>
    <rPh sb="136" eb="138">
      <t>シュウエキ</t>
    </rPh>
    <rPh sb="140" eb="142">
      <t>ガイライ</t>
    </rPh>
    <rPh sb="142" eb="144">
      <t>カンジャ</t>
    </rPh>
    <rPh sb="145" eb="146">
      <t>ニン</t>
    </rPh>
    <rPh sb="147" eb="148">
      <t>ニチ</t>
    </rPh>
    <rPh sb="148" eb="149">
      <t>ア</t>
    </rPh>
    <rPh sb="151" eb="153">
      <t>シュウエキ</t>
    </rPh>
    <rPh sb="158" eb="160">
      <t>ルイジ</t>
    </rPh>
    <rPh sb="160" eb="162">
      <t>ビョウイン</t>
    </rPh>
    <rPh sb="162" eb="165">
      <t>ヘイキンチ</t>
    </rPh>
    <rPh sb="166" eb="168">
      <t>ウワマワ</t>
    </rPh>
    <rPh sb="173" eb="175">
      <t>アンテイ</t>
    </rPh>
    <rPh sb="177" eb="179">
      <t>シュウエキ</t>
    </rPh>
    <rPh sb="180" eb="182">
      <t>カクホ</t>
    </rPh>
    <rPh sb="191" eb="194">
      <t>ヒヨウメン</t>
    </rPh>
    <rPh sb="198" eb="201">
      <t>ザイリョウヒ</t>
    </rPh>
    <rPh sb="201" eb="202">
      <t>タイ</t>
    </rPh>
    <rPh sb="202" eb="204">
      <t>イギョウ</t>
    </rPh>
    <rPh sb="204" eb="206">
      <t>シュウエキ</t>
    </rPh>
    <rPh sb="206" eb="208">
      <t>ヒリツ</t>
    </rPh>
    <rPh sb="218" eb="219">
      <t>タカ</t>
    </rPh>
    <rPh sb="220" eb="222">
      <t>スイジュン</t>
    </rPh>
    <rPh sb="226" eb="228">
      <t>シンリョウ</t>
    </rPh>
    <rPh sb="228" eb="231">
      <t>ザイリョウヒ</t>
    </rPh>
    <rPh sb="232" eb="234">
      <t>ヤクヒン</t>
    </rPh>
    <rPh sb="234" eb="235">
      <t>ヒ</t>
    </rPh>
    <rPh sb="238" eb="241">
      <t>ザイリョウヒ</t>
    </rPh>
    <rPh sb="242" eb="244">
      <t>テキセイ</t>
    </rPh>
    <rPh sb="244" eb="245">
      <t>カ</t>
    </rPh>
    <rPh sb="246" eb="247">
      <t>ム</t>
    </rPh>
    <rPh sb="248" eb="249">
      <t>ト</t>
    </rPh>
    <rPh sb="249" eb="250">
      <t>ク</t>
    </rPh>
    <rPh sb="251" eb="252">
      <t>スス</t>
    </rPh>
    <phoneticPr fontId="5"/>
  </si>
  <si>
    <t>　①有形固定資産減価償却率，②機械備品減価償却率，③１床当たり有形固定資産について，いずれも類似病院平均値を上回っており，保有資産が多く，減価償却の進度が平均よりやや早く，老朽化が進んでいる現状を示しています。今後とも，計画的な施設・設備・機器の整備に努めてまいります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7">
      <t>キカイ</t>
    </rPh>
    <rPh sb="17" eb="19">
      <t>ビヒン</t>
    </rPh>
    <rPh sb="19" eb="21">
      <t>ゲンカ</t>
    </rPh>
    <rPh sb="21" eb="23">
      <t>ショウキャク</t>
    </rPh>
    <rPh sb="23" eb="24">
      <t>リツ</t>
    </rPh>
    <rPh sb="46" eb="48">
      <t>ルイジ</t>
    </rPh>
    <rPh sb="48" eb="50">
      <t>ビョウイン</t>
    </rPh>
    <rPh sb="50" eb="53">
      <t>ヘイキンチ</t>
    </rPh>
    <rPh sb="54" eb="56">
      <t>ウワマワ</t>
    </rPh>
    <rPh sb="69" eb="71">
      <t>ゲンカ</t>
    </rPh>
    <rPh sb="71" eb="73">
      <t>ショウキャク</t>
    </rPh>
    <rPh sb="74" eb="76">
      <t>シンド</t>
    </rPh>
    <rPh sb="77" eb="79">
      <t>ヘイキン</t>
    </rPh>
    <rPh sb="83" eb="84">
      <t>ハヤ</t>
    </rPh>
    <rPh sb="86" eb="89">
      <t>ロウキュウカ</t>
    </rPh>
    <rPh sb="90" eb="91">
      <t>スス</t>
    </rPh>
    <rPh sb="95" eb="97">
      <t>ゲンジョウ</t>
    </rPh>
    <rPh sb="98" eb="99">
      <t>シメ</t>
    </rPh>
    <rPh sb="105" eb="107">
      <t>コンゴ</t>
    </rPh>
    <rPh sb="114" eb="116">
      <t>シセツ</t>
    </rPh>
    <rPh sb="126" eb="127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</si>
</sst>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7"/>
          <c:y val="0.15806945669028469"/>
          <c:w val="0.8500366756764908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91.5</c:v>
                </c:pt>
                <c:pt idx="1">
                  <c:v>81.900000000000006</c:v>
                </c:pt>
                <c:pt idx="2">
                  <c:v>84.4</c:v>
                </c:pt>
                <c:pt idx="3">
                  <c:v>84.9</c:v>
                </c:pt>
                <c:pt idx="4">
                  <c:v>86.4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504808"/>
        <c:axId val="37850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76.400000000000006</c:v>
                </c:pt>
                <c:pt idx="1">
                  <c:v>80.3</c:v>
                </c:pt>
                <c:pt idx="2">
                  <c:v>80.7</c:v>
                </c:pt>
                <c:pt idx="3">
                  <c:v>80.7</c:v>
                </c:pt>
                <c:pt idx="4">
                  <c:v>79.5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504808"/>
        <c:axId val="378505200"/>
      </c:lineChart>
      <c:dateAx>
        <c:axId val="378504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8505200"/>
        <c:crosses val="autoZero"/>
        <c:auto val="1"/>
        <c:lblOffset val="100"/>
        <c:baseTimeUnit val="years"/>
      </c:dateAx>
      <c:valAx>
        <c:axId val="37850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8504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6"/>
          <c:y val="0.15806945669028469"/>
          <c:w val="0.852730496394515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22103</c:v>
                </c:pt>
                <c:pt idx="1">
                  <c:v>20951</c:v>
                </c:pt>
                <c:pt idx="2">
                  <c:v>22140</c:v>
                </c:pt>
                <c:pt idx="3">
                  <c:v>23015</c:v>
                </c:pt>
                <c:pt idx="4">
                  <c:v>22333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069704"/>
        <c:axId val="24907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12339</c:v>
                </c:pt>
                <c:pt idx="1">
                  <c:v>14865</c:v>
                </c:pt>
                <c:pt idx="2">
                  <c:v>15610</c:v>
                </c:pt>
                <c:pt idx="3">
                  <c:v>16993</c:v>
                </c:pt>
                <c:pt idx="4">
                  <c:v>17680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069704"/>
        <c:axId val="249070096"/>
      </c:lineChart>
      <c:dateAx>
        <c:axId val="249069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070096"/>
        <c:crosses val="autoZero"/>
        <c:auto val="1"/>
        <c:lblOffset val="100"/>
        <c:baseTimeUnit val="years"/>
      </c:dateAx>
      <c:valAx>
        <c:axId val="24907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9069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52"/>
          <c:y val="0.15806945669028469"/>
          <c:w val="0.853016077748398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71645</c:v>
                </c:pt>
                <c:pt idx="1">
                  <c:v>69065</c:v>
                </c:pt>
                <c:pt idx="2">
                  <c:v>71864</c:v>
                </c:pt>
                <c:pt idx="3">
                  <c:v>72033</c:v>
                </c:pt>
                <c:pt idx="4">
                  <c:v>73049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837824"/>
        <c:axId val="422838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50749</c:v>
                </c:pt>
                <c:pt idx="1">
                  <c:v>59159</c:v>
                </c:pt>
                <c:pt idx="2">
                  <c:v>60787</c:v>
                </c:pt>
                <c:pt idx="3">
                  <c:v>62913</c:v>
                </c:pt>
                <c:pt idx="4">
                  <c:v>64765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837824"/>
        <c:axId val="422838216"/>
      </c:lineChart>
      <c:dateAx>
        <c:axId val="42283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838216"/>
        <c:crosses val="autoZero"/>
        <c:auto val="1"/>
        <c:lblOffset val="100"/>
        <c:baseTimeUnit val="years"/>
      </c:dateAx>
      <c:valAx>
        <c:axId val="422838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2837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56"/>
          <c:y val="0.15806945669028469"/>
          <c:w val="0.8527306020932642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10.199999999999999</c:v>
                </c:pt>
                <c:pt idx="1">
                  <c:v>7.5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505984"/>
        <c:axId val="378506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41.7</c:v>
                </c:pt>
                <c:pt idx="2">
                  <c:v>37.700000000000003</c:v>
                </c:pt>
                <c:pt idx="3">
                  <c:v>36.799999999999997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505984"/>
        <c:axId val="378506376"/>
      </c:lineChart>
      <c:dateAx>
        <c:axId val="37850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8506376"/>
        <c:crosses val="autoZero"/>
        <c:auto val="1"/>
        <c:lblOffset val="100"/>
        <c:baseTimeUnit val="years"/>
      </c:dateAx>
      <c:valAx>
        <c:axId val="378506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8505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4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6"/>
          <c:y val="0.15806945669028469"/>
          <c:w val="0.852730496394515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103.4</c:v>
                </c:pt>
                <c:pt idx="2">
                  <c:v>101.8</c:v>
                </c:pt>
                <c:pt idx="3">
                  <c:v>100.8</c:v>
                </c:pt>
                <c:pt idx="4">
                  <c:v>98.1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363616"/>
        <c:axId val="431364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96</c:v>
                </c:pt>
                <c:pt idx="2">
                  <c:v>94.6</c:v>
                </c:pt>
                <c:pt idx="3">
                  <c:v>94.4</c:v>
                </c:pt>
                <c:pt idx="4">
                  <c:v>93.6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363616"/>
        <c:axId val="431364008"/>
      </c:lineChart>
      <c:dateAx>
        <c:axId val="431363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1364008"/>
        <c:crosses val="autoZero"/>
        <c:auto val="1"/>
        <c:lblOffset val="100"/>
        <c:baseTimeUnit val="years"/>
      </c:dateAx>
      <c:valAx>
        <c:axId val="431364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1363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52"/>
          <c:y val="0.15806945669028469"/>
          <c:w val="0.853016077748398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103.8</c:v>
                </c:pt>
                <c:pt idx="1">
                  <c:v>102.5</c:v>
                </c:pt>
                <c:pt idx="2">
                  <c:v>103.2</c:v>
                </c:pt>
                <c:pt idx="3">
                  <c:v>102.4</c:v>
                </c:pt>
                <c:pt idx="4">
                  <c:v>100.1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364792"/>
        <c:axId val="43136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102.1</c:v>
                </c:pt>
                <c:pt idx="1">
                  <c:v>101.7</c:v>
                </c:pt>
                <c:pt idx="2">
                  <c:v>101.1</c:v>
                </c:pt>
                <c:pt idx="3">
                  <c:v>100.3</c:v>
                </c:pt>
                <c:pt idx="4">
                  <c:v>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364792"/>
        <c:axId val="431365184"/>
      </c:lineChart>
      <c:dateAx>
        <c:axId val="431364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1365184"/>
        <c:crosses val="autoZero"/>
        <c:auto val="1"/>
        <c:lblOffset val="100"/>
        <c:baseTimeUnit val="years"/>
      </c:dateAx>
      <c:valAx>
        <c:axId val="43136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31364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4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69"/>
          <c:w val="0.8343507205740798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31.7</c:v>
                </c:pt>
                <c:pt idx="1">
                  <c:v>34</c:v>
                </c:pt>
                <c:pt idx="2">
                  <c:v>48.3</c:v>
                </c:pt>
                <c:pt idx="3">
                  <c:v>51.4</c:v>
                </c:pt>
                <c:pt idx="4">
                  <c:v>54.9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001496"/>
        <c:axId val="34400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48.6</c:v>
                </c:pt>
                <c:pt idx="1">
                  <c:v>45.9</c:v>
                </c:pt>
                <c:pt idx="2">
                  <c:v>50.7</c:v>
                </c:pt>
                <c:pt idx="3">
                  <c:v>51.3</c:v>
                </c:pt>
                <c:pt idx="4">
                  <c:v>51.2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001496"/>
        <c:axId val="344001888"/>
      </c:lineChart>
      <c:dateAx>
        <c:axId val="344001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001888"/>
        <c:crosses val="autoZero"/>
        <c:auto val="1"/>
        <c:lblOffset val="100"/>
        <c:baseTimeUnit val="years"/>
      </c:dateAx>
      <c:valAx>
        <c:axId val="34400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4001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7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4"/>
          <c:y val="0.15806945669028469"/>
          <c:w val="0.831754107981220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35.9</c:v>
                </c:pt>
                <c:pt idx="1">
                  <c:v>38.1</c:v>
                </c:pt>
                <c:pt idx="2">
                  <c:v>63.9</c:v>
                </c:pt>
                <c:pt idx="3">
                  <c:v>65.900000000000006</c:v>
                </c:pt>
                <c:pt idx="4">
                  <c:v>68.099999999999994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285440"/>
        <c:axId val="494285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62.9</c:v>
                </c:pt>
                <c:pt idx="1">
                  <c:v>56.6</c:v>
                </c:pt>
                <c:pt idx="2">
                  <c:v>62.6</c:v>
                </c:pt>
                <c:pt idx="3">
                  <c:v>64.099999999999994</c:v>
                </c:pt>
                <c:pt idx="4">
                  <c:v>64.3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285440"/>
        <c:axId val="494285832"/>
      </c:lineChart>
      <c:dateAx>
        <c:axId val="49428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4285832"/>
        <c:crosses val="autoZero"/>
        <c:auto val="1"/>
        <c:lblOffset val="100"/>
        <c:baseTimeUnit val="years"/>
      </c:dateAx>
      <c:valAx>
        <c:axId val="494285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94285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22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23"/>
          <c:y val="0.15806945669028469"/>
          <c:w val="0.834549882629108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66288178</c:v>
                </c:pt>
                <c:pt idx="1">
                  <c:v>55212433</c:v>
                </c:pt>
                <c:pt idx="2">
                  <c:v>60887587</c:v>
                </c:pt>
                <c:pt idx="3">
                  <c:v>59653034</c:v>
                </c:pt>
                <c:pt idx="4">
                  <c:v>60788273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484400"/>
        <c:axId val="381484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39704002</c:v>
                </c:pt>
                <c:pt idx="1">
                  <c:v>50135188</c:v>
                </c:pt>
                <c:pt idx="2">
                  <c:v>50543381</c:v>
                </c:pt>
                <c:pt idx="3">
                  <c:v>51238617</c:v>
                </c:pt>
                <c:pt idx="4">
                  <c:v>51669762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484400"/>
        <c:axId val="381484008"/>
      </c:lineChart>
      <c:dateAx>
        <c:axId val="38148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484008"/>
        <c:crosses val="autoZero"/>
        <c:auto val="1"/>
        <c:lblOffset val="100"/>
        <c:baseTimeUnit val="years"/>
      </c:dateAx>
      <c:valAx>
        <c:axId val="381484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1484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5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7"/>
          <c:y val="0.15806945669028469"/>
          <c:w val="0.8500366756764908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36.1</c:v>
                </c:pt>
                <c:pt idx="1">
                  <c:v>34.799999999999997</c:v>
                </c:pt>
                <c:pt idx="2">
                  <c:v>33.799999999999997</c:v>
                </c:pt>
                <c:pt idx="3">
                  <c:v>33.9</c:v>
                </c:pt>
                <c:pt idx="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001104"/>
        <c:axId val="494286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24.4</c:v>
                </c:pt>
                <c:pt idx="1">
                  <c:v>26.2</c:v>
                </c:pt>
                <c:pt idx="2">
                  <c:v>26.3</c:v>
                </c:pt>
                <c:pt idx="3">
                  <c:v>27.5</c:v>
                </c:pt>
                <c:pt idx="4">
                  <c:v>27.4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001104"/>
        <c:axId val="494286616"/>
      </c:lineChart>
      <c:dateAx>
        <c:axId val="34400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4286616"/>
        <c:crosses val="autoZero"/>
        <c:auto val="1"/>
        <c:lblOffset val="100"/>
        <c:baseTimeUnit val="years"/>
      </c:dateAx>
      <c:valAx>
        <c:axId val="494286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4001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56"/>
          <c:y val="0.15806945669028469"/>
          <c:w val="0.8527306020932642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38.5</c:v>
                </c:pt>
                <c:pt idx="1">
                  <c:v>38.1</c:v>
                </c:pt>
                <c:pt idx="2">
                  <c:v>38.9</c:v>
                </c:pt>
                <c:pt idx="3">
                  <c:v>38.799999999999997</c:v>
                </c:pt>
                <c:pt idx="4">
                  <c:v>40.299999999999997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483224"/>
        <c:axId val="249068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52.1</c:v>
                </c:pt>
                <c:pt idx="1">
                  <c:v>47.8</c:v>
                </c:pt>
                <c:pt idx="2">
                  <c:v>48.7</c:v>
                </c:pt>
                <c:pt idx="3">
                  <c:v>48.5</c:v>
                </c:pt>
                <c:pt idx="4">
                  <c:v>49.2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483224"/>
        <c:axId val="249068920"/>
      </c:lineChart>
      <c:dateAx>
        <c:axId val="381483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068920"/>
        <c:crosses val="autoZero"/>
        <c:auto val="1"/>
        <c:lblOffset val="100"/>
        <c:baseTimeUnit val="years"/>
      </c:dateAx>
      <c:valAx>
        <c:axId val="249068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1483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EZ25" zoomScaleNormal="100" zoomScaleSheetLayoutView="70" workbookViewId="0">
      <selection activeCell="NJ66" sqref="NJ66:NX67"/>
    </sheetView>
  </sheetViews>
  <sheetFormatPr defaultColWidth="2.625" defaultRowHeight="13.5" x14ac:dyDescent="0.1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  <c r="NS2" s="135"/>
      <c r="NT2" s="135"/>
      <c r="NU2" s="135"/>
      <c r="NV2" s="135"/>
      <c r="NW2" s="135"/>
      <c r="NX2" s="135"/>
    </row>
    <row r="3" spans="1:388" ht="9.75" customHeight="1" x14ac:dyDescent="0.15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  <c r="NS3" s="135"/>
      <c r="NT3" s="135"/>
      <c r="NU3" s="135"/>
      <c r="NV3" s="135"/>
      <c r="NW3" s="135"/>
      <c r="NX3" s="135"/>
    </row>
    <row r="4" spans="1:388" ht="9.75" customHeight="1" x14ac:dyDescent="0.15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  <c r="NS4" s="135"/>
      <c r="NT4" s="135"/>
      <c r="NU4" s="135"/>
      <c r="NV4" s="135"/>
      <c r="NW4" s="135"/>
      <c r="NX4" s="135"/>
    </row>
    <row r="5" spans="1:38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 x14ac:dyDescent="0.15">
      <c r="A6" s="2"/>
      <c r="B6" s="136" t="str">
        <f>データ!H6</f>
        <v>広島県福山市　福山市民病院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 x14ac:dyDescent="0.15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7"/>
      <c r="AU7" s="125" t="s">
        <v>2</v>
      </c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7"/>
      <c r="CN7" s="125" t="s">
        <v>3</v>
      </c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7"/>
      <c r="EG7" s="125" t="s">
        <v>4</v>
      </c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7"/>
      <c r="FZ7" s="125" t="s">
        <v>5</v>
      </c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7"/>
      <c r="ID7" s="125" t="s">
        <v>6</v>
      </c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/>
      <c r="JR7" s="126"/>
      <c r="JS7" s="126"/>
      <c r="JT7" s="126"/>
      <c r="JU7" s="126"/>
      <c r="JV7" s="127"/>
      <c r="JW7" s="125" t="s">
        <v>7</v>
      </c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/>
      <c r="LK7" s="126"/>
      <c r="LL7" s="126"/>
      <c r="LM7" s="126"/>
      <c r="LN7" s="126"/>
      <c r="LO7" s="127"/>
      <c r="LP7" s="125" t="s">
        <v>8</v>
      </c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126"/>
      <c r="ND7" s="126"/>
      <c r="NE7" s="126"/>
      <c r="NF7" s="126"/>
      <c r="NG7" s="126"/>
      <c r="NH7" s="127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 x14ac:dyDescent="0.15">
      <c r="A8" s="2"/>
      <c r="B8" s="120" t="str">
        <f>データ!K6</f>
        <v>条例全部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20" t="str">
        <f>データ!L6</f>
        <v>病院事業</v>
      </c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2"/>
      <c r="CN8" s="120" t="str">
        <f>データ!M6</f>
        <v>一般病院</v>
      </c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2"/>
      <c r="EG8" s="120" t="str">
        <f>データ!N6</f>
        <v>500床以上</v>
      </c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2"/>
      <c r="FZ8" s="132" t="s">
        <v>144</v>
      </c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4"/>
      <c r="ID8" s="113">
        <f>データ!Y6</f>
        <v>500</v>
      </c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5"/>
      <c r="JW8" s="113" t="str">
        <f>データ!Z6</f>
        <v>-</v>
      </c>
      <c r="JX8" s="114"/>
      <c r="JY8" s="114"/>
      <c r="JZ8" s="114"/>
      <c r="KA8" s="114"/>
      <c r="KB8" s="114"/>
      <c r="KC8" s="114"/>
      <c r="KD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T8" s="114"/>
      <c r="KU8" s="114"/>
      <c r="KV8" s="114"/>
      <c r="KW8" s="114"/>
      <c r="KX8" s="114"/>
      <c r="KY8" s="114"/>
      <c r="KZ8" s="114"/>
      <c r="LA8" s="114"/>
      <c r="LB8" s="114"/>
      <c r="LC8" s="114"/>
      <c r="LD8" s="114"/>
      <c r="LE8" s="114"/>
      <c r="LF8" s="114"/>
      <c r="LG8" s="114"/>
      <c r="LH8" s="114"/>
      <c r="LI8" s="114"/>
      <c r="LJ8" s="114"/>
      <c r="LK8" s="114"/>
      <c r="LL8" s="114"/>
      <c r="LM8" s="114"/>
      <c r="LN8" s="114"/>
      <c r="LO8" s="115"/>
      <c r="LP8" s="113" t="str">
        <f>データ!AA6</f>
        <v>-</v>
      </c>
      <c r="LQ8" s="114"/>
      <c r="LR8" s="114"/>
      <c r="LS8" s="114"/>
      <c r="LT8" s="114"/>
      <c r="LU8" s="114"/>
      <c r="LV8" s="114"/>
      <c r="LW8" s="114"/>
      <c r="LX8" s="114"/>
      <c r="LY8" s="114"/>
      <c r="LZ8" s="114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P8" s="114"/>
      <c r="MQ8" s="114"/>
      <c r="MR8" s="114"/>
      <c r="MS8" s="114"/>
      <c r="MT8" s="114"/>
      <c r="MU8" s="114"/>
      <c r="MV8" s="114"/>
      <c r="MW8" s="114"/>
      <c r="MX8" s="114"/>
      <c r="MY8" s="114"/>
      <c r="MZ8" s="114"/>
      <c r="NA8" s="114"/>
      <c r="NB8" s="114"/>
      <c r="NC8" s="114"/>
      <c r="ND8" s="114"/>
      <c r="NE8" s="114"/>
      <c r="NF8" s="114"/>
      <c r="NG8" s="114"/>
      <c r="NH8" s="115"/>
      <c r="NI8" s="4"/>
      <c r="NJ8" s="130" t="s">
        <v>10</v>
      </c>
      <c r="NK8" s="131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 x14ac:dyDescent="0.15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125" t="s">
        <v>13</v>
      </c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7"/>
      <c r="CN9" s="125" t="s">
        <v>14</v>
      </c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7"/>
      <c r="EG9" s="125" t="s">
        <v>15</v>
      </c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7"/>
      <c r="FZ9" s="125" t="s">
        <v>16</v>
      </c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7"/>
      <c r="ID9" s="125" t="s">
        <v>17</v>
      </c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126"/>
      <c r="JT9" s="126"/>
      <c r="JU9" s="126"/>
      <c r="JV9" s="127"/>
      <c r="JW9" s="125" t="s">
        <v>18</v>
      </c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/>
      <c r="LK9" s="126"/>
      <c r="LL9" s="126"/>
      <c r="LM9" s="126"/>
      <c r="LN9" s="126"/>
      <c r="LO9" s="127"/>
      <c r="LP9" s="125" t="s">
        <v>19</v>
      </c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126"/>
      <c r="ND9" s="126"/>
      <c r="NE9" s="126"/>
      <c r="NF9" s="126"/>
      <c r="NG9" s="126"/>
      <c r="NH9" s="127"/>
      <c r="NI9" s="4"/>
      <c r="NJ9" s="128" t="s">
        <v>20</v>
      </c>
      <c r="NK9" s="129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 x14ac:dyDescent="0.15">
      <c r="A10" s="2"/>
      <c r="B10" s="120" t="str">
        <f>データ!P6</f>
        <v>直営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13">
        <f>データ!Q6</f>
        <v>27</v>
      </c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5"/>
      <c r="CN10" s="120" t="str">
        <f>データ!R6</f>
        <v>対象</v>
      </c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2"/>
      <c r="EG10" s="120" t="str">
        <f>データ!S6</f>
        <v>ド 透 I 未 訓 ガ</v>
      </c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2"/>
      <c r="FZ10" s="120" t="str">
        <f>データ!T6</f>
        <v>救 臨 が 感 災 地 輪</v>
      </c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2"/>
      <c r="ID10" s="113" t="str">
        <f>データ!AB6</f>
        <v>-</v>
      </c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  <c r="JA10" s="114"/>
      <c r="JB10" s="114"/>
      <c r="JC10" s="114"/>
      <c r="JD10" s="114"/>
      <c r="JE10" s="114"/>
      <c r="JF10" s="114"/>
      <c r="JG10" s="114"/>
      <c r="JH10" s="114"/>
      <c r="JI10" s="114"/>
      <c r="JJ10" s="114"/>
      <c r="JK10" s="114"/>
      <c r="JL10" s="114"/>
      <c r="JM10" s="114"/>
      <c r="JN10" s="114"/>
      <c r="JO10" s="114"/>
      <c r="JP10" s="114"/>
      <c r="JQ10" s="114"/>
      <c r="JR10" s="114"/>
      <c r="JS10" s="114"/>
      <c r="JT10" s="114"/>
      <c r="JU10" s="114"/>
      <c r="JV10" s="115"/>
      <c r="JW10" s="113">
        <f>データ!AC6</f>
        <v>6</v>
      </c>
      <c r="JX10" s="114"/>
      <c r="JY10" s="114"/>
      <c r="JZ10" s="114"/>
      <c r="KA10" s="114"/>
      <c r="KB10" s="114"/>
      <c r="KC10" s="114"/>
      <c r="KD10" s="114"/>
      <c r="KE10" s="114"/>
      <c r="KF10" s="114"/>
      <c r="KG10" s="114"/>
      <c r="KH10" s="114"/>
      <c r="KI10" s="114"/>
      <c r="KJ10" s="114"/>
      <c r="KK10" s="114"/>
      <c r="KL10" s="114"/>
      <c r="KM10" s="114"/>
      <c r="KN10" s="114"/>
      <c r="KO10" s="114"/>
      <c r="KP10" s="114"/>
      <c r="KQ10" s="114"/>
      <c r="KR10" s="114"/>
      <c r="KS10" s="114"/>
      <c r="KT10" s="114"/>
      <c r="KU10" s="114"/>
      <c r="KV10" s="114"/>
      <c r="KW10" s="114"/>
      <c r="KX10" s="114"/>
      <c r="KY10" s="114"/>
      <c r="KZ10" s="114"/>
      <c r="LA10" s="114"/>
      <c r="LB10" s="114"/>
      <c r="LC10" s="114"/>
      <c r="LD10" s="114"/>
      <c r="LE10" s="114"/>
      <c r="LF10" s="114"/>
      <c r="LG10" s="114"/>
      <c r="LH10" s="114"/>
      <c r="LI10" s="114"/>
      <c r="LJ10" s="114"/>
      <c r="LK10" s="114"/>
      <c r="LL10" s="114"/>
      <c r="LM10" s="114"/>
      <c r="LN10" s="114"/>
      <c r="LO10" s="115"/>
      <c r="LP10" s="113">
        <f>データ!AD6</f>
        <v>506</v>
      </c>
      <c r="LQ10" s="114"/>
      <c r="LR10" s="114"/>
      <c r="LS10" s="114"/>
      <c r="LT10" s="114"/>
      <c r="LU10" s="114"/>
      <c r="LV10" s="114"/>
      <c r="LW10" s="114"/>
      <c r="LX10" s="114"/>
      <c r="LY10" s="114"/>
      <c r="LZ10" s="114"/>
      <c r="MA10" s="114"/>
      <c r="MB10" s="114"/>
      <c r="MC10" s="114"/>
      <c r="MD10" s="114"/>
      <c r="ME10" s="114"/>
      <c r="MF10" s="114"/>
      <c r="MG10" s="114"/>
      <c r="MH10" s="114"/>
      <c r="MI10" s="114"/>
      <c r="MJ10" s="114"/>
      <c r="MK10" s="114"/>
      <c r="ML10" s="114"/>
      <c r="MM10" s="114"/>
      <c r="MN10" s="114"/>
      <c r="MO10" s="114"/>
      <c r="MP10" s="114"/>
      <c r="MQ10" s="114"/>
      <c r="MR10" s="114"/>
      <c r="MS10" s="114"/>
      <c r="MT10" s="114"/>
      <c r="MU10" s="114"/>
      <c r="MV10" s="114"/>
      <c r="MW10" s="114"/>
      <c r="MX10" s="114"/>
      <c r="MY10" s="114"/>
      <c r="MZ10" s="114"/>
      <c r="NA10" s="114"/>
      <c r="NB10" s="114"/>
      <c r="NC10" s="114"/>
      <c r="ND10" s="114"/>
      <c r="NE10" s="114"/>
      <c r="NF10" s="114"/>
      <c r="NG10" s="114"/>
      <c r="NH10" s="115"/>
      <c r="NI10" s="2"/>
      <c r="NJ10" s="123" t="s">
        <v>22</v>
      </c>
      <c r="NK10" s="124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 x14ac:dyDescent="0.15">
      <c r="A11" s="2"/>
      <c r="B11" s="125" t="s">
        <v>24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7"/>
      <c r="AU11" s="125" t="s">
        <v>25</v>
      </c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7"/>
      <c r="CN11" s="125" t="s">
        <v>26</v>
      </c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7"/>
      <c r="EG11" s="125" t="s">
        <v>27</v>
      </c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7"/>
      <c r="ID11" s="125" t="s">
        <v>28</v>
      </c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  <c r="IW11" s="126"/>
      <c r="IX11" s="126"/>
      <c r="IY11" s="126"/>
      <c r="IZ11" s="126"/>
      <c r="JA11" s="126"/>
      <c r="JB11" s="126"/>
      <c r="JC11" s="126"/>
      <c r="JD11" s="126"/>
      <c r="JE11" s="126"/>
      <c r="JF11" s="126"/>
      <c r="JG11" s="126"/>
      <c r="JH11" s="126"/>
      <c r="JI11" s="126"/>
      <c r="JJ11" s="126"/>
      <c r="JK11" s="126"/>
      <c r="JL11" s="126"/>
      <c r="JM11" s="126"/>
      <c r="JN11" s="126"/>
      <c r="JO11" s="126"/>
      <c r="JP11" s="126"/>
      <c r="JQ11" s="126"/>
      <c r="JR11" s="126"/>
      <c r="JS11" s="126"/>
      <c r="JT11" s="126"/>
      <c r="JU11" s="126"/>
      <c r="JV11" s="127"/>
      <c r="JW11" s="125" t="s">
        <v>29</v>
      </c>
      <c r="JX11" s="126"/>
      <c r="JY11" s="126"/>
      <c r="JZ11" s="126"/>
      <c r="KA11" s="126"/>
      <c r="KB11" s="126"/>
      <c r="KC11" s="126"/>
      <c r="KD11" s="126"/>
      <c r="KE11" s="126"/>
      <c r="KF11" s="126"/>
      <c r="KG11" s="126"/>
      <c r="KH11" s="126"/>
      <c r="KI11" s="126"/>
      <c r="KJ11" s="126"/>
      <c r="KK11" s="126"/>
      <c r="KL11" s="126"/>
      <c r="KM11" s="126"/>
      <c r="KN11" s="126"/>
      <c r="KO11" s="126"/>
      <c r="KP11" s="126"/>
      <c r="KQ11" s="126"/>
      <c r="KR11" s="126"/>
      <c r="KS11" s="126"/>
      <c r="KT11" s="126"/>
      <c r="KU11" s="126"/>
      <c r="KV11" s="126"/>
      <c r="KW11" s="126"/>
      <c r="KX11" s="126"/>
      <c r="KY11" s="126"/>
      <c r="KZ11" s="126"/>
      <c r="LA11" s="126"/>
      <c r="LB11" s="126"/>
      <c r="LC11" s="126"/>
      <c r="LD11" s="126"/>
      <c r="LE11" s="126"/>
      <c r="LF11" s="126"/>
      <c r="LG11" s="126"/>
      <c r="LH11" s="126"/>
      <c r="LI11" s="126"/>
      <c r="LJ11" s="126"/>
      <c r="LK11" s="126"/>
      <c r="LL11" s="126"/>
      <c r="LM11" s="126"/>
      <c r="LN11" s="126"/>
      <c r="LO11" s="127"/>
      <c r="LP11" s="125" t="s">
        <v>30</v>
      </c>
      <c r="LQ11" s="126"/>
      <c r="LR11" s="126"/>
      <c r="LS11" s="126"/>
      <c r="LT11" s="126"/>
      <c r="LU11" s="126"/>
      <c r="LV11" s="126"/>
      <c r="LW11" s="126"/>
      <c r="LX11" s="126"/>
      <c r="LY11" s="126"/>
      <c r="LZ11" s="126"/>
      <c r="MA11" s="126"/>
      <c r="MB11" s="126"/>
      <c r="MC11" s="126"/>
      <c r="MD11" s="126"/>
      <c r="ME11" s="126"/>
      <c r="MF11" s="126"/>
      <c r="MG11" s="126"/>
      <c r="MH11" s="126"/>
      <c r="MI11" s="126"/>
      <c r="MJ11" s="126"/>
      <c r="MK11" s="126"/>
      <c r="ML11" s="126"/>
      <c r="MM11" s="126"/>
      <c r="MN11" s="126"/>
      <c r="MO11" s="126"/>
      <c r="MP11" s="126"/>
      <c r="MQ11" s="126"/>
      <c r="MR11" s="126"/>
      <c r="MS11" s="126"/>
      <c r="MT11" s="126"/>
      <c r="MU11" s="126"/>
      <c r="MV11" s="126"/>
      <c r="MW11" s="126"/>
      <c r="MX11" s="126"/>
      <c r="MY11" s="126"/>
      <c r="MZ11" s="126"/>
      <c r="NA11" s="126"/>
      <c r="NB11" s="126"/>
      <c r="NC11" s="126"/>
      <c r="ND11" s="126"/>
      <c r="NE11" s="126"/>
      <c r="NF11" s="126"/>
      <c r="NG11" s="126"/>
      <c r="NH11" s="127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 x14ac:dyDescent="0.15">
      <c r="A12" s="2"/>
      <c r="B12" s="113">
        <f>データ!U6</f>
        <v>471345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5"/>
      <c r="AU12" s="113">
        <f>データ!V6</f>
        <v>49620</v>
      </c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5"/>
      <c r="CN12" s="120" t="str">
        <f>データ!W6</f>
        <v>非該当</v>
      </c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2"/>
      <c r="EG12" s="120" t="str">
        <f>データ!X6</f>
        <v>７：１</v>
      </c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2"/>
      <c r="ID12" s="113">
        <f>データ!AE6</f>
        <v>500</v>
      </c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  <c r="JA12" s="114"/>
      <c r="JB12" s="114"/>
      <c r="JC12" s="114"/>
      <c r="JD12" s="114"/>
      <c r="JE12" s="114"/>
      <c r="JF12" s="114"/>
      <c r="JG12" s="114"/>
      <c r="JH12" s="114"/>
      <c r="JI12" s="114"/>
      <c r="JJ12" s="114"/>
      <c r="JK12" s="114"/>
      <c r="JL12" s="114"/>
      <c r="JM12" s="114"/>
      <c r="JN12" s="114"/>
      <c r="JO12" s="114"/>
      <c r="JP12" s="114"/>
      <c r="JQ12" s="114"/>
      <c r="JR12" s="114"/>
      <c r="JS12" s="114"/>
      <c r="JT12" s="114"/>
      <c r="JU12" s="114"/>
      <c r="JV12" s="115"/>
      <c r="JW12" s="113" t="str">
        <f>データ!AF6</f>
        <v>-</v>
      </c>
      <c r="JX12" s="114"/>
      <c r="JY12" s="114"/>
      <c r="JZ12" s="114"/>
      <c r="KA12" s="114"/>
      <c r="KB12" s="114"/>
      <c r="KC12" s="114"/>
      <c r="KD12" s="114"/>
      <c r="KE12" s="114"/>
      <c r="KF12" s="114"/>
      <c r="KG12" s="114"/>
      <c r="KH12" s="114"/>
      <c r="KI12" s="114"/>
      <c r="KJ12" s="114"/>
      <c r="KK12" s="114"/>
      <c r="KL12" s="114"/>
      <c r="KM12" s="114"/>
      <c r="KN12" s="114"/>
      <c r="KO12" s="114"/>
      <c r="KP12" s="114"/>
      <c r="KQ12" s="114"/>
      <c r="KR12" s="114"/>
      <c r="KS12" s="114"/>
      <c r="KT12" s="114"/>
      <c r="KU12" s="114"/>
      <c r="KV12" s="114"/>
      <c r="KW12" s="114"/>
      <c r="KX12" s="114"/>
      <c r="KY12" s="114"/>
      <c r="KZ12" s="114"/>
      <c r="LA12" s="114"/>
      <c r="LB12" s="114"/>
      <c r="LC12" s="114"/>
      <c r="LD12" s="114"/>
      <c r="LE12" s="114"/>
      <c r="LF12" s="114"/>
      <c r="LG12" s="114"/>
      <c r="LH12" s="114"/>
      <c r="LI12" s="114"/>
      <c r="LJ12" s="114"/>
      <c r="LK12" s="114"/>
      <c r="LL12" s="114"/>
      <c r="LM12" s="114"/>
      <c r="LN12" s="114"/>
      <c r="LO12" s="115"/>
      <c r="LP12" s="113">
        <f>データ!AG6</f>
        <v>500</v>
      </c>
      <c r="LQ12" s="114"/>
      <c r="LR12" s="114"/>
      <c r="LS12" s="114"/>
      <c r="LT12" s="114"/>
      <c r="LU12" s="114"/>
      <c r="LV12" s="114"/>
      <c r="LW12" s="114"/>
      <c r="LX12" s="114"/>
      <c r="LY12" s="114"/>
      <c r="LZ12" s="114"/>
      <c r="MA12" s="114"/>
      <c r="MB12" s="114"/>
      <c r="MC12" s="114"/>
      <c r="MD12" s="114"/>
      <c r="ME12" s="114"/>
      <c r="MF12" s="114"/>
      <c r="MG12" s="114"/>
      <c r="MH12" s="114"/>
      <c r="MI12" s="114"/>
      <c r="MJ12" s="114"/>
      <c r="MK12" s="114"/>
      <c r="ML12" s="114"/>
      <c r="MM12" s="114"/>
      <c r="MN12" s="114"/>
      <c r="MO12" s="114"/>
      <c r="MP12" s="114"/>
      <c r="MQ12" s="114"/>
      <c r="MR12" s="114"/>
      <c r="MS12" s="114"/>
      <c r="MT12" s="114"/>
      <c r="MU12" s="114"/>
      <c r="MV12" s="114"/>
      <c r="MW12" s="114"/>
      <c r="MX12" s="114"/>
      <c r="MY12" s="114"/>
      <c r="MZ12" s="114"/>
      <c r="NA12" s="114"/>
      <c r="NB12" s="114"/>
      <c r="NC12" s="114"/>
      <c r="ND12" s="114"/>
      <c r="NE12" s="114"/>
      <c r="NF12" s="114"/>
      <c r="NG12" s="114"/>
      <c r="NH12" s="115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 x14ac:dyDescent="0.2">
      <c r="A13" s="2"/>
      <c r="B13" s="116" t="s">
        <v>31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  <c r="IW13" s="116"/>
      <c r="IX13" s="116"/>
      <c r="IY13" s="116"/>
      <c r="IZ13" s="116"/>
      <c r="JA13" s="116"/>
      <c r="JB13" s="116"/>
      <c r="JC13" s="116"/>
      <c r="JD13" s="116"/>
      <c r="JE13" s="116"/>
      <c r="JF13" s="116"/>
      <c r="JG13" s="116"/>
      <c r="JH13" s="116"/>
      <c r="JI13" s="116"/>
      <c r="JJ13" s="116"/>
      <c r="JK13" s="116"/>
      <c r="JL13" s="116"/>
      <c r="JM13" s="116"/>
      <c r="JN13" s="116"/>
      <c r="JO13" s="116"/>
      <c r="JP13" s="116"/>
      <c r="JQ13" s="116"/>
      <c r="JR13" s="116"/>
      <c r="JS13" s="116"/>
      <c r="JT13" s="116"/>
      <c r="JU13" s="116"/>
      <c r="JV13" s="116"/>
      <c r="JW13" s="116"/>
      <c r="JX13" s="116"/>
      <c r="JY13" s="116"/>
      <c r="JZ13" s="116"/>
      <c r="KA13" s="116"/>
      <c r="KB13" s="116"/>
      <c r="KC13" s="116"/>
      <c r="KD13" s="116"/>
      <c r="KE13" s="116"/>
      <c r="KF13" s="116"/>
      <c r="KG13" s="116"/>
      <c r="KH13" s="116"/>
      <c r="KI13" s="116"/>
      <c r="KJ13" s="116"/>
      <c r="KK13" s="116"/>
      <c r="KL13" s="116"/>
      <c r="KM13" s="116"/>
      <c r="KN13" s="116"/>
      <c r="KO13" s="116"/>
      <c r="KP13" s="116"/>
      <c r="KQ13" s="116"/>
      <c r="KR13" s="116"/>
      <c r="KS13" s="116"/>
      <c r="KT13" s="116"/>
      <c r="KU13" s="116"/>
      <c r="KV13" s="116"/>
      <c r="KW13" s="116"/>
      <c r="KX13" s="116"/>
      <c r="KY13" s="116"/>
      <c r="KZ13" s="116"/>
      <c r="LA13" s="116"/>
      <c r="LB13" s="116"/>
      <c r="LC13" s="116"/>
      <c r="LD13" s="116"/>
      <c r="LE13" s="116"/>
      <c r="LF13" s="116"/>
      <c r="LG13" s="116"/>
      <c r="LH13" s="116"/>
      <c r="LI13" s="116"/>
      <c r="LJ13" s="116"/>
      <c r="LK13" s="116"/>
      <c r="LL13" s="116"/>
      <c r="LM13" s="116"/>
      <c r="LN13" s="116"/>
      <c r="LO13" s="116"/>
      <c r="LP13" s="116"/>
      <c r="LQ13" s="116"/>
      <c r="LR13" s="116"/>
      <c r="LS13" s="116"/>
      <c r="LT13" s="116"/>
      <c r="LU13" s="116"/>
      <c r="LV13" s="116"/>
      <c r="LW13" s="116"/>
      <c r="LX13" s="116"/>
      <c r="LY13" s="116"/>
      <c r="LZ13" s="116"/>
      <c r="MA13" s="116"/>
      <c r="MB13" s="116"/>
      <c r="MC13" s="116"/>
      <c r="MD13" s="116"/>
      <c r="ME13" s="116"/>
      <c r="MF13" s="116"/>
      <c r="MG13" s="116"/>
      <c r="MH13" s="116"/>
      <c r="MI13" s="116"/>
      <c r="MJ13" s="116"/>
      <c r="MK13" s="116"/>
      <c r="ML13" s="116"/>
      <c r="MM13" s="116"/>
      <c r="MN13" s="116"/>
      <c r="MO13" s="116"/>
      <c r="MP13" s="116"/>
      <c r="MQ13" s="116"/>
      <c r="MR13" s="116"/>
      <c r="MS13" s="116"/>
      <c r="MT13" s="116"/>
      <c r="MU13" s="116"/>
      <c r="MV13" s="116"/>
      <c r="MW13" s="116"/>
      <c r="MX13" s="116"/>
      <c r="MY13" s="116"/>
      <c r="MZ13" s="116"/>
      <c r="NA13" s="116"/>
      <c r="NB13" s="116"/>
      <c r="NC13" s="116"/>
      <c r="ND13" s="116"/>
      <c r="NE13" s="116"/>
      <c r="NF13" s="116"/>
      <c r="NG13" s="116"/>
      <c r="NH13" s="116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 x14ac:dyDescent="0.15">
      <c r="A14" s="2"/>
      <c r="B14" s="116" t="s">
        <v>32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16"/>
      <c r="MX14" s="116"/>
      <c r="MY14" s="116"/>
      <c r="MZ14" s="116"/>
      <c r="NA14" s="116"/>
      <c r="NB14" s="116"/>
      <c r="NC14" s="116"/>
      <c r="ND14" s="116"/>
      <c r="NE14" s="116"/>
      <c r="NF14" s="116"/>
      <c r="NG14" s="116"/>
      <c r="NH14" s="116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 x14ac:dyDescent="0.15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17" t="s">
        <v>145</v>
      </c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8"/>
      <c r="NX16" s="119"/>
    </row>
    <row r="17" spans="1:388" ht="13.5" customHeight="1" x14ac:dyDescent="0.15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 x14ac:dyDescent="0.15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 x14ac:dyDescent="0.15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 x14ac:dyDescent="0.15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 x14ac:dyDescent="0.15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 x14ac:dyDescent="0.15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 x14ac:dyDescent="0.15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 x14ac:dyDescent="0.15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 x14ac:dyDescent="0.15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 x14ac:dyDescent="0.15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 x14ac:dyDescent="0.15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 x14ac:dyDescent="0.15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 x14ac:dyDescent="0.15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 x14ac:dyDescent="0.15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85" t="s">
        <v>147</v>
      </c>
      <c r="NK30" s="86"/>
      <c r="NL30" s="86"/>
      <c r="NM30" s="86"/>
      <c r="NN30" s="86"/>
      <c r="NO30" s="86"/>
      <c r="NP30" s="86"/>
      <c r="NQ30" s="86"/>
      <c r="NR30" s="86"/>
      <c r="NS30" s="86"/>
      <c r="NT30" s="86"/>
      <c r="NU30" s="86"/>
      <c r="NV30" s="86"/>
      <c r="NW30" s="86"/>
      <c r="NX30" s="87"/>
    </row>
    <row r="31" spans="1:388" ht="13.5" customHeight="1" x14ac:dyDescent="0.15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85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6"/>
      <c r="NX31" s="87"/>
    </row>
    <row r="32" spans="1:388" ht="13.5" customHeight="1" x14ac:dyDescent="0.15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85"/>
      <c r="NK32" s="86"/>
      <c r="NL32" s="86"/>
      <c r="NM32" s="86"/>
      <c r="NN32" s="86"/>
      <c r="NO32" s="86"/>
      <c r="NP32" s="86"/>
      <c r="NQ32" s="86"/>
      <c r="NR32" s="86"/>
      <c r="NS32" s="86"/>
      <c r="NT32" s="86"/>
      <c r="NU32" s="86"/>
      <c r="NV32" s="86"/>
      <c r="NW32" s="86"/>
      <c r="NX32" s="87"/>
    </row>
    <row r="33" spans="1:388" ht="13.5" customHeight="1" x14ac:dyDescent="0.15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103.8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102.5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103.2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102.4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100.1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106.2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103.4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101.8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100.8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98.1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>
        <f>データ!BD7</f>
        <v>10.199999999999999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>
        <f>データ!BE7</f>
        <v>7.5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 t="str">
        <f>データ!BF7</f>
        <v>該当数値なし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 t="str">
        <f>データ!BG7</f>
        <v>該当数値なし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 t="str">
        <f>データ!BH7</f>
        <v>該当数値なし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91.5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81.900000000000006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84.4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84.9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86.4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85"/>
      <c r="NK33" s="86"/>
      <c r="NL33" s="86"/>
      <c r="NM33" s="86"/>
      <c r="NN33" s="86"/>
      <c r="NO33" s="86"/>
      <c r="NP33" s="86"/>
      <c r="NQ33" s="86"/>
      <c r="NR33" s="86"/>
      <c r="NS33" s="86"/>
      <c r="NT33" s="86"/>
      <c r="NU33" s="86"/>
      <c r="NV33" s="86"/>
      <c r="NW33" s="86"/>
      <c r="NX33" s="87"/>
    </row>
    <row r="34" spans="1:388" ht="13.5" customHeight="1" x14ac:dyDescent="0.15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102.1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101.7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101.1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100.3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99.8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96.7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96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94.6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94.4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93.6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51.7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41.7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37.700000000000003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36.799999999999997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33.9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76.400000000000006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80.3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80.7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80.7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79.5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85"/>
      <c r="NK34" s="86"/>
      <c r="NL34" s="86"/>
      <c r="NM34" s="86"/>
      <c r="NN34" s="86"/>
      <c r="NO34" s="86"/>
      <c r="NP34" s="86"/>
      <c r="NQ34" s="86"/>
      <c r="NR34" s="86"/>
      <c r="NS34" s="86"/>
      <c r="NT34" s="86"/>
      <c r="NU34" s="86"/>
      <c r="NV34" s="86"/>
      <c r="NW34" s="86"/>
      <c r="NX34" s="87"/>
    </row>
    <row r="35" spans="1:388" ht="13.5" customHeight="1" x14ac:dyDescent="0.15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85"/>
      <c r="NK35" s="86"/>
      <c r="NL35" s="86"/>
      <c r="NM35" s="86"/>
      <c r="NN35" s="86"/>
      <c r="NO35" s="86"/>
      <c r="NP35" s="86"/>
      <c r="NQ35" s="86"/>
      <c r="NR35" s="86"/>
      <c r="NS35" s="86"/>
      <c r="NT35" s="86"/>
      <c r="NU35" s="86"/>
      <c r="NV35" s="86"/>
      <c r="NW35" s="86"/>
      <c r="NX35" s="87"/>
    </row>
    <row r="36" spans="1:388" ht="13.5" customHeight="1" x14ac:dyDescent="0.15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85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7"/>
    </row>
    <row r="37" spans="1:388" ht="13.5" customHeight="1" x14ac:dyDescent="0.15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85"/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7"/>
    </row>
    <row r="38" spans="1:388" ht="13.5" customHeight="1" x14ac:dyDescent="0.15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85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7"/>
    </row>
    <row r="39" spans="1:388" ht="13.5" customHeight="1" x14ac:dyDescent="0.15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85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7"/>
    </row>
    <row r="40" spans="1:388" ht="13.5" customHeight="1" x14ac:dyDescent="0.15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85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7"/>
    </row>
    <row r="41" spans="1:388" ht="13.5" customHeight="1" x14ac:dyDescent="0.15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85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7"/>
    </row>
    <row r="42" spans="1:388" ht="13.5" customHeight="1" x14ac:dyDescent="0.15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85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7"/>
    </row>
    <row r="43" spans="1:388" ht="13.5" customHeight="1" x14ac:dyDescent="0.15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85"/>
      <c r="NK43" s="86"/>
      <c r="NL43" s="86"/>
      <c r="NM43" s="86"/>
      <c r="NN43" s="86"/>
      <c r="NO43" s="86"/>
      <c r="NP43" s="86"/>
      <c r="NQ43" s="86"/>
      <c r="NR43" s="86"/>
      <c r="NS43" s="86"/>
      <c r="NT43" s="86"/>
      <c r="NU43" s="86"/>
      <c r="NV43" s="86"/>
      <c r="NW43" s="86"/>
      <c r="NX43" s="87"/>
    </row>
    <row r="44" spans="1:388" ht="13.5" customHeight="1" x14ac:dyDescent="0.15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85"/>
      <c r="NK44" s="86"/>
      <c r="NL44" s="86"/>
      <c r="NM44" s="86"/>
      <c r="NN44" s="86"/>
      <c r="NO44" s="86"/>
      <c r="NP44" s="86"/>
      <c r="NQ44" s="86"/>
      <c r="NR44" s="86"/>
      <c r="NS44" s="86"/>
      <c r="NT44" s="86"/>
      <c r="NU44" s="86"/>
      <c r="NV44" s="86"/>
      <c r="NW44" s="86"/>
      <c r="NX44" s="87"/>
    </row>
    <row r="45" spans="1:388" ht="13.5" customHeight="1" x14ac:dyDescent="0.15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85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7"/>
    </row>
    <row r="46" spans="1:388" ht="13.5" customHeight="1" x14ac:dyDescent="0.15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88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90"/>
    </row>
    <row r="47" spans="1:388" ht="13.5" customHeight="1" x14ac:dyDescent="0.15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 x14ac:dyDescent="0.15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 x14ac:dyDescent="0.15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148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 x14ac:dyDescent="0.15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 x14ac:dyDescent="0.15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 x14ac:dyDescent="0.15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 x14ac:dyDescent="0.15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 x14ac:dyDescent="0.15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 x14ac:dyDescent="0.15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71645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69065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71864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72033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73049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22103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20951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22140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23015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22333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38.5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38.1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38.9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38.799999999999997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40.299999999999997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36.1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34.799999999999997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33.799999999999997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33.9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34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 x14ac:dyDescent="0.15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50749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59159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60787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62913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64765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12339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14865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15610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16993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17680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52.1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47.8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48.7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48.5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49.2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24.4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26.2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26.3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27.5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27.4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 x14ac:dyDescent="0.15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 x14ac:dyDescent="0.15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 x14ac:dyDescent="0.15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 x14ac:dyDescent="0.15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 x14ac:dyDescent="0.15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 x14ac:dyDescent="0.15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 x14ac:dyDescent="0.15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 x14ac:dyDescent="0.15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 x14ac:dyDescent="0.15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 x14ac:dyDescent="0.15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 x14ac:dyDescent="0.15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146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 x14ac:dyDescent="0.15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 x14ac:dyDescent="0.15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 x14ac:dyDescent="0.15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 x14ac:dyDescent="0.15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 x14ac:dyDescent="0.15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 x14ac:dyDescent="0.15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 x14ac:dyDescent="0.15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 x14ac:dyDescent="0.15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 x14ac:dyDescent="0.15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 x14ac:dyDescent="0.15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 x14ac:dyDescent="0.15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31.7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34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48.3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51.4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54.9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35.9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38.1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63.9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65.900000000000006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68.099999999999994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66288178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55212433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60887587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59653034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60788273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 x14ac:dyDescent="0.15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48.6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45.9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50.7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51.3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51.2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62.9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56.6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62.6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64.099999999999994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64.3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39704002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50135188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50543381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51238617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51669762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 x14ac:dyDescent="0.15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 x14ac:dyDescent="0.15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 x14ac:dyDescent="0.15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 x14ac:dyDescent="0.15">
      <c r="B85" s="3" t="s">
        <v>53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 x14ac:dyDescent="0.1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 x14ac:dyDescent="0.15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38" t="s">
        <v>75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41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41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8" t="s">
        <v>78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41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8" t="s">
        <v>83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 x14ac:dyDescent="0.15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 x14ac:dyDescent="0.15">
      <c r="A6" s="48" t="s">
        <v>121</v>
      </c>
      <c r="B6" s="63">
        <f>B8</f>
        <v>2016</v>
      </c>
      <c r="C6" s="63">
        <f t="shared" ref="C6:M6" si="2">C8</f>
        <v>342076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42" t="str">
        <f>IF(H8&lt;&gt;I8,H8,"")&amp;IF(I8&lt;&gt;J8,I8,"")&amp;"　"&amp;J8</f>
        <v>広島県福山市　福山市民病院</v>
      </c>
      <c r="I6" s="143"/>
      <c r="J6" s="144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/>
      <c r="P6" s="63" t="str">
        <f>P8</f>
        <v>直営</v>
      </c>
      <c r="Q6" s="64">
        <f t="shared" ref="Q6:AG6" si="3">Q8</f>
        <v>27</v>
      </c>
      <c r="R6" s="63" t="str">
        <f t="shared" si="3"/>
        <v>対象</v>
      </c>
      <c r="S6" s="63" t="str">
        <f t="shared" si="3"/>
        <v>ド 透 I 未 訓 ガ</v>
      </c>
      <c r="T6" s="63" t="str">
        <f t="shared" si="3"/>
        <v>救 臨 が 感 災 地 輪</v>
      </c>
      <c r="U6" s="64">
        <f>U8</f>
        <v>471345</v>
      </c>
      <c r="V6" s="64">
        <f>V8</f>
        <v>49620</v>
      </c>
      <c r="W6" s="63" t="str">
        <f>W8</f>
        <v>非該当</v>
      </c>
      <c r="X6" s="63" t="str">
        <f t="shared" si="3"/>
        <v>７：１</v>
      </c>
      <c r="Y6" s="64">
        <f t="shared" si="3"/>
        <v>500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6</v>
      </c>
      <c r="AD6" s="64">
        <f t="shared" si="3"/>
        <v>506</v>
      </c>
      <c r="AE6" s="64">
        <f t="shared" si="3"/>
        <v>500</v>
      </c>
      <c r="AF6" s="64" t="str">
        <f t="shared" si="3"/>
        <v>-</v>
      </c>
      <c r="AG6" s="64">
        <f t="shared" si="3"/>
        <v>500</v>
      </c>
      <c r="AH6" s="65">
        <f>IF(AH8="-",NA(),AH8)</f>
        <v>103.8</v>
      </c>
      <c r="AI6" s="65">
        <f t="shared" ref="AI6:AQ6" si="4">IF(AI8="-",NA(),AI8)</f>
        <v>102.5</v>
      </c>
      <c r="AJ6" s="65">
        <f t="shared" si="4"/>
        <v>103.2</v>
      </c>
      <c r="AK6" s="65">
        <f t="shared" si="4"/>
        <v>102.4</v>
      </c>
      <c r="AL6" s="65">
        <f t="shared" si="4"/>
        <v>100.1</v>
      </c>
      <c r="AM6" s="65">
        <f t="shared" si="4"/>
        <v>102.1</v>
      </c>
      <c r="AN6" s="65">
        <f t="shared" si="4"/>
        <v>101.7</v>
      </c>
      <c r="AO6" s="65">
        <f t="shared" si="4"/>
        <v>101.1</v>
      </c>
      <c r="AP6" s="65">
        <f t="shared" si="4"/>
        <v>100.3</v>
      </c>
      <c r="AQ6" s="65">
        <f t="shared" si="4"/>
        <v>99.8</v>
      </c>
      <c r="AR6" s="65" t="str">
        <f>IF(AR8="-","【-】","【"&amp;SUBSTITUTE(TEXT(AR8,"#,##0.0"),"-","△")&amp;"】")</f>
        <v>【98.4】</v>
      </c>
      <c r="AS6" s="65">
        <f>IF(AS8="-",NA(),AS8)</f>
        <v>106.2</v>
      </c>
      <c r="AT6" s="65">
        <f t="shared" ref="AT6:BB6" si="5">IF(AT8="-",NA(),AT8)</f>
        <v>103.4</v>
      </c>
      <c r="AU6" s="65">
        <f t="shared" si="5"/>
        <v>101.8</v>
      </c>
      <c r="AV6" s="65">
        <f t="shared" si="5"/>
        <v>100.8</v>
      </c>
      <c r="AW6" s="65">
        <f t="shared" si="5"/>
        <v>98.1</v>
      </c>
      <c r="AX6" s="65">
        <f t="shared" si="5"/>
        <v>96.7</v>
      </c>
      <c r="AY6" s="65">
        <f t="shared" si="5"/>
        <v>96</v>
      </c>
      <c r="AZ6" s="65">
        <f t="shared" si="5"/>
        <v>94.6</v>
      </c>
      <c r="BA6" s="65">
        <f t="shared" si="5"/>
        <v>94.4</v>
      </c>
      <c r="BB6" s="65">
        <f t="shared" si="5"/>
        <v>93.6</v>
      </c>
      <c r="BC6" s="65" t="str">
        <f>IF(BC8="-","【-】","【"&amp;SUBSTITUTE(TEXT(BC8,"#,##0.0"),"-","△")&amp;"】")</f>
        <v>【89.5】</v>
      </c>
      <c r="BD6" s="65">
        <f>IF(BD8="-",NA(),BD8)</f>
        <v>10.199999999999999</v>
      </c>
      <c r="BE6" s="65">
        <f t="shared" ref="BE6:BM6" si="6">IF(BE8="-",NA(),BE8)</f>
        <v>7.5</v>
      </c>
      <c r="BF6" s="65" t="str">
        <f t="shared" si="6"/>
        <v>該当数値なし</v>
      </c>
      <c r="BG6" s="65" t="str">
        <f t="shared" si="6"/>
        <v>該当数値なし</v>
      </c>
      <c r="BH6" s="65" t="str">
        <f t="shared" si="6"/>
        <v>該当数値なし</v>
      </c>
      <c r="BI6" s="65">
        <f t="shared" si="6"/>
        <v>51.7</v>
      </c>
      <c r="BJ6" s="65">
        <f t="shared" si="6"/>
        <v>41.7</v>
      </c>
      <c r="BK6" s="65">
        <f t="shared" si="6"/>
        <v>37.700000000000003</v>
      </c>
      <c r="BL6" s="65">
        <f t="shared" si="6"/>
        <v>36.799999999999997</v>
      </c>
      <c r="BM6" s="65">
        <f t="shared" si="6"/>
        <v>33.9</v>
      </c>
      <c r="BN6" s="65" t="str">
        <f>IF(BN8="-","【-】","【"&amp;SUBSTITUTE(TEXT(BN8,"#,##0.0"),"-","△")&amp;"】")</f>
        <v>【63.6】</v>
      </c>
      <c r="BO6" s="65">
        <f>IF(BO8="-",NA(),BO8)</f>
        <v>91.5</v>
      </c>
      <c r="BP6" s="65">
        <f t="shared" ref="BP6:BX6" si="7">IF(BP8="-",NA(),BP8)</f>
        <v>81.900000000000006</v>
      </c>
      <c r="BQ6" s="65">
        <f t="shared" si="7"/>
        <v>84.4</v>
      </c>
      <c r="BR6" s="65">
        <f t="shared" si="7"/>
        <v>84.9</v>
      </c>
      <c r="BS6" s="65">
        <f t="shared" si="7"/>
        <v>86.4</v>
      </c>
      <c r="BT6" s="65">
        <f t="shared" si="7"/>
        <v>76.400000000000006</v>
      </c>
      <c r="BU6" s="65">
        <f t="shared" si="7"/>
        <v>80.3</v>
      </c>
      <c r="BV6" s="65">
        <f t="shared" si="7"/>
        <v>80.7</v>
      </c>
      <c r="BW6" s="65">
        <f t="shared" si="7"/>
        <v>80.7</v>
      </c>
      <c r="BX6" s="65">
        <f t="shared" si="7"/>
        <v>79.5</v>
      </c>
      <c r="BY6" s="65" t="str">
        <f>IF(BY8="-","【-】","【"&amp;SUBSTITUTE(TEXT(BY8,"#,##0.0"),"-","△")&amp;"】")</f>
        <v>【74.2】</v>
      </c>
      <c r="BZ6" s="66">
        <f>IF(BZ8="-",NA(),BZ8)</f>
        <v>71645</v>
      </c>
      <c r="CA6" s="66">
        <f t="shared" ref="CA6:CI6" si="8">IF(CA8="-",NA(),CA8)</f>
        <v>69065</v>
      </c>
      <c r="CB6" s="66">
        <f t="shared" si="8"/>
        <v>71864</v>
      </c>
      <c r="CC6" s="66">
        <f t="shared" si="8"/>
        <v>72033</v>
      </c>
      <c r="CD6" s="66">
        <f t="shared" si="8"/>
        <v>73049</v>
      </c>
      <c r="CE6" s="66">
        <f t="shared" si="8"/>
        <v>50749</v>
      </c>
      <c r="CF6" s="66">
        <f t="shared" si="8"/>
        <v>59159</v>
      </c>
      <c r="CG6" s="66">
        <f t="shared" si="8"/>
        <v>60787</v>
      </c>
      <c r="CH6" s="66">
        <f t="shared" si="8"/>
        <v>62913</v>
      </c>
      <c r="CI6" s="66">
        <f t="shared" si="8"/>
        <v>64765</v>
      </c>
      <c r="CJ6" s="65" t="str">
        <f>IF(CJ8="-","【-】","【"&amp;SUBSTITUTE(TEXT(CJ8,"#,##0"),"-","△")&amp;"】")</f>
        <v>【49,667】</v>
      </c>
      <c r="CK6" s="66">
        <f>IF(CK8="-",NA(),CK8)</f>
        <v>22103</v>
      </c>
      <c r="CL6" s="66">
        <f t="shared" ref="CL6:CT6" si="9">IF(CL8="-",NA(),CL8)</f>
        <v>20951</v>
      </c>
      <c r="CM6" s="66">
        <f t="shared" si="9"/>
        <v>22140</v>
      </c>
      <c r="CN6" s="66">
        <f t="shared" si="9"/>
        <v>23015</v>
      </c>
      <c r="CO6" s="66">
        <f t="shared" si="9"/>
        <v>22333</v>
      </c>
      <c r="CP6" s="66">
        <f t="shared" si="9"/>
        <v>12339</v>
      </c>
      <c r="CQ6" s="66">
        <f t="shared" si="9"/>
        <v>14865</v>
      </c>
      <c r="CR6" s="66">
        <f t="shared" si="9"/>
        <v>15610</v>
      </c>
      <c r="CS6" s="66">
        <f t="shared" si="9"/>
        <v>16993</v>
      </c>
      <c r="CT6" s="66">
        <f t="shared" si="9"/>
        <v>17680</v>
      </c>
      <c r="CU6" s="65" t="str">
        <f>IF(CU8="-","【-】","【"&amp;SUBSTITUTE(TEXT(CU8,"#,##0"),"-","△")&amp;"】")</f>
        <v>【13,758】</v>
      </c>
      <c r="CV6" s="65">
        <f>IF(CV8="-",NA(),CV8)</f>
        <v>38.5</v>
      </c>
      <c r="CW6" s="65">
        <f t="shared" ref="CW6:DE6" si="10">IF(CW8="-",NA(),CW8)</f>
        <v>38.1</v>
      </c>
      <c r="CX6" s="65">
        <f t="shared" si="10"/>
        <v>38.9</v>
      </c>
      <c r="CY6" s="65">
        <f t="shared" si="10"/>
        <v>38.799999999999997</v>
      </c>
      <c r="CZ6" s="65">
        <f t="shared" si="10"/>
        <v>40.299999999999997</v>
      </c>
      <c r="DA6" s="65">
        <f t="shared" si="10"/>
        <v>52.1</v>
      </c>
      <c r="DB6" s="65">
        <f t="shared" si="10"/>
        <v>47.8</v>
      </c>
      <c r="DC6" s="65">
        <f t="shared" si="10"/>
        <v>48.7</v>
      </c>
      <c r="DD6" s="65">
        <f t="shared" si="10"/>
        <v>48.5</v>
      </c>
      <c r="DE6" s="65">
        <f t="shared" si="10"/>
        <v>49.2</v>
      </c>
      <c r="DF6" s="65" t="str">
        <f>IF(DF8="-","【-】","【"&amp;SUBSTITUTE(TEXT(DF8,"#,##0.0"),"-","△")&amp;"】")</f>
        <v>【55.2】</v>
      </c>
      <c r="DG6" s="65">
        <f>IF(DG8="-",NA(),DG8)</f>
        <v>36.1</v>
      </c>
      <c r="DH6" s="65">
        <f t="shared" ref="DH6:DP6" si="11">IF(DH8="-",NA(),DH8)</f>
        <v>34.799999999999997</v>
      </c>
      <c r="DI6" s="65">
        <f t="shared" si="11"/>
        <v>33.799999999999997</v>
      </c>
      <c r="DJ6" s="65">
        <f t="shared" si="11"/>
        <v>33.9</v>
      </c>
      <c r="DK6" s="65">
        <f t="shared" si="11"/>
        <v>34</v>
      </c>
      <c r="DL6" s="65">
        <f t="shared" si="11"/>
        <v>24.4</v>
      </c>
      <c r="DM6" s="65">
        <f t="shared" si="11"/>
        <v>26.2</v>
      </c>
      <c r="DN6" s="65">
        <f t="shared" si="11"/>
        <v>26.3</v>
      </c>
      <c r="DO6" s="65">
        <f t="shared" si="11"/>
        <v>27.5</v>
      </c>
      <c r="DP6" s="65">
        <f t="shared" si="11"/>
        <v>27.4</v>
      </c>
      <c r="DQ6" s="65" t="str">
        <f>IF(DQ8="-","【-】","【"&amp;SUBSTITUTE(TEXT(DQ8,"#,##0.0"),"-","△")&amp;"】")</f>
        <v>【24.1】</v>
      </c>
      <c r="DR6" s="65">
        <f>IF(DR8="-",NA(),DR8)</f>
        <v>31.7</v>
      </c>
      <c r="DS6" s="65">
        <f t="shared" ref="DS6:EA6" si="12">IF(DS8="-",NA(),DS8)</f>
        <v>34</v>
      </c>
      <c r="DT6" s="65">
        <f t="shared" si="12"/>
        <v>48.3</v>
      </c>
      <c r="DU6" s="65">
        <f t="shared" si="12"/>
        <v>51.4</v>
      </c>
      <c r="DV6" s="65">
        <f t="shared" si="12"/>
        <v>54.9</v>
      </c>
      <c r="DW6" s="65">
        <f t="shared" si="12"/>
        <v>48.6</v>
      </c>
      <c r="DX6" s="65">
        <f t="shared" si="12"/>
        <v>45.9</v>
      </c>
      <c r="DY6" s="65">
        <f t="shared" si="12"/>
        <v>50.7</v>
      </c>
      <c r="DZ6" s="65">
        <f t="shared" si="12"/>
        <v>51.3</v>
      </c>
      <c r="EA6" s="65">
        <f t="shared" si="12"/>
        <v>51.2</v>
      </c>
      <c r="EB6" s="65" t="str">
        <f>IF(EB8="-","【-】","【"&amp;SUBSTITUTE(TEXT(EB8,"#,##0.0"),"-","△")&amp;"】")</f>
        <v>【50.7】</v>
      </c>
      <c r="EC6" s="65">
        <f>IF(EC8="-",NA(),EC8)</f>
        <v>35.9</v>
      </c>
      <c r="ED6" s="65">
        <f t="shared" ref="ED6:EL6" si="13">IF(ED8="-",NA(),ED8)</f>
        <v>38.1</v>
      </c>
      <c r="EE6" s="65">
        <f t="shared" si="13"/>
        <v>63.9</v>
      </c>
      <c r="EF6" s="65">
        <f t="shared" si="13"/>
        <v>65.900000000000006</v>
      </c>
      <c r="EG6" s="65">
        <f t="shared" si="13"/>
        <v>68.099999999999994</v>
      </c>
      <c r="EH6" s="65">
        <f t="shared" si="13"/>
        <v>62.9</v>
      </c>
      <c r="EI6" s="65">
        <f t="shared" si="13"/>
        <v>56.6</v>
      </c>
      <c r="EJ6" s="65">
        <f t="shared" si="13"/>
        <v>62.6</v>
      </c>
      <c r="EK6" s="65">
        <f t="shared" si="13"/>
        <v>64.099999999999994</v>
      </c>
      <c r="EL6" s="65">
        <f t="shared" si="13"/>
        <v>64.3</v>
      </c>
      <c r="EM6" s="65" t="str">
        <f>IF(EM8="-","【-】","【"&amp;SUBSTITUTE(TEXT(EM8,"#,##0.0"),"-","△")&amp;"】")</f>
        <v>【65.7】</v>
      </c>
      <c r="EN6" s="66">
        <f>IF(EN8="-",NA(),EN8)</f>
        <v>66288178</v>
      </c>
      <c r="EO6" s="66">
        <f t="shared" ref="EO6:EW6" si="14">IF(EO8="-",NA(),EO8)</f>
        <v>55212433</v>
      </c>
      <c r="EP6" s="66">
        <f t="shared" si="14"/>
        <v>60887587</v>
      </c>
      <c r="EQ6" s="66">
        <f t="shared" si="14"/>
        <v>59653034</v>
      </c>
      <c r="ER6" s="66">
        <f t="shared" si="14"/>
        <v>60788273</v>
      </c>
      <c r="ES6" s="66">
        <f t="shared" si="14"/>
        <v>39704002</v>
      </c>
      <c r="ET6" s="66">
        <f t="shared" si="14"/>
        <v>50135188</v>
      </c>
      <c r="EU6" s="66">
        <f t="shared" si="14"/>
        <v>50543381</v>
      </c>
      <c r="EV6" s="66">
        <f t="shared" si="14"/>
        <v>51238617</v>
      </c>
      <c r="EW6" s="66">
        <f t="shared" si="14"/>
        <v>51669762</v>
      </c>
      <c r="EX6" s="66" t="str">
        <f>IF(EX8="-","【-】","【"&amp;SUBSTITUTE(TEXT(EX8,"#,##0"),"-","△")&amp;"】")</f>
        <v>【44,050,160】</v>
      </c>
    </row>
    <row r="7" spans="1:154" s="67" customFormat="1" x14ac:dyDescent="0.15">
      <c r="A7" s="48" t="s">
        <v>122</v>
      </c>
      <c r="B7" s="63">
        <f t="shared" ref="B7:AG7" si="15">B8</f>
        <v>2016</v>
      </c>
      <c r="C7" s="63">
        <f t="shared" si="15"/>
        <v>342076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/>
      <c r="P7" s="63" t="str">
        <f>P8</f>
        <v>直営</v>
      </c>
      <c r="Q7" s="64">
        <f t="shared" si="15"/>
        <v>27</v>
      </c>
      <c r="R7" s="63" t="str">
        <f t="shared" si="15"/>
        <v>対象</v>
      </c>
      <c r="S7" s="63" t="str">
        <f t="shared" si="15"/>
        <v>ド 透 I 未 訓 ガ</v>
      </c>
      <c r="T7" s="63" t="str">
        <f t="shared" si="15"/>
        <v>救 臨 が 感 災 地 輪</v>
      </c>
      <c r="U7" s="64">
        <f>U8</f>
        <v>471345</v>
      </c>
      <c r="V7" s="64">
        <f>V8</f>
        <v>49620</v>
      </c>
      <c r="W7" s="63" t="str">
        <f>W8</f>
        <v>非該当</v>
      </c>
      <c r="X7" s="63" t="str">
        <f t="shared" si="15"/>
        <v>７：１</v>
      </c>
      <c r="Y7" s="64">
        <f t="shared" si="15"/>
        <v>500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6</v>
      </c>
      <c r="AD7" s="64">
        <f t="shared" si="15"/>
        <v>506</v>
      </c>
      <c r="AE7" s="64">
        <f t="shared" si="15"/>
        <v>500</v>
      </c>
      <c r="AF7" s="64" t="str">
        <f t="shared" si="15"/>
        <v>-</v>
      </c>
      <c r="AG7" s="64">
        <f t="shared" si="15"/>
        <v>500</v>
      </c>
      <c r="AH7" s="65">
        <f>AH8</f>
        <v>103.8</v>
      </c>
      <c r="AI7" s="65">
        <f t="shared" ref="AI7:AQ7" si="16">AI8</f>
        <v>102.5</v>
      </c>
      <c r="AJ7" s="65">
        <f t="shared" si="16"/>
        <v>103.2</v>
      </c>
      <c r="AK7" s="65">
        <f t="shared" si="16"/>
        <v>102.4</v>
      </c>
      <c r="AL7" s="65">
        <f t="shared" si="16"/>
        <v>100.1</v>
      </c>
      <c r="AM7" s="65">
        <f t="shared" si="16"/>
        <v>102.1</v>
      </c>
      <c r="AN7" s="65">
        <f t="shared" si="16"/>
        <v>101.7</v>
      </c>
      <c r="AO7" s="65">
        <f t="shared" si="16"/>
        <v>101.1</v>
      </c>
      <c r="AP7" s="65">
        <f t="shared" si="16"/>
        <v>100.3</v>
      </c>
      <c r="AQ7" s="65">
        <f t="shared" si="16"/>
        <v>99.8</v>
      </c>
      <c r="AR7" s="65"/>
      <c r="AS7" s="65">
        <f>AS8</f>
        <v>106.2</v>
      </c>
      <c r="AT7" s="65">
        <f t="shared" ref="AT7:BB7" si="17">AT8</f>
        <v>103.4</v>
      </c>
      <c r="AU7" s="65">
        <f t="shared" si="17"/>
        <v>101.8</v>
      </c>
      <c r="AV7" s="65">
        <f t="shared" si="17"/>
        <v>100.8</v>
      </c>
      <c r="AW7" s="65">
        <f t="shared" si="17"/>
        <v>98.1</v>
      </c>
      <c r="AX7" s="65">
        <f t="shared" si="17"/>
        <v>96.7</v>
      </c>
      <c r="AY7" s="65">
        <f t="shared" si="17"/>
        <v>96</v>
      </c>
      <c r="AZ7" s="65">
        <f t="shared" si="17"/>
        <v>94.6</v>
      </c>
      <c r="BA7" s="65">
        <f t="shared" si="17"/>
        <v>94.4</v>
      </c>
      <c r="BB7" s="65">
        <f t="shared" si="17"/>
        <v>93.6</v>
      </c>
      <c r="BC7" s="65"/>
      <c r="BD7" s="65">
        <f>BD8</f>
        <v>10.199999999999999</v>
      </c>
      <c r="BE7" s="65">
        <f t="shared" ref="BE7:BM7" si="18">BE8</f>
        <v>7.5</v>
      </c>
      <c r="BF7" s="65" t="str">
        <f t="shared" si="18"/>
        <v>該当数値なし</v>
      </c>
      <c r="BG7" s="65" t="str">
        <f t="shared" si="18"/>
        <v>該当数値なし</v>
      </c>
      <c r="BH7" s="65" t="str">
        <f t="shared" si="18"/>
        <v>該当数値なし</v>
      </c>
      <c r="BI7" s="65">
        <f t="shared" si="18"/>
        <v>51.7</v>
      </c>
      <c r="BJ7" s="65">
        <f t="shared" si="18"/>
        <v>41.7</v>
      </c>
      <c r="BK7" s="65">
        <f t="shared" si="18"/>
        <v>37.700000000000003</v>
      </c>
      <c r="BL7" s="65">
        <f t="shared" si="18"/>
        <v>36.799999999999997</v>
      </c>
      <c r="BM7" s="65">
        <f t="shared" si="18"/>
        <v>33.9</v>
      </c>
      <c r="BN7" s="65"/>
      <c r="BO7" s="65">
        <f>BO8</f>
        <v>91.5</v>
      </c>
      <c r="BP7" s="65">
        <f t="shared" ref="BP7:BX7" si="19">BP8</f>
        <v>81.900000000000006</v>
      </c>
      <c r="BQ7" s="65">
        <f t="shared" si="19"/>
        <v>84.4</v>
      </c>
      <c r="BR7" s="65">
        <f t="shared" si="19"/>
        <v>84.9</v>
      </c>
      <c r="BS7" s="65">
        <f t="shared" si="19"/>
        <v>86.4</v>
      </c>
      <c r="BT7" s="65">
        <f t="shared" si="19"/>
        <v>76.400000000000006</v>
      </c>
      <c r="BU7" s="65">
        <f t="shared" si="19"/>
        <v>80.3</v>
      </c>
      <c r="BV7" s="65">
        <f t="shared" si="19"/>
        <v>80.7</v>
      </c>
      <c r="BW7" s="65">
        <f t="shared" si="19"/>
        <v>80.7</v>
      </c>
      <c r="BX7" s="65">
        <f t="shared" si="19"/>
        <v>79.5</v>
      </c>
      <c r="BY7" s="65"/>
      <c r="BZ7" s="66">
        <f>BZ8</f>
        <v>71645</v>
      </c>
      <c r="CA7" s="66">
        <f t="shared" ref="CA7:CI7" si="20">CA8</f>
        <v>69065</v>
      </c>
      <c r="CB7" s="66">
        <f t="shared" si="20"/>
        <v>71864</v>
      </c>
      <c r="CC7" s="66">
        <f t="shared" si="20"/>
        <v>72033</v>
      </c>
      <c r="CD7" s="66">
        <f t="shared" si="20"/>
        <v>73049</v>
      </c>
      <c r="CE7" s="66">
        <f t="shared" si="20"/>
        <v>50749</v>
      </c>
      <c r="CF7" s="66">
        <f t="shared" si="20"/>
        <v>59159</v>
      </c>
      <c r="CG7" s="66">
        <f t="shared" si="20"/>
        <v>60787</v>
      </c>
      <c r="CH7" s="66">
        <f t="shared" si="20"/>
        <v>62913</v>
      </c>
      <c r="CI7" s="66">
        <f t="shared" si="20"/>
        <v>64765</v>
      </c>
      <c r="CJ7" s="65"/>
      <c r="CK7" s="66">
        <f>CK8</f>
        <v>22103</v>
      </c>
      <c r="CL7" s="66">
        <f t="shared" ref="CL7:CT7" si="21">CL8</f>
        <v>20951</v>
      </c>
      <c r="CM7" s="66">
        <f t="shared" si="21"/>
        <v>22140</v>
      </c>
      <c r="CN7" s="66">
        <f t="shared" si="21"/>
        <v>23015</v>
      </c>
      <c r="CO7" s="66">
        <f t="shared" si="21"/>
        <v>22333</v>
      </c>
      <c r="CP7" s="66">
        <f t="shared" si="21"/>
        <v>12339</v>
      </c>
      <c r="CQ7" s="66">
        <f t="shared" si="21"/>
        <v>14865</v>
      </c>
      <c r="CR7" s="66">
        <f t="shared" si="21"/>
        <v>15610</v>
      </c>
      <c r="CS7" s="66">
        <f t="shared" si="21"/>
        <v>16993</v>
      </c>
      <c r="CT7" s="66">
        <f t="shared" si="21"/>
        <v>17680</v>
      </c>
      <c r="CU7" s="65"/>
      <c r="CV7" s="65">
        <f>CV8</f>
        <v>38.5</v>
      </c>
      <c r="CW7" s="65">
        <f t="shared" ref="CW7:DE7" si="22">CW8</f>
        <v>38.1</v>
      </c>
      <c r="CX7" s="65">
        <f t="shared" si="22"/>
        <v>38.9</v>
      </c>
      <c r="CY7" s="65">
        <f t="shared" si="22"/>
        <v>38.799999999999997</v>
      </c>
      <c r="CZ7" s="65">
        <f t="shared" si="22"/>
        <v>40.299999999999997</v>
      </c>
      <c r="DA7" s="65">
        <f t="shared" si="22"/>
        <v>52.1</v>
      </c>
      <c r="DB7" s="65">
        <f t="shared" si="22"/>
        <v>47.8</v>
      </c>
      <c r="DC7" s="65">
        <f t="shared" si="22"/>
        <v>48.7</v>
      </c>
      <c r="DD7" s="65">
        <f t="shared" si="22"/>
        <v>48.5</v>
      </c>
      <c r="DE7" s="65">
        <f t="shared" si="22"/>
        <v>49.2</v>
      </c>
      <c r="DF7" s="65"/>
      <c r="DG7" s="65">
        <f>DG8</f>
        <v>36.1</v>
      </c>
      <c r="DH7" s="65">
        <f t="shared" ref="DH7:DP7" si="23">DH8</f>
        <v>34.799999999999997</v>
      </c>
      <c r="DI7" s="65">
        <f t="shared" si="23"/>
        <v>33.799999999999997</v>
      </c>
      <c r="DJ7" s="65">
        <f t="shared" si="23"/>
        <v>33.9</v>
      </c>
      <c r="DK7" s="65">
        <f t="shared" si="23"/>
        <v>34</v>
      </c>
      <c r="DL7" s="65">
        <f t="shared" si="23"/>
        <v>24.4</v>
      </c>
      <c r="DM7" s="65">
        <f t="shared" si="23"/>
        <v>26.2</v>
      </c>
      <c r="DN7" s="65">
        <f t="shared" si="23"/>
        <v>26.3</v>
      </c>
      <c r="DO7" s="65">
        <f t="shared" si="23"/>
        <v>27.5</v>
      </c>
      <c r="DP7" s="65">
        <f t="shared" si="23"/>
        <v>27.4</v>
      </c>
      <c r="DQ7" s="65"/>
      <c r="DR7" s="65">
        <f>DR8</f>
        <v>31.7</v>
      </c>
      <c r="DS7" s="65">
        <f t="shared" ref="DS7:EA7" si="24">DS8</f>
        <v>34</v>
      </c>
      <c r="DT7" s="65">
        <f t="shared" si="24"/>
        <v>48.3</v>
      </c>
      <c r="DU7" s="65">
        <f t="shared" si="24"/>
        <v>51.4</v>
      </c>
      <c r="DV7" s="65">
        <f t="shared" si="24"/>
        <v>54.9</v>
      </c>
      <c r="DW7" s="65">
        <f t="shared" si="24"/>
        <v>48.6</v>
      </c>
      <c r="DX7" s="65">
        <f t="shared" si="24"/>
        <v>45.9</v>
      </c>
      <c r="DY7" s="65">
        <f t="shared" si="24"/>
        <v>50.7</v>
      </c>
      <c r="DZ7" s="65">
        <f t="shared" si="24"/>
        <v>51.3</v>
      </c>
      <c r="EA7" s="65">
        <f t="shared" si="24"/>
        <v>51.2</v>
      </c>
      <c r="EB7" s="65"/>
      <c r="EC7" s="65">
        <f>EC8</f>
        <v>35.9</v>
      </c>
      <c r="ED7" s="65">
        <f t="shared" ref="ED7:EL7" si="25">ED8</f>
        <v>38.1</v>
      </c>
      <c r="EE7" s="65">
        <f t="shared" si="25"/>
        <v>63.9</v>
      </c>
      <c r="EF7" s="65">
        <f t="shared" si="25"/>
        <v>65.900000000000006</v>
      </c>
      <c r="EG7" s="65">
        <f t="shared" si="25"/>
        <v>68.099999999999994</v>
      </c>
      <c r="EH7" s="65">
        <f t="shared" si="25"/>
        <v>62.9</v>
      </c>
      <c r="EI7" s="65">
        <f t="shared" si="25"/>
        <v>56.6</v>
      </c>
      <c r="EJ7" s="65">
        <f t="shared" si="25"/>
        <v>62.6</v>
      </c>
      <c r="EK7" s="65">
        <f t="shared" si="25"/>
        <v>64.099999999999994</v>
      </c>
      <c r="EL7" s="65">
        <f t="shared" si="25"/>
        <v>64.3</v>
      </c>
      <c r="EM7" s="65"/>
      <c r="EN7" s="66">
        <f>EN8</f>
        <v>66288178</v>
      </c>
      <c r="EO7" s="66">
        <f t="shared" ref="EO7:EW7" si="26">EO8</f>
        <v>55212433</v>
      </c>
      <c r="EP7" s="66">
        <f t="shared" si="26"/>
        <v>60887587</v>
      </c>
      <c r="EQ7" s="66">
        <f t="shared" si="26"/>
        <v>59653034</v>
      </c>
      <c r="ER7" s="66">
        <f t="shared" si="26"/>
        <v>60788273</v>
      </c>
      <c r="ES7" s="66">
        <f t="shared" si="26"/>
        <v>39704002</v>
      </c>
      <c r="ET7" s="66">
        <f t="shared" si="26"/>
        <v>50135188</v>
      </c>
      <c r="EU7" s="66">
        <f t="shared" si="26"/>
        <v>50543381</v>
      </c>
      <c r="EV7" s="66">
        <f t="shared" si="26"/>
        <v>51238617</v>
      </c>
      <c r="EW7" s="66">
        <f t="shared" si="26"/>
        <v>51669762</v>
      </c>
      <c r="EX7" s="66"/>
    </row>
    <row r="8" spans="1:154" s="67" customFormat="1" x14ac:dyDescent="0.15">
      <c r="A8" s="48"/>
      <c r="B8" s="68">
        <v>2016</v>
      </c>
      <c r="C8" s="68">
        <v>342076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27</v>
      </c>
      <c r="R8" s="68" t="s">
        <v>131</v>
      </c>
      <c r="S8" s="68" t="s">
        <v>132</v>
      </c>
      <c r="T8" s="68" t="s">
        <v>133</v>
      </c>
      <c r="U8" s="69">
        <v>471345</v>
      </c>
      <c r="V8" s="69">
        <v>49620</v>
      </c>
      <c r="W8" s="68" t="s">
        <v>134</v>
      </c>
      <c r="X8" s="70" t="s">
        <v>135</v>
      </c>
      <c r="Y8" s="69">
        <v>500</v>
      </c>
      <c r="Z8" s="69" t="s">
        <v>136</v>
      </c>
      <c r="AA8" s="69" t="s">
        <v>136</v>
      </c>
      <c r="AB8" s="69" t="s">
        <v>136</v>
      </c>
      <c r="AC8" s="69">
        <v>6</v>
      </c>
      <c r="AD8" s="69">
        <v>506</v>
      </c>
      <c r="AE8" s="69">
        <v>500</v>
      </c>
      <c r="AF8" s="69" t="s">
        <v>136</v>
      </c>
      <c r="AG8" s="69">
        <v>500</v>
      </c>
      <c r="AH8" s="71">
        <v>103.8</v>
      </c>
      <c r="AI8" s="71">
        <v>102.5</v>
      </c>
      <c r="AJ8" s="71">
        <v>103.2</v>
      </c>
      <c r="AK8" s="71">
        <v>102.4</v>
      </c>
      <c r="AL8" s="71">
        <v>100.1</v>
      </c>
      <c r="AM8" s="71">
        <v>102.1</v>
      </c>
      <c r="AN8" s="71">
        <v>101.7</v>
      </c>
      <c r="AO8" s="71">
        <v>101.1</v>
      </c>
      <c r="AP8" s="71">
        <v>100.3</v>
      </c>
      <c r="AQ8" s="71">
        <v>99.8</v>
      </c>
      <c r="AR8" s="71">
        <v>98.4</v>
      </c>
      <c r="AS8" s="71">
        <v>106.2</v>
      </c>
      <c r="AT8" s="71">
        <v>103.4</v>
      </c>
      <c r="AU8" s="71">
        <v>101.8</v>
      </c>
      <c r="AV8" s="71">
        <v>100.8</v>
      </c>
      <c r="AW8" s="71">
        <v>98.1</v>
      </c>
      <c r="AX8" s="71">
        <v>96.7</v>
      </c>
      <c r="AY8" s="71">
        <v>96</v>
      </c>
      <c r="AZ8" s="71">
        <v>94.6</v>
      </c>
      <c r="BA8" s="71">
        <v>94.4</v>
      </c>
      <c r="BB8" s="71">
        <v>93.6</v>
      </c>
      <c r="BC8" s="71">
        <v>89.5</v>
      </c>
      <c r="BD8" s="72">
        <v>10.199999999999999</v>
      </c>
      <c r="BE8" s="72">
        <v>7.5</v>
      </c>
      <c r="BF8" s="72" t="s">
        <v>137</v>
      </c>
      <c r="BG8" s="72" t="s">
        <v>137</v>
      </c>
      <c r="BH8" s="72" t="s">
        <v>137</v>
      </c>
      <c r="BI8" s="72">
        <v>51.7</v>
      </c>
      <c r="BJ8" s="72">
        <v>41.7</v>
      </c>
      <c r="BK8" s="72">
        <v>37.700000000000003</v>
      </c>
      <c r="BL8" s="72">
        <v>36.799999999999997</v>
      </c>
      <c r="BM8" s="72">
        <v>33.9</v>
      </c>
      <c r="BN8" s="72">
        <v>63.6</v>
      </c>
      <c r="BO8" s="71">
        <v>91.5</v>
      </c>
      <c r="BP8" s="71">
        <v>81.900000000000006</v>
      </c>
      <c r="BQ8" s="71">
        <v>84.4</v>
      </c>
      <c r="BR8" s="71">
        <v>84.9</v>
      </c>
      <c r="BS8" s="71">
        <v>86.4</v>
      </c>
      <c r="BT8" s="71">
        <v>76.400000000000006</v>
      </c>
      <c r="BU8" s="71">
        <v>80.3</v>
      </c>
      <c r="BV8" s="71">
        <v>80.7</v>
      </c>
      <c r="BW8" s="71">
        <v>80.7</v>
      </c>
      <c r="BX8" s="71">
        <v>79.5</v>
      </c>
      <c r="BY8" s="71">
        <v>74.2</v>
      </c>
      <c r="BZ8" s="72">
        <v>71645</v>
      </c>
      <c r="CA8" s="72">
        <v>69065</v>
      </c>
      <c r="CB8" s="72">
        <v>71864</v>
      </c>
      <c r="CC8" s="72">
        <v>72033</v>
      </c>
      <c r="CD8" s="72">
        <v>73049</v>
      </c>
      <c r="CE8" s="72">
        <v>50749</v>
      </c>
      <c r="CF8" s="72">
        <v>59159</v>
      </c>
      <c r="CG8" s="72">
        <v>60787</v>
      </c>
      <c r="CH8" s="72">
        <v>62913</v>
      </c>
      <c r="CI8" s="72">
        <v>64765</v>
      </c>
      <c r="CJ8" s="71">
        <v>49667</v>
      </c>
      <c r="CK8" s="72">
        <v>22103</v>
      </c>
      <c r="CL8" s="72">
        <v>20951</v>
      </c>
      <c r="CM8" s="72">
        <v>22140</v>
      </c>
      <c r="CN8" s="72">
        <v>23015</v>
      </c>
      <c r="CO8" s="72">
        <v>22333</v>
      </c>
      <c r="CP8" s="72">
        <v>12339</v>
      </c>
      <c r="CQ8" s="72">
        <v>14865</v>
      </c>
      <c r="CR8" s="72">
        <v>15610</v>
      </c>
      <c r="CS8" s="72">
        <v>16993</v>
      </c>
      <c r="CT8" s="72">
        <v>17680</v>
      </c>
      <c r="CU8" s="71">
        <v>13758</v>
      </c>
      <c r="CV8" s="72">
        <v>38.5</v>
      </c>
      <c r="CW8" s="72">
        <v>38.1</v>
      </c>
      <c r="CX8" s="72">
        <v>38.9</v>
      </c>
      <c r="CY8" s="72">
        <v>38.799999999999997</v>
      </c>
      <c r="CZ8" s="72">
        <v>40.299999999999997</v>
      </c>
      <c r="DA8" s="72">
        <v>52.1</v>
      </c>
      <c r="DB8" s="72">
        <v>47.8</v>
      </c>
      <c r="DC8" s="72">
        <v>48.7</v>
      </c>
      <c r="DD8" s="72">
        <v>48.5</v>
      </c>
      <c r="DE8" s="72">
        <v>49.2</v>
      </c>
      <c r="DF8" s="72">
        <v>55.2</v>
      </c>
      <c r="DG8" s="72">
        <v>36.1</v>
      </c>
      <c r="DH8" s="72">
        <v>34.799999999999997</v>
      </c>
      <c r="DI8" s="72">
        <v>33.799999999999997</v>
      </c>
      <c r="DJ8" s="72">
        <v>33.9</v>
      </c>
      <c r="DK8" s="72">
        <v>34</v>
      </c>
      <c r="DL8" s="72">
        <v>24.4</v>
      </c>
      <c r="DM8" s="72">
        <v>26.2</v>
      </c>
      <c r="DN8" s="72">
        <v>26.3</v>
      </c>
      <c r="DO8" s="72">
        <v>27.5</v>
      </c>
      <c r="DP8" s="72">
        <v>27.4</v>
      </c>
      <c r="DQ8" s="72">
        <v>24.1</v>
      </c>
      <c r="DR8" s="71">
        <v>31.7</v>
      </c>
      <c r="DS8" s="71">
        <v>34</v>
      </c>
      <c r="DT8" s="71">
        <v>48.3</v>
      </c>
      <c r="DU8" s="71">
        <v>51.4</v>
      </c>
      <c r="DV8" s="71">
        <v>54.9</v>
      </c>
      <c r="DW8" s="71">
        <v>48.6</v>
      </c>
      <c r="DX8" s="71">
        <v>45.9</v>
      </c>
      <c r="DY8" s="71">
        <v>50.7</v>
      </c>
      <c r="DZ8" s="71">
        <v>51.3</v>
      </c>
      <c r="EA8" s="71">
        <v>51.2</v>
      </c>
      <c r="EB8" s="71">
        <v>50.7</v>
      </c>
      <c r="EC8" s="71">
        <v>35.9</v>
      </c>
      <c r="ED8" s="71">
        <v>38.1</v>
      </c>
      <c r="EE8" s="71">
        <v>63.9</v>
      </c>
      <c r="EF8" s="71">
        <v>65.900000000000006</v>
      </c>
      <c r="EG8" s="71">
        <v>68.099999999999994</v>
      </c>
      <c r="EH8" s="71">
        <v>62.9</v>
      </c>
      <c r="EI8" s="71">
        <v>56.6</v>
      </c>
      <c r="EJ8" s="71">
        <v>62.6</v>
      </c>
      <c r="EK8" s="71">
        <v>64.099999999999994</v>
      </c>
      <c r="EL8" s="71">
        <v>64.3</v>
      </c>
      <c r="EM8" s="71">
        <v>65.7</v>
      </c>
      <c r="EN8" s="72">
        <v>66288178</v>
      </c>
      <c r="EO8" s="72">
        <v>55212433</v>
      </c>
      <c r="EP8" s="72">
        <v>60887587</v>
      </c>
      <c r="EQ8" s="72">
        <v>59653034</v>
      </c>
      <c r="ER8" s="72">
        <v>60788273</v>
      </c>
      <c r="ES8" s="72">
        <v>39704002</v>
      </c>
      <c r="ET8" s="72">
        <v>50135188</v>
      </c>
      <c r="EU8" s="72">
        <v>50543381</v>
      </c>
      <c r="EV8" s="72">
        <v>51238617</v>
      </c>
      <c r="EW8" s="72">
        <v>51669762</v>
      </c>
      <c r="EX8" s="72">
        <v>44050160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138</v>
      </c>
      <c r="C10" s="77" t="s">
        <v>139</v>
      </c>
      <c r="D10" s="77" t="s">
        <v>140</v>
      </c>
      <c r="E10" s="77" t="s">
        <v>141</v>
      </c>
      <c r="F10" s="77" t="s">
        <v>142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143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児玉</cp:lastModifiedBy>
  <cp:lastPrinted>2018-10-01T07:11:08Z</cp:lastPrinted>
  <dcterms:created xsi:type="dcterms:W3CDTF">2018-06-14T04:25:24Z</dcterms:created>
  <dcterms:modified xsi:type="dcterms:W3CDTF">2018-10-03T06:06:11Z</dcterms:modified>
  <cp:category/>
</cp:coreProperties>
</file>