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dS9R6IIOvDnZf3inhzngIMP6gQj1r8/dymNKvyLYP1uPZQrRhVqfz5t6bBx0VCQI1nE2uXjH1IRYdU+o3/RcYg==" workbookSaltValue="C70R36ZAzURmxDagwWnNpw==" workbookSpinCount="100000" lockStructure="1"/>
  <bookViews>
    <workbookView xWindow="240" yWindow="90" windowWidth="14940" windowHeight="784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DF7" i="5"/>
  <c r="DE7" i="5"/>
  <c r="DD7" i="5"/>
  <c r="DC7" i="5"/>
  <c r="DB7" i="5"/>
  <c r="DA7" i="5"/>
  <c r="CZ7" i="5"/>
  <c r="CN7" i="5"/>
  <c r="CM7" i="5"/>
  <c r="BZ7" i="5"/>
  <c r="BY7" i="5"/>
  <c r="LH53" i="4" s="1"/>
  <c r="BX7" i="5"/>
  <c r="BW7" i="5"/>
  <c r="BV7" i="5"/>
  <c r="BU7" i="5"/>
  <c r="BT7" i="5"/>
  <c r="BS7" i="5"/>
  <c r="BR7" i="5"/>
  <c r="BQ7" i="5"/>
  <c r="BO7" i="5"/>
  <c r="BN7" i="5"/>
  <c r="GQ53" i="4" s="1"/>
  <c r="BM7" i="5"/>
  <c r="BL7" i="5"/>
  <c r="FE53" i="4" s="1"/>
  <c r="BK7" i="5"/>
  <c r="BJ7" i="5"/>
  <c r="BI7" i="5"/>
  <c r="BH7" i="5"/>
  <c r="BG7" i="5"/>
  <c r="BF7" i="5"/>
  <c r="BD7" i="5"/>
  <c r="BC7" i="5"/>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AB7" i="5"/>
  <c r="AA7" i="5"/>
  <c r="Z7" i="5"/>
  <c r="Y7" i="5"/>
  <c r="X7" i="5"/>
  <c r="W7" i="5"/>
  <c r="V7" i="5"/>
  <c r="U7" i="5"/>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KO53" i="4"/>
  <c r="JV53" i="4"/>
  <c r="JC53" i="4"/>
  <c r="HJ53" i="4"/>
  <c r="FX53" i="4"/>
  <c r="EL53" i="4"/>
  <c r="CS53" i="4"/>
  <c r="BZ53" i="4"/>
  <c r="BG53" i="4"/>
  <c r="AN53" i="4"/>
  <c r="U53" i="4"/>
  <c r="MA52" i="4"/>
  <c r="LH52" i="4"/>
  <c r="KO52" i="4"/>
  <c r="JV52" i="4"/>
  <c r="JC52" i="4"/>
  <c r="HJ52" i="4"/>
  <c r="GQ52" i="4"/>
  <c r="FX52" i="4"/>
  <c r="FE52" i="4"/>
  <c r="EL52" i="4"/>
  <c r="BZ52" i="4"/>
  <c r="BG52" i="4"/>
  <c r="AN52" i="4"/>
  <c r="MA32" i="4"/>
  <c r="LH32" i="4"/>
  <c r="KO32" i="4"/>
  <c r="JC32" i="4"/>
  <c r="HJ32" i="4"/>
  <c r="GQ32" i="4"/>
  <c r="FX32" i="4"/>
  <c r="FE32" i="4"/>
  <c r="EL32" i="4"/>
  <c r="CS32" i="4"/>
  <c r="BG32" i="4"/>
  <c r="AN32" i="4"/>
  <c r="U32" i="4"/>
  <c r="MA31" i="4"/>
  <c r="LH31" i="4"/>
  <c r="KO31" i="4"/>
  <c r="JV31" i="4"/>
  <c r="JC31" i="4"/>
  <c r="HJ31" i="4"/>
  <c r="GQ31" i="4"/>
  <c r="FE31" i="4"/>
  <c r="EL31" i="4"/>
  <c r="CS31" i="4"/>
  <c r="BZ31" i="4"/>
  <c r="BG31" i="4"/>
  <c r="AN31" i="4"/>
  <c r="U31" i="4"/>
  <c r="LJ10" i="4"/>
  <c r="JQ10" i="4"/>
  <c r="HX10" i="4"/>
  <c r="DU10" i="4"/>
  <c r="AQ10" i="4"/>
  <c r="B10" i="4"/>
  <c r="LJ8" i="4"/>
  <c r="JQ8" i="4"/>
  <c r="HX8" i="4"/>
  <c r="DU8" i="4"/>
  <c r="CF8" i="4"/>
  <c r="AQ8" i="4"/>
  <c r="B8" i="4"/>
  <c r="B6" i="4"/>
  <c r="BZ76" i="4" l="1"/>
  <c r="MA51" i="4"/>
  <c r="MI76" i="4"/>
  <c r="HJ51" i="4"/>
  <c r="MA30" i="4"/>
  <c r="CS30" i="4"/>
  <c r="IT76" i="4"/>
  <c r="CS51" i="4"/>
  <c r="HJ30" i="4"/>
  <c r="C11" i="5"/>
  <c r="D11" i="5"/>
  <c r="E11" i="5"/>
  <c r="B11" i="5"/>
  <c r="BK76" i="4" l="1"/>
  <c r="LH51" i="4"/>
  <c r="LT76" i="4"/>
  <c r="GQ51" i="4"/>
  <c r="LH30" i="4"/>
  <c r="IE76" i="4"/>
  <c r="BZ51" i="4"/>
  <c r="GQ30" i="4"/>
  <c r="BZ30" i="4"/>
  <c r="KP76" i="4"/>
  <c r="FE51" i="4"/>
  <c r="JV30" i="4"/>
  <c r="HA76" i="4"/>
  <c r="AN51" i="4"/>
  <c r="FE30" i="4"/>
  <c r="AN30" i="4"/>
  <c r="AG76" i="4"/>
  <c r="JV51" i="4"/>
  <c r="HP76" i="4"/>
  <c r="BG51" i="4"/>
  <c r="BG30" i="4"/>
  <c r="FX51" i="4"/>
  <c r="KO30" i="4"/>
  <c r="FX30" i="4"/>
  <c r="AV76" i="4"/>
  <c r="KO51" i="4"/>
  <c r="LE76" i="4"/>
  <c r="R76" i="4"/>
  <c r="JC51" i="4"/>
  <c r="KA76" i="4"/>
  <c r="EL51" i="4"/>
  <c r="JC30" i="4"/>
  <c r="GL76" i="4"/>
  <c r="U51" i="4"/>
  <c r="EL30" i="4"/>
  <c r="U30" i="4"/>
</calcChain>
</file>

<file path=xl/sharedStrings.xml><?xml version="1.0" encoding="utf-8"?>
<sst xmlns="http://schemas.openxmlformats.org/spreadsheetml/2006/main" count="286" uniqueCount="138">
  <si>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</si>
  <si>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</si>
  <si>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</si>
  <si>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</si>
  <si>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</si>
  <si>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</si>
  <si>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</si>
  <si>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</si>
  <si>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</si>
  <si>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</si>
  <si>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</si>
  <si>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</si>
  <si>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</si>
  <si>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</si>
  <si>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</si>
  <si>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</si>
  <si>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</si>
  <si>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</si>
  <si>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</si>
  <si>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</si>
  <si>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</si>
  <si>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</si>
  <si>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</si>
  <si>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</si>
  <si>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</si>
  <si>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</si>
  <si>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</si>
  <si>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</si>
  <si>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</si>
  <si>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</si>
  <si>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</si>
  <si>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</si>
  <si>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</si>
  <si>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</si>
  <si>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</si>
  <si>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</si>
  <si>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</si>
  <si>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</si>
  <si>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</si>
  <si>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</si>
  <si>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</si>
  <si>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</si>
  <si>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</si>
  <si>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</si>
  <si>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</si>
  <si>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</si>
  <si>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</si>
  <si>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</si>
  <si>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</si>
  <si>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</si>
  <si>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</si>
  <si>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</si>
  <si>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</si>
  <si>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</si>
  <si>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</si>
  <si>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</si>
  <si>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</si>
  <si>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</si>
  <si>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</si>
  <si>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</si>
  <si>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</si>
  <si>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</si>
  <si>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</si>
  <si>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</si>
  <si>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</si>
  <si>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</si>
  <si>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</si>
  <si>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</si>
  <si>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</si>
  <si>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</si>
  <si>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</si>
  <si>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</si>
  <si>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</si>
  <si>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</si>
  <si>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</si>
  <si>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</si>
  <si>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</si>
  <si>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</si>
  <si>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</si>
  <si>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</si>
  <si>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</si>
  <si>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</si>
  <si>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</si>
  <si>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</si>
  <si>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</si>
  <si>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</si>
  <si>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</si>
  <si>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</si>
  <si>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</si>
  <si>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</si>
  <si>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</si>
  <si>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</si>
  <si>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</si>
  <si>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</si>
  <si>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</si>
  <si>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</si>
  <si>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</si>
  <si>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</si>
  <si>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</si>
  <si>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</si>
  <si>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</si>
  <si>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</si>
  <si>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</si>
  <si>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</si>
  <si>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</si>
  <si>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</si>
  <si>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</si>
  <si>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</si>
  <si>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</si>
  <si>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</si>
  <si>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</si>
  <si>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</si>
  <si>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</si>
  <si>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</si>
  <si>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</si>
  <si>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 xml:space="preserve"> </t>
    <phoneticPr fontId="9"/>
  </si>
  <si>
    <t>広島県　尾道市</t>
  </si>
  <si>
    <t>新尾道駅北駐車場</t>
  </si>
  <si>
    <t>法非適用</t>
  </si>
  <si>
    <t>駐車場整備事業</t>
  </si>
  <si>
    <t>-</t>
  </si>
  <si>
    <t>Ａ１Ｂ２</t>
  </si>
  <si>
    <t>該当数値なし</t>
  </si>
  <si>
    <t>届出駐車場</t>
  </si>
  <si>
    <t>立体式</t>
  </si>
  <si>
    <t>公共施設</t>
  </si>
  <si>
    <t>無</t>
  </si>
  <si>
    <t>利用料金制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</si>
  <si>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</si>
  <si>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</si>
  <si>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</si>
  <si>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</si>
  <si>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</si>
  <si>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①収益的収支比率及④び売上高ＧＯＰ比率は、高比率値を維持していることから、収益の状況は良好であることが分かりました。
②他会計補助金比率については、他会計からの補助金は受けていないことから独立採算が取れていることが分かります。</t>
    <rPh sb="1" eb="4">
      <t>シュウエキテキ</t>
    </rPh>
    <rPh sb="4" eb="6">
      <t>シュウシ</t>
    </rPh>
    <rPh sb="6" eb="8">
      <t>ヒリツ</t>
    </rPh>
    <rPh sb="8" eb="9">
      <t>オヨ</t>
    </rPh>
    <rPh sb="21" eb="24">
      <t>コウヒリツ</t>
    </rPh>
    <rPh sb="24" eb="25">
      <t>チ</t>
    </rPh>
    <rPh sb="26" eb="28">
      <t>イジ</t>
    </rPh>
    <rPh sb="37" eb="39">
      <t>シュウエキ</t>
    </rPh>
    <rPh sb="40" eb="42">
      <t>ジョウキョウ</t>
    </rPh>
    <rPh sb="43" eb="45">
      <t>リョウコウ</t>
    </rPh>
    <rPh sb="51" eb="52">
      <t>ワ</t>
    </rPh>
    <rPh sb="60" eb="61">
      <t>タ</t>
    </rPh>
    <rPh sb="61" eb="63">
      <t>カイケイ</t>
    </rPh>
    <rPh sb="63" eb="66">
      <t>ホジョキン</t>
    </rPh>
    <rPh sb="66" eb="68">
      <t>ヒリツ</t>
    </rPh>
    <rPh sb="74" eb="75">
      <t>タ</t>
    </rPh>
    <rPh sb="75" eb="77">
      <t>カイケイ</t>
    </rPh>
    <rPh sb="80" eb="83">
      <t>ホジョキン</t>
    </rPh>
    <rPh sb="84" eb="85">
      <t>ウ</t>
    </rPh>
    <rPh sb="94" eb="96">
      <t>ドクリツ</t>
    </rPh>
    <rPh sb="96" eb="98">
      <t>サイサン</t>
    </rPh>
    <rPh sb="99" eb="100">
      <t>ト</t>
    </rPh>
    <rPh sb="107" eb="108">
      <t>ワ</t>
    </rPh>
    <phoneticPr fontId="6"/>
  </si>
  <si>
    <t>⑩企業債残高はなく、適切な状況であることが分かります。</t>
    <rPh sb="10" eb="12">
      <t>テキセツ</t>
    </rPh>
    <rPh sb="13" eb="15">
      <t>ジョウキョウ</t>
    </rPh>
    <rPh sb="21" eb="22">
      <t>ワ</t>
    </rPh>
    <phoneticPr fontId="6"/>
  </si>
  <si>
    <t>⑪稼働率が、68.7％となっていますが、新尾道駅北駐車場は、ＪＲ新尾道駅に近接した立体駐車場で、定期利用者や長時間利用される方が多くいるためだと思われます。
なお、年間36,000台を超える利用がある。</t>
    <rPh sb="1" eb="3">
      <t>カドウ</t>
    </rPh>
    <rPh sb="3" eb="4">
      <t>リツ</t>
    </rPh>
    <rPh sb="20" eb="24">
      <t>シンオノミチエキ</t>
    </rPh>
    <rPh sb="24" eb="25">
      <t>キタ</t>
    </rPh>
    <rPh sb="25" eb="28">
      <t>チュウシャジョウ</t>
    </rPh>
    <rPh sb="32" eb="36">
      <t>シンオノミチエキ</t>
    </rPh>
    <rPh sb="37" eb="39">
      <t>キンセツ</t>
    </rPh>
    <rPh sb="41" eb="43">
      <t>リッタイ</t>
    </rPh>
    <rPh sb="43" eb="46">
      <t>チュウシャジョウ</t>
    </rPh>
    <rPh sb="54" eb="57">
      <t>チョウジカン</t>
    </rPh>
    <rPh sb="57" eb="59">
      <t>リヨウ</t>
    </rPh>
    <rPh sb="82" eb="84">
      <t>ネンカン</t>
    </rPh>
    <rPh sb="90" eb="91">
      <t>ダイ</t>
    </rPh>
    <rPh sb="92" eb="93">
      <t>コ</t>
    </rPh>
    <rPh sb="95" eb="97">
      <t>リヨウ</t>
    </rPh>
    <phoneticPr fontId="6"/>
  </si>
  <si>
    <t>新尾道駅北駐車場は、指定管理制度を導入した駐車場です。今後も、引き続き指定管理者を中心に経営改善に努めます。</t>
    <rPh sb="0" eb="4">
      <t>シンオノミチエキ</t>
    </rPh>
    <rPh sb="4" eb="5">
      <t>キタ</t>
    </rPh>
    <rPh sb="5" eb="8">
      <t>チュウシャジョウ</t>
    </rPh>
    <rPh sb="10" eb="12">
      <t>シテイ</t>
    </rPh>
    <rPh sb="12" eb="14">
      <t>カンリ</t>
    </rPh>
    <rPh sb="14" eb="16">
      <t>セイド</t>
    </rPh>
    <rPh sb="17" eb="19">
      <t>ドウニュウ</t>
    </rPh>
    <rPh sb="21" eb="24">
      <t>チュウシャジョウ</t>
    </rPh>
    <rPh sb="27" eb="29">
      <t>コンゴ</t>
    </rPh>
    <rPh sb="31" eb="32">
      <t>ヒ</t>
    </rPh>
    <rPh sb="33" eb="34">
      <t>ツヅ</t>
    </rPh>
    <rPh sb="35" eb="37">
      <t>シテイ</t>
    </rPh>
    <rPh sb="37" eb="40">
      <t>カンリシャ</t>
    </rPh>
    <rPh sb="41" eb="43">
      <t>チュウシン</t>
    </rPh>
    <rPh sb="44" eb="46">
      <t>ケイエイ</t>
    </rPh>
    <rPh sb="46" eb="48">
      <t>カイゼン</t>
    </rPh>
    <rPh sb="49" eb="50">
      <t>ツト</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</si>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</sst>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1105.3</c:v>
                </c:pt>
                <c:pt idx="1">
                  <c:v>1310.8</c:v>
                </c:pt>
                <c:pt idx="2">
                  <c:v>1435.7</c:v>
                </c:pt>
                <c:pt idx="3">
                  <c:v>1237.5</c:v>
                </c:pt>
                <c:pt idx="4">
                  <c:v>1413</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3794304"/>
        <c:axId val="9379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3794304"/>
        <c:axId val="93795072"/>
      </c:lineChart>
      <c:dateAx>
        <c:axId val="93794304"/>
        <c:scaling>
          <c:orientation val="minMax"/>
        </c:scaling>
        <c:delete val="1"/>
        <c:axPos val="b"/>
        <c:numFmt formatCode="ge" sourceLinked="1"/>
        <c:majorTickMark val="none"/>
        <c:minorTickMark val="none"/>
        <c:tickLblPos val="none"/>
        <c:crossAx val="93795072"/>
        <c:crosses val="autoZero"/>
        <c:auto val="1"/>
        <c:lblOffset val="100"/>
        <c:baseTimeUnit val="years"/>
      </c:dateAx>
      <c:valAx>
        <c:axId val="93795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794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96860416"/>
        <c:axId val="9686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96860416"/>
        <c:axId val="96866688"/>
      </c:lineChart>
      <c:dateAx>
        <c:axId val="96860416"/>
        <c:scaling>
          <c:orientation val="minMax"/>
        </c:scaling>
        <c:delete val="1"/>
        <c:axPos val="b"/>
        <c:numFmt formatCode="ge" sourceLinked="1"/>
        <c:majorTickMark val="none"/>
        <c:minorTickMark val="none"/>
        <c:tickLblPos val="none"/>
        <c:crossAx val="96866688"/>
        <c:crosses val="autoZero"/>
        <c:auto val="1"/>
        <c:lblOffset val="100"/>
        <c:baseTimeUnit val="years"/>
      </c:dateAx>
      <c:valAx>
        <c:axId val="96866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860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96913280"/>
        <c:axId val="9691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96913280"/>
        <c:axId val="96919552"/>
      </c:lineChart>
      <c:dateAx>
        <c:axId val="96913280"/>
        <c:scaling>
          <c:orientation val="minMax"/>
        </c:scaling>
        <c:delete val="1"/>
        <c:axPos val="b"/>
        <c:numFmt formatCode="ge" sourceLinked="1"/>
        <c:majorTickMark val="none"/>
        <c:minorTickMark val="none"/>
        <c:tickLblPos val="none"/>
        <c:crossAx val="96919552"/>
        <c:crosses val="autoZero"/>
        <c:auto val="1"/>
        <c:lblOffset val="100"/>
        <c:baseTimeUnit val="years"/>
      </c:dateAx>
      <c:valAx>
        <c:axId val="96919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913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96953856"/>
        <c:axId val="9695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96953856"/>
        <c:axId val="96955776"/>
      </c:lineChart>
      <c:dateAx>
        <c:axId val="96953856"/>
        <c:scaling>
          <c:orientation val="minMax"/>
        </c:scaling>
        <c:delete val="1"/>
        <c:axPos val="b"/>
        <c:numFmt formatCode="ge" sourceLinked="1"/>
        <c:majorTickMark val="none"/>
        <c:minorTickMark val="none"/>
        <c:tickLblPos val="none"/>
        <c:crossAx val="96955776"/>
        <c:crosses val="autoZero"/>
        <c:auto val="1"/>
        <c:lblOffset val="100"/>
        <c:baseTimeUnit val="years"/>
      </c:dateAx>
      <c:valAx>
        <c:axId val="96955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953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96991872"/>
        <c:axId val="9817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96991872"/>
        <c:axId val="98177792"/>
      </c:lineChart>
      <c:dateAx>
        <c:axId val="96991872"/>
        <c:scaling>
          <c:orientation val="minMax"/>
        </c:scaling>
        <c:delete val="1"/>
        <c:axPos val="b"/>
        <c:numFmt formatCode="ge" sourceLinked="1"/>
        <c:majorTickMark val="none"/>
        <c:minorTickMark val="none"/>
        <c:tickLblPos val="none"/>
        <c:crossAx val="98177792"/>
        <c:crosses val="autoZero"/>
        <c:auto val="1"/>
        <c:lblOffset val="100"/>
        <c:baseTimeUnit val="years"/>
      </c:dateAx>
      <c:valAx>
        <c:axId val="98177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991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98220672"/>
        <c:axId val="9822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98220672"/>
        <c:axId val="98222848"/>
      </c:lineChart>
      <c:dateAx>
        <c:axId val="98220672"/>
        <c:scaling>
          <c:orientation val="minMax"/>
        </c:scaling>
        <c:delete val="1"/>
        <c:axPos val="b"/>
        <c:numFmt formatCode="ge" sourceLinked="1"/>
        <c:majorTickMark val="none"/>
        <c:minorTickMark val="none"/>
        <c:tickLblPos val="none"/>
        <c:crossAx val="98222848"/>
        <c:crosses val="autoZero"/>
        <c:auto val="1"/>
        <c:lblOffset val="100"/>
        <c:baseTimeUnit val="years"/>
      </c:dateAx>
      <c:valAx>
        <c:axId val="982228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2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78.2</c:v>
                </c:pt>
                <c:pt idx="1">
                  <c:v>76.900000000000006</c:v>
                </c:pt>
                <c:pt idx="2">
                  <c:v>72.099999999999994</c:v>
                </c:pt>
                <c:pt idx="3">
                  <c:v>62.6</c:v>
                </c:pt>
                <c:pt idx="4">
                  <c:v>68.7</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04579456"/>
        <c:axId val="10458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04579456"/>
        <c:axId val="104581376"/>
      </c:lineChart>
      <c:dateAx>
        <c:axId val="104579456"/>
        <c:scaling>
          <c:orientation val="minMax"/>
        </c:scaling>
        <c:delete val="1"/>
        <c:axPos val="b"/>
        <c:numFmt formatCode="ge" sourceLinked="1"/>
        <c:majorTickMark val="none"/>
        <c:minorTickMark val="none"/>
        <c:tickLblPos val="none"/>
        <c:crossAx val="104581376"/>
        <c:crosses val="autoZero"/>
        <c:auto val="1"/>
        <c:lblOffset val="100"/>
        <c:baseTimeUnit val="years"/>
      </c:dateAx>
      <c:valAx>
        <c:axId val="104581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5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101.7</c:v>
                </c:pt>
                <c:pt idx="1">
                  <c:v>103.2</c:v>
                </c:pt>
                <c:pt idx="2">
                  <c:v>104.4</c:v>
                </c:pt>
                <c:pt idx="3">
                  <c:v>103.3</c:v>
                </c:pt>
                <c:pt idx="4">
                  <c:v>104.2</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04607744"/>
        <c:axId val="10460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04607744"/>
        <c:axId val="104609664"/>
      </c:lineChart>
      <c:dateAx>
        <c:axId val="104607744"/>
        <c:scaling>
          <c:orientation val="minMax"/>
        </c:scaling>
        <c:delete val="1"/>
        <c:axPos val="b"/>
        <c:numFmt formatCode="ge" sourceLinked="1"/>
        <c:majorTickMark val="none"/>
        <c:minorTickMark val="none"/>
        <c:tickLblPos val="none"/>
        <c:crossAx val="104609664"/>
        <c:crosses val="autoZero"/>
        <c:auto val="1"/>
        <c:lblOffset val="100"/>
        <c:baseTimeUnit val="years"/>
      </c:dateAx>
      <c:valAx>
        <c:axId val="104609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7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24309</c:v>
                </c:pt>
                <c:pt idx="1">
                  <c:v>24443</c:v>
                </c:pt>
                <c:pt idx="2">
                  <c:v>23492</c:v>
                </c:pt>
                <c:pt idx="3">
                  <c:v>23161</c:v>
                </c:pt>
                <c:pt idx="4">
                  <c:v>23650</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04651776"/>
        <c:axId val="10465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04651776"/>
        <c:axId val="104653952"/>
      </c:lineChart>
      <c:dateAx>
        <c:axId val="104651776"/>
        <c:scaling>
          <c:orientation val="minMax"/>
        </c:scaling>
        <c:delete val="1"/>
        <c:axPos val="b"/>
        <c:numFmt formatCode="ge" sourceLinked="1"/>
        <c:majorTickMark val="none"/>
        <c:minorTickMark val="none"/>
        <c:tickLblPos val="none"/>
        <c:crossAx val="104653952"/>
        <c:crosses val="autoZero"/>
        <c:auto val="1"/>
        <c:lblOffset val="100"/>
        <c:baseTimeUnit val="years"/>
      </c:dateAx>
      <c:valAx>
        <c:axId val="1046539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651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1" zoomScale="110" zoomScaleNormal="11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広島県尾道市　新尾道駅北駐車場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137</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3877</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147</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140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133</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1105.3</v>
      </c>
      <c r="V31" s="111"/>
      <c r="W31" s="111"/>
      <c r="X31" s="111"/>
      <c r="Y31" s="111"/>
      <c r="Z31" s="111"/>
      <c r="AA31" s="111"/>
      <c r="AB31" s="111"/>
      <c r="AC31" s="111"/>
      <c r="AD31" s="111"/>
      <c r="AE31" s="111"/>
      <c r="AF31" s="111"/>
      <c r="AG31" s="111"/>
      <c r="AH31" s="111"/>
      <c r="AI31" s="111"/>
      <c r="AJ31" s="111"/>
      <c r="AK31" s="111"/>
      <c r="AL31" s="111"/>
      <c r="AM31" s="111"/>
      <c r="AN31" s="111">
        <f>データ!Z7</f>
        <v>1310.8</v>
      </c>
      <c r="AO31" s="111"/>
      <c r="AP31" s="111"/>
      <c r="AQ31" s="111"/>
      <c r="AR31" s="111"/>
      <c r="AS31" s="111"/>
      <c r="AT31" s="111"/>
      <c r="AU31" s="111"/>
      <c r="AV31" s="111"/>
      <c r="AW31" s="111"/>
      <c r="AX31" s="111"/>
      <c r="AY31" s="111"/>
      <c r="AZ31" s="111"/>
      <c r="BA31" s="111"/>
      <c r="BB31" s="111"/>
      <c r="BC31" s="111"/>
      <c r="BD31" s="111"/>
      <c r="BE31" s="111"/>
      <c r="BF31" s="111"/>
      <c r="BG31" s="111">
        <f>データ!AA7</f>
        <v>1435.7</v>
      </c>
      <c r="BH31" s="111"/>
      <c r="BI31" s="111"/>
      <c r="BJ31" s="111"/>
      <c r="BK31" s="111"/>
      <c r="BL31" s="111"/>
      <c r="BM31" s="111"/>
      <c r="BN31" s="111"/>
      <c r="BO31" s="111"/>
      <c r="BP31" s="111"/>
      <c r="BQ31" s="111"/>
      <c r="BR31" s="111"/>
      <c r="BS31" s="111"/>
      <c r="BT31" s="111"/>
      <c r="BU31" s="111"/>
      <c r="BV31" s="111"/>
      <c r="BW31" s="111"/>
      <c r="BX31" s="111"/>
      <c r="BY31" s="111"/>
      <c r="BZ31" s="111">
        <f>データ!AB7</f>
        <v>1237.5</v>
      </c>
      <c r="CA31" s="111"/>
      <c r="CB31" s="111"/>
      <c r="CC31" s="111"/>
      <c r="CD31" s="111"/>
      <c r="CE31" s="111"/>
      <c r="CF31" s="111"/>
      <c r="CG31" s="111"/>
      <c r="CH31" s="111"/>
      <c r="CI31" s="111"/>
      <c r="CJ31" s="111"/>
      <c r="CK31" s="111"/>
      <c r="CL31" s="111"/>
      <c r="CM31" s="111"/>
      <c r="CN31" s="111"/>
      <c r="CO31" s="111"/>
      <c r="CP31" s="111"/>
      <c r="CQ31" s="111"/>
      <c r="CR31" s="111"/>
      <c r="CS31" s="111">
        <f>データ!AC7</f>
        <v>1413</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78.2</v>
      </c>
      <c r="JD31" s="82"/>
      <c r="JE31" s="82"/>
      <c r="JF31" s="82"/>
      <c r="JG31" s="82"/>
      <c r="JH31" s="82"/>
      <c r="JI31" s="82"/>
      <c r="JJ31" s="82"/>
      <c r="JK31" s="82"/>
      <c r="JL31" s="82"/>
      <c r="JM31" s="82"/>
      <c r="JN31" s="82"/>
      <c r="JO31" s="82"/>
      <c r="JP31" s="82"/>
      <c r="JQ31" s="82"/>
      <c r="JR31" s="82"/>
      <c r="JS31" s="82"/>
      <c r="JT31" s="82"/>
      <c r="JU31" s="83"/>
      <c r="JV31" s="81">
        <f>データ!DL7</f>
        <v>76.900000000000006</v>
      </c>
      <c r="JW31" s="82"/>
      <c r="JX31" s="82"/>
      <c r="JY31" s="82"/>
      <c r="JZ31" s="82"/>
      <c r="KA31" s="82"/>
      <c r="KB31" s="82"/>
      <c r="KC31" s="82"/>
      <c r="KD31" s="82"/>
      <c r="KE31" s="82"/>
      <c r="KF31" s="82"/>
      <c r="KG31" s="82"/>
      <c r="KH31" s="82"/>
      <c r="KI31" s="82"/>
      <c r="KJ31" s="82"/>
      <c r="KK31" s="82"/>
      <c r="KL31" s="82"/>
      <c r="KM31" s="82"/>
      <c r="KN31" s="83"/>
      <c r="KO31" s="81">
        <f>データ!DM7</f>
        <v>72.099999999999994</v>
      </c>
      <c r="KP31" s="82"/>
      <c r="KQ31" s="82"/>
      <c r="KR31" s="82"/>
      <c r="KS31" s="82"/>
      <c r="KT31" s="82"/>
      <c r="KU31" s="82"/>
      <c r="KV31" s="82"/>
      <c r="KW31" s="82"/>
      <c r="KX31" s="82"/>
      <c r="KY31" s="82"/>
      <c r="KZ31" s="82"/>
      <c r="LA31" s="82"/>
      <c r="LB31" s="82"/>
      <c r="LC31" s="82"/>
      <c r="LD31" s="82"/>
      <c r="LE31" s="82"/>
      <c r="LF31" s="82"/>
      <c r="LG31" s="83"/>
      <c r="LH31" s="81">
        <f>データ!DN7</f>
        <v>62.6</v>
      </c>
      <c r="LI31" s="82"/>
      <c r="LJ31" s="82"/>
      <c r="LK31" s="82"/>
      <c r="LL31" s="82"/>
      <c r="LM31" s="82"/>
      <c r="LN31" s="82"/>
      <c r="LO31" s="82"/>
      <c r="LP31" s="82"/>
      <c r="LQ31" s="82"/>
      <c r="LR31" s="82"/>
      <c r="LS31" s="82"/>
      <c r="LT31" s="82"/>
      <c r="LU31" s="82"/>
      <c r="LV31" s="82"/>
      <c r="LW31" s="82"/>
      <c r="LX31" s="82"/>
      <c r="LY31" s="82"/>
      <c r="LZ31" s="83"/>
      <c r="MA31" s="81">
        <f>データ!DO7</f>
        <v>68.7</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134</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135</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101.7</v>
      </c>
      <c r="EM52" s="111"/>
      <c r="EN52" s="111"/>
      <c r="EO52" s="111"/>
      <c r="EP52" s="111"/>
      <c r="EQ52" s="111"/>
      <c r="ER52" s="111"/>
      <c r="ES52" s="111"/>
      <c r="ET52" s="111"/>
      <c r="EU52" s="111"/>
      <c r="EV52" s="111"/>
      <c r="EW52" s="111"/>
      <c r="EX52" s="111"/>
      <c r="EY52" s="111"/>
      <c r="EZ52" s="111"/>
      <c r="FA52" s="111"/>
      <c r="FB52" s="111"/>
      <c r="FC52" s="111"/>
      <c r="FD52" s="111"/>
      <c r="FE52" s="111">
        <f>データ!BG7</f>
        <v>103.2</v>
      </c>
      <c r="FF52" s="111"/>
      <c r="FG52" s="111"/>
      <c r="FH52" s="111"/>
      <c r="FI52" s="111"/>
      <c r="FJ52" s="111"/>
      <c r="FK52" s="111"/>
      <c r="FL52" s="111"/>
      <c r="FM52" s="111"/>
      <c r="FN52" s="111"/>
      <c r="FO52" s="111"/>
      <c r="FP52" s="111"/>
      <c r="FQ52" s="111"/>
      <c r="FR52" s="111"/>
      <c r="FS52" s="111"/>
      <c r="FT52" s="111"/>
      <c r="FU52" s="111"/>
      <c r="FV52" s="111"/>
      <c r="FW52" s="111"/>
      <c r="FX52" s="111">
        <f>データ!BH7</f>
        <v>104.4</v>
      </c>
      <c r="FY52" s="111"/>
      <c r="FZ52" s="111"/>
      <c r="GA52" s="111"/>
      <c r="GB52" s="111"/>
      <c r="GC52" s="111"/>
      <c r="GD52" s="111"/>
      <c r="GE52" s="111"/>
      <c r="GF52" s="111"/>
      <c r="GG52" s="111"/>
      <c r="GH52" s="111"/>
      <c r="GI52" s="111"/>
      <c r="GJ52" s="111"/>
      <c r="GK52" s="111"/>
      <c r="GL52" s="111"/>
      <c r="GM52" s="111"/>
      <c r="GN52" s="111"/>
      <c r="GO52" s="111"/>
      <c r="GP52" s="111"/>
      <c r="GQ52" s="111">
        <f>データ!BI7</f>
        <v>103.3</v>
      </c>
      <c r="GR52" s="111"/>
      <c r="GS52" s="111"/>
      <c r="GT52" s="111"/>
      <c r="GU52" s="111"/>
      <c r="GV52" s="111"/>
      <c r="GW52" s="111"/>
      <c r="GX52" s="111"/>
      <c r="GY52" s="111"/>
      <c r="GZ52" s="111"/>
      <c r="HA52" s="111"/>
      <c r="HB52" s="111"/>
      <c r="HC52" s="111"/>
      <c r="HD52" s="111"/>
      <c r="HE52" s="111"/>
      <c r="HF52" s="111"/>
      <c r="HG52" s="111"/>
      <c r="HH52" s="111"/>
      <c r="HI52" s="111"/>
      <c r="HJ52" s="111">
        <f>データ!BJ7</f>
        <v>104.2</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24309</v>
      </c>
      <c r="JD52" s="110"/>
      <c r="JE52" s="110"/>
      <c r="JF52" s="110"/>
      <c r="JG52" s="110"/>
      <c r="JH52" s="110"/>
      <c r="JI52" s="110"/>
      <c r="JJ52" s="110"/>
      <c r="JK52" s="110"/>
      <c r="JL52" s="110"/>
      <c r="JM52" s="110"/>
      <c r="JN52" s="110"/>
      <c r="JO52" s="110"/>
      <c r="JP52" s="110"/>
      <c r="JQ52" s="110"/>
      <c r="JR52" s="110"/>
      <c r="JS52" s="110"/>
      <c r="JT52" s="110"/>
      <c r="JU52" s="110"/>
      <c r="JV52" s="110">
        <f>データ!BR7</f>
        <v>24443</v>
      </c>
      <c r="JW52" s="110"/>
      <c r="JX52" s="110"/>
      <c r="JY52" s="110"/>
      <c r="JZ52" s="110"/>
      <c r="KA52" s="110"/>
      <c r="KB52" s="110"/>
      <c r="KC52" s="110"/>
      <c r="KD52" s="110"/>
      <c r="KE52" s="110"/>
      <c r="KF52" s="110"/>
      <c r="KG52" s="110"/>
      <c r="KH52" s="110"/>
      <c r="KI52" s="110"/>
      <c r="KJ52" s="110"/>
      <c r="KK52" s="110"/>
      <c r="KL52" s="110"/>
      <c r="KM52" s="110"/>
      <c r="KN52" s="110"/>
      <c r="KO52" s="110">
        <f>データ!BS7</f>
        <v>23492</v>
      </c>
      <c r="KP52" s="110"/>
      <c r="KQ52" s="110"/>
      <c r="KR52" s="110"/>
      <c r="KS52" s="110"/>
      <c r="KT52" s="110"/>
      <c r="KU52" s="110"/>
      <c r="KV52" s="110"/>
      <c r="KW52" s="110"/>
      <c r="KX52" s="110"/>
      <c r="KY52" s="110"/>
      <c r="KZ52" s="110"/>
      <c r="LA52" s="110"/>
      <c r="LB52" s="110"/>
      <c r="LC52" s="110"/>
      <c r="LD52" s="110"/>
      <c r="LE52" s="110"/>
      <c r="LF52" s="110"/>
      <c r="LG52" s="110"/>
      <c r="LH52" s="110">
        <f>データ!BT7</f>
        <v>23161</v>
      </c>
      <c r="LI52" s="110"/>
      <c r="LJ52" s="110"/>
      <c r="LK52" s="110"/>
      <c r="LL52" s="110"/>
      <c r="LM52" s="110"/>
      <c r="LN52" s="110"/>
      <c r="LO52" s="110"/>
      <c r="LP52" s="110"/>
      <c r="LQ52" s="110"/>
      <c r="LR52" s="110"/>
      <c r="LS52" s="110"/>
      <c r="LT52" s="110"/>
      <c r="LU52" s="110"/>
      <c r="LV52" s="110"/>
      <c r="LW52" s="110"/>
      <c r="LX52" s="110"/>
      <c r="LY52" s="110"/>
      <c r="LZ52" s="110"/>
      <c r="MA52" s="110">
        <f>データ!BU7</f>
        <v>23650</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136</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57357</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3000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FwFjRk9I8g4TNyhRRaO1FNRYT9/ae7s62ROYrqcQr6quBebXSmmUPrrfLfYtv8JSTUuYGgZYhYhEA5JRQLmUrw==" saltValue="9xSjFQrUTSoML/XGS+/BoA=="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342050</v>
      </c>
      <c r="D6" s="61">
        <f t="shared" si="1"/>
        <v>47</v>
      </c>
      <c r="E6" s="61">
        <f t="shared" si="1"/>
        <v>14</v>
      </c>
      <c r="F6" s="61">
        <f t="shared" si="1"/>
        <v>0</v>
      </c>
      <c r="G6" s="61">
        <f t="shared" si="1"/>
        <v>4</v>
      </c>
      <c r="H6" s="61" t="str">
        <f>SUBSTITUTE(H8,"　","")</f>
        <v>広島県尾道市</v>
      </c>
      <c r="I6" s="61" t="str">
        <f t="shared" si="1"/>
        <v>新尾道駅北駐車場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届出駐車場</v>
      </c>
      <c r="Q6" s="63" t="str">
        <f t="shared" si="1"/>
        <v>立体式</v>
      </c>
      <c r="R6" s="64">
        <f t="shared" si="1"/>
        <v>29</v>
      </c>
      <c r="S6" s="63" t="str">
        <f t="shared" si="1"/>
        <v>公共施設</v>
      </c>
      <c r="T6" s="63" t="str">
        <f t="shared" si="1"/>
        <v>無</v>
      </c>
      <c r="U6" s="64">
        <f t="shared" si="1"/>
        <v>3877</v>
      </c>
      <c r="V6" s="64">
        <f t="shared" si="1"/>
        <v>147</v>
      </c>
      <c r="W6" s="64">
        <f t="shared" si="1"/>
        <v>140</v>
      </c>
      <c r="X6" s="63" t="str">
        <f t="shared" si="1"/>
        <v>利用料金制</v>
      </c>
      <c r="Y6" s="65">
        <f>IF(Y8="-",NA(),Y8)</f>
        <v>1105.3</v>
      </c>
      <c r="Z6" s="65">
        <f t="shared" ref="Z6:AH6" si="2">IF(Z8="-",NA(),Z8)</f>
        <v>1310.8</v>
      </c>
      <c r="AA6" s="65">
        <f t="shared" si="2"/>
        <v>1435.7</v>
      </c>
      <c r="AB6" s="65">
        <f t="shared" si="2"/>
        <v>1237.5</v>
      </c>
      <c r="AC6" s="65">
        <f t="shared" si="2"/>
        <v>1413</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101.7</v>
      </c>
      <c r="BG6" s="65">
        <f t="shared" ref="BG6:BO6" si="5">IF(BG8="-",NA(),BG8)</f>
        <v>103.2</v>
      </c>
      <c r="BH6" s="65">
        <f t="shared" si="5"/>
        <v>104.4</v>
      </c>
      <c r="BI6" s="65">
        <f t="shared" si="5"/>
        <v>103.3</v>
      </c>
      <c r="BJ6" s="65">
        <f t="shared" si="5"/>
        <v>104.2</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24309</v>
      </c>
      <c r="BR6" s="66">
        <f t="shared" ref="BR6:BZ6" si="6">IF(BR8="-",NA(),BR8)</f>
        <v>24443</v>
      </c>
      <c r="BS6" s="66">
        <f t="shared" si="6"/>
        <v>23492</v>
      </c>
      <c r="BT6" s="66">
        <f t="shared" si="6"/>
        <v>23161</v>
      </c>
      <c r="BU6" s="66">
        <f t="shared" si="6"/>
        <v>23650</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57357</v>
      </c>
      <c r="CN6" s="64">
        <f t="shared" si="7"/>
        <v>3000</v>
      </c>
      <c r="CO6" s="65"/>
      <c r="CP6" s="65"/>
      <c r="CQ6" s="65"/>
      <c r="CR6" s="65"/>
      <c r="CS6" s="65"/>
      <c r="CT6" s="65"/>
      <c r="CU6" s="65"/>
      <c r="CV6" s="65"/>
      <c r="CW6" s="65"/>
      <c r="CX6" s="65"/>
      <c r="CY6" s="62" t="s">
        <v>111</v>
      </c>
      <c r="CZ6" s="65">
        <f>IF(CZ8="-",NA(),CZ8)</f>
        <v>0</v>
      </c>
      <c r="DA6" s="65">
        <f t="shared" ref="DA6:DI6" si="8">IF(DA8="-",NA(),DA8)</f>
        <v>0</v>
      </c>
      <c r="DB6" s="65">
        <f t="shared" si="8"/>
        <v>0</v>
      </c>
      <c r="DC6" s="65">
        <f t="shared" si="8"/>
        <v>0</v>
      </c>
      <c r="DD6" s="65">
        <f t="shared" si="8"/>
        <v>0</v>
      </c>
      <c r="DE6" s="65">
        <f t="shared" si="8"/>
        <v>478.3</v>
      </c>
      <c r="DF6" s="65">
        <f t="shared" si="8"/>
        <v>218.9</v>
      </c>
      <c r="DG6" s="65">
        <f t="shared" si="8"/>
        <v>198.4</v>
      </c>
      <c r="DH6" s="65">
        <f t="shared" si="8"/>
        <v>166.3</v>
      </c>
      <c r="DI6" s="65">
        <f t="shared" si="8"/>
        <v>161.6</v>
      </c>
      <c r="DJ6" s="62" t="str">
        <f>IF(DJ8="-","",IF(DJ8="-","【-】","【"&amp;SUBSTITUTE(TEXT(DJ8,"#,##0.0"),"-","△")&amp;"】"))</f>
        <v>【122.6】</v>
      </c>
      <c r="DK6" s="65">
        <f>IF(DK8="-",NA(),DK8)</f>
        <v>78.2</v>
      </c>
      <c r="DL6" s="65">
        <f t="shared" ref="DL6:DT6" si="9">IF(DL8="-",NA(),DL8)</f>
        <v>76.900000000000006</v>
      </c>
      <c r="DM6" s="65">
        <f t="shared" si="9"/>
        <v>72.099999999999994</v>
      </c>
      <c r="DN6" s="65">
        <f t="shared" si="9"/>
        <v>62.6</v>
      </c>
      <c r="DO6" s="65">
        <f t="shared" si="9"/>
        <v>68.7</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112</v>
      </c>
      <c r="B7" s="61">
        <f t="shared" ref="B7:X7" si="10">B8</f>
        <v>2016</v>
      </c>
      <c r="C7" s="61">
        <f t="shared" si="10"/>
        <v>342050</v>
      </c>
      <c r="D7" s="61">
        <f t="shared" si="10"/>
        <v>47</v>
      </c>
      <c r="E7" s="61">
        <f t="shared" si="10"/>
        <v>14</v>
      </c>
      <c r="F7" s="61">
        <f t="shared" si="10"/>
        <v>0</v>
      </c>
      <c r="G7" s="61">
        <f t="shared" si="10"/>
        <v>4</v>
      </c>
      <c r="H7" s="61" t="str">
        <f t="shared" si="10"/>
        <v>広島県　尾道市</v>
      </c>
      <c r="I7" s="61" t="str">
        <f t="shared" si="10"/>
        <v>新尾道駅北駐車場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届出駐車場</v>
      </c>
      <c r="Q7" s="63" t="str">
        <f t="shared" si="10"/>
        <v>立体式</v>
      </c>
      <c r="R7" s="64">
        <f t="shared" si="10"/>
        <v>29</v>
      </c>
      <c r="S7" s="63" t="str">
        <f t="shared" si="10"/>
        <v>公共施設</v>
      </c>
      <c r="T7" s="63" t="str">
        <f t="shared" si="10"/>
        <v>無</v>
      </c>
      <c r="U7" s="64">
        <f t="shared" si="10"/>
        <v>3877</v>
      </c>
      <c r="V7" s="64">
        <f t="shared" si="10"/>
        <v>147</v>
      </c>
      <c r="W7" s="64">
        <f t="shared" si="10"/>
        <v>140</v>
      </c>
      <c r="X7" s="63" t="str">
        <f t="shared" si="10"/>
        <v>利用料金制</v>
      </c>
      <c r="Y7" s="65">
        <f>Y8</f>
        <v>1105.3</v>
      </c>
      <c r="Z7" s="65">
        <f t="shared" ref="Z7:AH7" si="11">Z8</f>
        <v>1310.8</v>
      </c>
      <c r="AA7" s="65">
        <f t="shared" si="11"/>
        <v>1435.7</v>
      </c>
      <c r="AB7" s="65">
        <f t="shared" si="11"/>
        <v>1237.5</v>
      </c>
      <c r="AC7" s="65">
        <f t="shared" si="11"/>
        <v>1413</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101.7</v>
      </c>
      <c r="BG7" s="65">
        <f t="shared" ref="BG7:BO7" si="14">BG8</f>
        <v>103.2</v>
      </c>
      <c r="BH7" s="65">
        <f t="shared" si="14"/>
        <v>104.4</v>
      </c>
      <c r="BI7" s="65">
        <f t="shared" si="14"/>
        <v>103.3</v>
      </c>
      <c r="BJ7" s="65">
        <f t="shared" si="14"/>
        <v>104.2</v>
      </c>
      <c r="BK7" s="65">
        <f t="shared" si="14"/>
        <v>35.799999999999997</v>
      </c>
      <c r="BL7" s="65">
        <f t="shared" si="14"/>
        <v>37</v>
      </c>
      <c r="BM7" s="65">
        <f t="shared" si="14"/>
        <v>40.200000000000003</v>
      </c>
      <c r="BN7" s="65">
        <f t="shared" si="14"/>
        <v>43.1</v>
      </c>
      <c r="BO7" s="65">
        <f t="shared" si="14"/>
        <v>42.8</v>
      </c>
      <c r="BP7" s="62"/>
      <c r="BQ7" s="66">
        <f>BQ8</f>
        <v>24309</v>
      </c>
      <c r="BR7" s="66">
        <f t="shared" ref="BR7:BZ7" si="15">BR8</f>
        <v>24443</v>
      </c>
      <c r="BS7" s="66">
        <f t="shared" si="15"/>
        <v>23492</v>
      </c>
      <c r="BT7" s="66">
        <f t="shared" si="15"/>
        <v>23161</v>
      </c>
      <c r="BU7" s="66">
        <f t="shared" si="15"/>
        <v>23650</v>
      </c>
      <c r="BV7" s="66">
        <f t="shared" si="15"/>
        <v>22849</v>
      </c>
      <c r="BW7" s="66">
        <f t="shared" si="15"/>
        <v>22692</v>
      </c>
      <c r="BX7" s="66">
        <f t="shared" si="15"/>
        <v>20190</v>
      </c>
      <c r="BY7" s="66">
        <f t="shared" si="15"/>
        <v>23532</v>
      </c>
      <c r="BZ7" s="66">
        <f t="shared" si="15"/>
        <v>24251</v>
      </c>
      <c r="CA7" s="64"/>
      <c r="CB7" s="65" t="s">
        <v>113</v>
      </c>
      <c r="CC7" s="65" t="s">
        <v>113</v>
      </c>
      <c r="CD7" s="65" t="s">
        <v>113</v>
      </c>
      <c r="CE7" s="65" t="s">
        <v>113</v>
      </c>
      <c r="CF7" s="65" t="s">
        <v>113</v>
      </c>
      <c r="CG7" s="65" t="s">
        <v>113</v>
      </c>
      <c r="CH7" s="65" t="s">
        <v>113</v>
      </c>
      <c r="CI7" s="65" t="s">
        <v>113</v>
      </c>
      <c r="CJ7" s="65" t="s">
        <v>113</v>
      </c>
      <c r="CK7" s="65" t="s">
        <v>114</v>
      </c>
      <c r="CL7" s="62"/>
      <c r="CM7" s="64">
        <f>CM8</f>
        <v>57357</v>
      </c>
      <c r="CN7" s="64">
        <f>CN8</f>
        <v>3000</v>
      </c>
      <c r="CO7" s="65" t="s">
        <v>113</v>
      </c>
      <c r="CP7" s="65" t="s">
        <v>113</v>
      </c>
      <c r="CQ7" s="65" t="s">
        <v>113</v>
      </c>
      <c r="CR7" s="65" t="s">
        <v>113</v>
      </c>
      <c r="CS7" s="65" t="s">
        <v>113</v>
      </c>
      <c r="CT7" s="65" t="s">
        <v>113</v>
      </c>
      <c r="CU7" s="65" t="s">
        <v>113</v>
      </c>
      <c r="CV7" s="65" t="s">
        <v>113</v>
      </c>
      <c r="CW7" s="65" t="s">
        <v>113</v>
      </c>
      <c r="CX7" s="65" t="s">
        <v>115</v>
      </c>
      <c r="CY7" s="62"/>
      <c r="CZ7" s="65">
        <f>CZ8</f>
        <v>0</v>
      </c>
      <c r="DA7" s="65">
        <f t="shared" ref="DA7:DI7" si="16">DA8</f>
        <v>0</v>
      </c>
      <c r="DB7" s="65">
        <f t="shared" si="16"/>
        <v>0</v>
      </c>
      <c r="DC7" s="65">
        <f t="shared" si="16"/>
        <v>0</v>
      </c>
      <c r="DD7" s="65">
        <f t="shared" si="16"/>
        <v>0</v>
      </c>
      <c r="DE7" s="65">
        <f t="shared" si="16"/>
        <v>478.3</v>
      </c>
      <c r="DF7" s="65">
        <f t="shared" si="16"/>
        <v>218.9</v>
      </c>
      <c r="DG7" s="65">
        <f t="shared" si="16"/>
        <v>198.4</v>
      </c>
      <c r="DH7" s="65">
        <f t="shared" si="16"/>
        <v>166.3</v>
      </c>
      <c r="DI7" s="65">
        <f t="shared" si="16"/>
        <v>161.6</v>
      </c>
      <c r="DJ7" s="62"/>
      <c r="DK7" s="65">
        <f>DK8</f>
        <v>78.2</v>
      </c>
      <c r="DL7" s="65">
        <f t="shared" ref="DL7:DT7" si="17">DL8</f>
        <v>76.900000000000006</v>
      </c>
      <c r="DM7" s="65">
        <f t="shared" si="17"/>
        <v>72.099999999999994</v>
      </c>
      <c r="DN7" s="65">
        <f t="shared" si="17"/>
        <v>62.6</v>
      </c>
      <c r="DO7" s="65">
        <f t="shared" si="17"/>
        <v>68.7</v>
      </c>
      <c r="DP7" s="65">
        <f t="shared" si="17"/>
        <v>139.4</v>
      </c>
      <c r="DQ7" s="65">
        <f t="shared" si="17"/>
        <v>142.6</v>
      </c>
      <c r="DR7" s="65">
        <f t="shared" si="17"/>
        <v>138.5</v>
      </c>
      <c r="DS7" s="65">
        <f t="shared" si="17"/>
        <v>139.1</v>
      </c>
      <c r="DT7" s="65">
        <f t="shared" si="17"/>
        <v>137.1</v>
      </c>
      <c r="DU7" s="62"/>
    </row>
    <row r="8" spans="1:125" s="67" customFormat="1">
      <c r="A8" s="50"/>
      <c r="B8" s="68">
        <v>2016</v>
      </c>
      <c r="C8" s="68">
        <v>342050</v>
      </c>
      <c r="D8" s="68">
        <v>47</v>
      </c>
      <c r="E8" s="68">
        <v>14</v>
      </c>
      <c r="F8" s="68">
        <v>0</v>
      </c>
      <c r="G8" s="68">
        <v>4</v>
      </c>
      <c r="H8" s="68" t="s">
        <v>116</v>
      </c>
      <c r="I8" s="68" t="s">
        <v>117</v>
      </c>
      <c r="J8" s="68" t="s">
        <v>118</v>
      </c>
      <c r="K8" s="68" t="s">
        <v>119</v>
      </c>
      <c r="L8" s="68" t="s">
        <v>120</v>
      </c>
      <c r="M8" s="68" t="s">
        <v>121</v>
      </c>
      <c r="N8" s="68"/>
      <c r="O8" s="69" t="s">
        <v>122</v>
      </c>
      <c r="P8" s="70" t="s">
        <v>123</v>
      </c>
      <c r="Q8" s="70" t="s">
        <v>124</v>
      </c>
      <c r="R8" s="71">
        <v>29</v>
      </c>
      <c r="S8" s="70" t="s">
        <v>125</v>
      </c>
      <c r="T8" s="70" t="s">
        <v>126</v>
      </c>
      <c r="U8" s="71">
        <v>3877</v>
      </c>
      <c r="V8" s="71">
        <v>147</v>
      </c>
      <c r="W8" s="71">
        <v>140</v>
      </c>
      <c r="X8" s="70" t="s">
        <v>127</v>
      </c>
      <c r="Y8" s="72">
        <v>1105.3</v>
      </c>
      <c r="Z8" s="72">
        <v>1310.8</v>
      </c>
      <c r="AA8" s="72">
        <v>1435.7</v>
      </c>
      <c r="AB8" s="72">
        <v>1237.5</v>
      </c>
      <c r="AC8" s="72">
        <v>1413</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101.7</v>
      </c>
      <c r="BG8" s="72">
        <v>103.2</v>
      </c>
      <c r="BH8" s="72">
        <v>104.4</v>
      </c>
      <c r="BI8" s="72">
        <v>103.3</v>
      </c>
      <c r="BJ8" s="72">
        <v>104.2</v>
      </c>
      <c r="BK8" s="72">
        <v>35.799999999999997</v>
      </c>
      <c r="BL8" s="72">
        <v>37</v>
      </c>
      <c r="BM8" s="72">
        <v>40.200000000000003</v>
      </c>
      <c r="BN8" s="72">
        <v>43.1</v>
      </c>
      <c r="BO8" s="72">
        <v>42.8</v>
      </c>
      <c r="BP8" s="69">
        <v>45.2</v>
      </c>
      <c r="BQ8" s="73">
        <v>24309</v>
      </c>
      <c r="BR8" s="73">
        <v>24443</v>
      </c>
      <c r="BS8" s="73">
        <v>23492</v>
      </c>
      <c r="BT8" s="74">
        <v>23161</v>
      </c>
      <c r="BU8" s="74">
        <v>23650</v>
      </c>
      <c r="BV8" s="73">
        <v>22849</v>
      </c>
      <c r="BW8" s="73">
        <v>22692</v>
      </c>
      <c r="BX8" s="73">
        <v>20190</v>
      </c>
      <c r="BY8" s="73">
        <v>23532</v>
      </c>
      <c r="BZ8" s="73">
        <v>24251</v>
      </c>
      <c r="CA8" s="71">
        <v>19129</v>
      </c>
      <c r="CB8" s="72" t="s">
        <v>120</v>
      </c>
      <c r="CC8" s="72" t="s">
        <v>120</v>
      </c>
      <c r="CD8" s="72" t="s">
        <v>120</v>
      </c>
      <c r="CE8" s="72" t="s">
        <v>120</v>
      </c>
      <c r="CF8" s="72" t="s">
        <v>120</v>
      </c>
      <c r="CG8" s="72" t="s">
        <v>120</v>
      </c>
      <c r="CH8" s="72" t="s">
        <v>120</v>
      </c>
      <c r="CI8" s="72" t="s">
        <v>120</v>
      </c>
      <c r="CJ8" s="72" t="s">
        <v>120</v>
      </c>
      <c r="CK8" s="72" t="s">
        <v>120</v>
      </c>
      <c r="CL8" s="69" t="s">
        <v>120</v>
      </c>
      <c r="CM8" s="71">
        <v>57357</v>
      </c>
      <c r="CN8" s="71">
        <v>3000</v>
      </c>
      <c r="CO8" s="72" t="s">
        <v>120</v>
      </c>
      <c r="CP8" s="72" t="s">
        <v>120</v>
      </c>
      <c r="CQ8" s="72" t="s">
        <v>120</v>
      </c>
      <c r="CR8" s="72" t="s">
        <v>120</v>
      </c>
      <c r="CS8" s="72" t="s">
        <v>120</v>
      </c>
      <c r="CT8" s="72" t="s">
        <v>120</v>
      </c>
      <c r="CU8" s="72" t="s">
        <v>120</v>
      </c>
      <c r="CV8" s="72" t="s">
        <v>120</v>
      </c>
      <c r="CW8" s="72" t="s">
        <v>120</v>
      </c>
      <c r="CX8" s="72" t="s">
        <v>120</v>
      </c>
      <c r="CY8" s="69" t="s">
        <v>120</v>
      </c>
      <c r="CZ8" s="72">
        <v>0</v>
      </c>
      <c r="DA8" s="72">
        <v>0</v>
      </c>
      <c r="DB8" s="72">
        <v>0</v>
      </c>
      <c r="DC8" s="72">
        <v>0</v>
      </c>
      <c r="DD8" s="72">
        <v>0</v>
      </c>
      <c r="DE8" s="72">
        <v>478.3</v>
      </c>
      <c r="DF8" s="72">
        <v>218.9</v>
      </c>
      <c r="DG8" s="72">
        <v>198.4</v>
      </c>
      <c r="DH8" s="72">
        <v>166.3</v>
      </c>
      <c r="DI8" s="72">
        <v>161.6</v>
      </c>
      <c r="DJ8" s="69">
        <v>122.6</v>
      </c>
      <c r="DK8" s="72">
        <v>78.2</v>
      </c>
      <c r="DL8" s="72">
        <v>76.900000000000006</v>
      </c>
      <c r="DM8" s="72">
        <v>72.099999999999994</v>
      </c>
      <c r="DN8" s="72">
        <v>62.6</v>
      </c>
      <c r="DO8" s="72">
        <v>68.7</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128</v>
      </c>
      <c r="C10" s="79" t="s">
        <v>129</v>
      </c>
      <c r="D10" s="79" t="s">
        <v>130</v>
      </c>
      <c r="E10" s="79" t="s">
        <v>131</v>
      </c>
      <c r="F10" s="79" t="s">
        <v>132</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2018-03-13T06:38:39Z</cp:lastPrinted>
  <dcterms:created xsi:type="dcterms:W3CDTF">2018-02-09T01:52:04Z</dcterms:created>
  <dcterms:modified xsi:type="dcterms:W3CDTF">2018-03-26T00:29:00Z</dcterms:modified>
</cp:coreProperties>
</file>