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aisei-01\財政課_共有NAS\財政課ハード\準公営企業\29年度（準公営企業）\300301公営企業に係る経営比較分析表（平成28年度決算）の分析等について（観光施設事業（休養宿泊施設事業）・駐車場整備事業）\各課回答（見込修正後）\"/>
    </mc:Choice>
  </mc:AlternateContent>
  <workbookProtection workbookAlgorithmName="SHA-512" workbookHashValue="Hl97jiLuEJb1/b/EKyPDdBb4i37CYCkVoX9CLq/1z0JRjrn0y9mz6XRtKsSqJc5zEKdNWG10jJrYWhny6DjuNQ==" workbookSaltValue="RHsEwNqH9eawkHb40ktvNg==" workbookSpinCount="100000" lockStructure="1"/>
  <bookViews>
    <workbookView xWindow="0" yWindow="0" windowWidth="20490" windowHeight="6435"/>
  </bookViews>
  <sheets>
    <sheet name="法非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LJ78" i="4" s="1"/>
  <c r="EB7" i="5"/>
  <c r="KV78" i="4" s="1"/>
  <c r="EA7" i="5"/>
  <c r="DZ7" i="5"/>
  <c r="ML77" i="4" s="1"/>
  <c r="DY7" i="5"/>
  <c r="LX77" i="4" s="1"/>
  <c r="DX7" i="5"/>
  <c r="LJ77" i="4" s="1"/>
  <c r="DW7" i="5"/>
  <c r="DV7" i="5"/>
  <c r="KH77" i="4" s="1"/>
  <c r="DJ7" i="5"/>
  <c r="DI7" i="5"/>
  <c r="CV7" i="5"/>
  <c r="CU7" i="5"/>
  <c r="LX54" i="4" s="1"/>
  <c r="CT7" i="5"/>
  <c r="CS7" i="5"/>
  <c r="KV54" i="4" s="1"/>
  <c r="CR7" i="5"/>
  <c r="CQ7" i="5"/>
  <c r="ML53" i="4" s="1"/>
  <c r="CP7" i="5"/>
  <c r="CO7" i="5"/>
  <c r="LJ53" i="4" s="1"/>
  <c r="CN7" i="5"/>
  <c r="CM7" i="5"/>
  <c r="KH53" i="4" s="1"/>
  <c r="CK7" i="5"/>
  <c r="IX54" i="4" s="1"/>
  <c r="CJ7" i="5"/>
  <c r="IJ54" i="4" s="1"/>
  <c r="CI7" i="5"/>
  <c r="CH7" i="5"/>
  <c r="HH54" i="4" s="1"/>
  <c r="CG7" i="5"/>
  <c r="GT54" i="4" s="1"/>
  <c r="CF7" i="5"/>
  <c r="IX53" i="4" s="1"/>
  <c r="CE7" i="5"/>
  <c r="CD7" i="5"/>
  <c r="HV53" i="4" s="1"/>
  <c r="CC7" i="5"/>
  <c r="CB7" i="5"/>
  <c r="GT53" i="4" s="1"/>
  <c r="BZ7" i="5"/>
  <c r="BY7" i="5"/>
  <c r="EV54" i="4" s="1"/>
  <c r="BX7" i="5"/>
  <c r="BW7" i="5"/>
  <c r="DT54" i="4" s="1"/>
  <c r="BV7" i="5"/>
  <c r="BU7" i="5"/>
  <c r="BT7" i="5"/>
  <c r="BS7" i="5"/>
  <c r="EH53" i="4" s="1"/>
  <c r="BR7" i="5"/>
  <c r="BQ7" i="5"/>
  <c r="BO7" i="5"/>
  <c r="BV54" i="4" s="1"/>
  <c r="BN7" i="5"/>
  <c r="BH54" i="4" s="1"/>
  <c r="BM7" i="5"/>
  <c r="BL7" i="5"/>
  <c r="BK7" i="5"/>
  <c r="R54" i="4" s="1"/>
  <c r="BJ7" i="5"/>
  <c r="BI7" i="5"/>
  <c r="BH7" i="5"/>
  <c r="AT53" i="4" s="1"/>
  <c r="BG7" i="5"/>
  <c r="AF53" i="4" s="1"/>
  <c r="BF7" i="5"/>
  <c r="R53" i="4" s="1"/>
  <c r="BD7" i="5"/>
  <c r="BC7" i="5"/>
  <c r="IJ32" i="4" s="1"/>
  <c r="BB7" i="5"/>
  <c r="HV32" i="4" s="1"/>
  <c r="BA7" i="5"/>
  <c r="AZ7" i="5"/>
  <c r="AY7" i="5"/>
  <c r="IX31" i="4" s="1"/>
  <c r="AX7" i="5"/>
  <c r="AW7" i="5"/>
  <c r="HV31" i="4" s="1"/>
  <c r="AV7" i="5"/>
  <c r="AU7" i="5"/>
  <c r="GT31" i="4" s="1"/>
  <c r="AS7" i="5"/>
  <c r="AR7" i="5"/>
  <c r="EV32" i="4" s="1"/>
  <c r="AQ7" i="5"/>
  <c r="AP7" i="5"/>
  <c r="DT32" i="4" s="1"/>
  <c r="AO7" i="5"/>
  <c r="AN7" i="5"/>
  <c r="AM7" i="5"/>
  <c r="AL7" i="5"/>
  <c r="AK7" i="5"/>
  <c r="DT31" i="4" s="1"/>
  <c r="AJ7" i="5"/>
  <c r="DF31" i="4" s="1"/>
  <c r="AH7" i="5"/>
  <c r="AG7" i="5"/>
  <c r="BH32" i="4" s="1"/>
  <c r="AF7" i="5"/>
  <c r="AT32" i="4" s="1"/>
  <c r="AE7" i="5"/>
  <c r="AF32" i="4" s="1"/>
  <c r="AD7" i="5"/>
  <c r="AC7" i="5"/>
  <c r="BV31" i="4" s="1"/>
  <c r="AB7" i="5"/>
  <c r="AA7" i="5"/>
  <c r="AT31" i="4" s="1"/>
  <c r="Z7" i="5"/>
  <c r="Y7" i="5"/>
  <c r="R31" i="4" s="1"/>
  <c r="X7" i="5"/>
  <c r="W7" i="5"/>
  <c r="V7" i="5"/>
  <c r="U7" i="5"/>
  <c r="LO8" i="4" s="1"/>
  <c r="T7" i="5"/>
  <c r="JV8" i="4" s="1"/>
  <c r="S7" i="5"/>
  <c r="IC8" i="4" s="1"/>
  <c r="R7" i="5"/>
  <c r="Q7" i="5"/>
  <c r="CF10" i="4" s="1"/>
  <c r="P7" i="5"/>
  <c r="O7" i="5"/>
  <c r="N7" i="5"/>
  <c r="M7" i="5"/>
  <c r="DU8" i="4" s="1"/>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D88" i="4"/>
  <c r="ML78" i="4"/>
  <c r="LX78" i="4"/>
  <c r="KH78" i="4"/>
  <c r="IX78" i="4"/>
  <c r="IJ78" i="4"/>
  <c r="HV78" i="4"/>
  <c r="HH78" i="4"/>
  <c r="GT78" i="4"/>
  <c r="BV78" i="4"/>
  <c r="BH78" i="4"/>
  <c r="AT78" i="4"/>
  <c r="AF78" i="4"/>
  <c r="R78" i="4"/>
  <c r="KV77" i="4"/>
  <c r="IX77" i="4"/>
  <c r="IJ77" i="4"/>
  <c r="HV77" i="4"/>
  <c r="HH77" i="4"/>
  <c r="GT77" i="4"/>
  <c r="BV77" i="4"/>
  <c r="BH77" i="4"/>
  <c r="AT77" i="4"/>
  <c r="AF77" i="4"/>
  <c r="R77" i="4"/>
  <c r="ML54" i="4"/>
  <c r="LJ54" i="4"/>
  <c r="KH54" i="4"/>
  <c r="HV54" i="4"/>
  <c r="FJ54" i="4"/>
  <c r="EH54" i="4"/>
  <c r="DF54" i="4"/>
  <c r="AT54" i="4"/>
  <c r="AF54" i="4"/>
  <c r="LX53" i="4"/>
  <c r="KV53" i="4"/>
  <c r="IJ53" i="4"/>
  <c r="HH53" i="4"/>
  <c r="FJ53" i="4"/>
  <c r="EV53" i="4"/>
  <c r="DT53" i="4"/>
  <c r="DF53" i="4"/>
  <c r="BV53" i="4"/>
  <c r="BH53" i="4"/>
  <c r="IX32" i="4"/>
  <c r="HH32" i="4"/>
  <c r="GT32" i="4"/>
  <c r="FJ32" i="4"/>
  <c r="EH32" i="4"/>
  <c r="DF32" i="4"/>
  <c r="BV32" i="4"/>
  <c r="R32" i="4"/>
  <c r="IJ31" i="4"/>
  <c r="HH31" i="4"/>
  <c r="FJ31" i="4"/>
  <c r="EV31" i="4"/>
  <c r="EH31" i="4"/>
  <c r="BH31" i="4"/>
  <c r="AF31" i="4"/>
  <c r="LO10" i="4"/>
  <c r="JV10" i="4"/>
  <c r="IC10" i="4"/>
  <c r="DU10" i="4"/>
  <c r="AQ10" i="4"/>
  <c r="B10" i="4"/>
  <c r="CF8" i="4"/>
  <c r="B8" i="4"/>
  <c r="M88" i="4" l="1"/>
  <c r="B6" i="4"/>
  <c r="D11" i="5"/>
  <c r="EH30" i="4" s="1"/>
  <c r="ML52" i="4"/>
  <c r="IX52" i="4"/>
  <c r="BV76" i="4"/>
  <c r="FJ52" i="4"/>
  <c r="ML76" i="4"/>
  <c r="BV52" i="4"/>
  <c r="FJ30" i="4"/>
  <c r="IX76" i="4"/>
  <c r="BV30" i="4"/>
  <c r="IX30" i="4"/>
  <c r="C11" i="5"/>
  <c r="E11" i="5"/>
  <c r="B11" i="5"/>
  <c r="AT52" i="4" l="1"/>
  <c r="HV30" i="4"/>
  <c r="EH52" i="4"/>
  <c r="AT76" i="4"/>
  <c r="HV76" i="4"/>
  <c r="LJ52" i="4"/>
  <c r="AT30" i="4"/>
  <c r="LJ76" i="4"/>
  <c r="HV52" i="4"/>
  <c r="AF52" i="4"/>
  <c r="AF76" i="4"/>
  <c r="DT52" i="4"/>
  <c r="HH30" i="4"/>
  <c r="KV76" i="4"/>
  <c r="DT30" i="4"/>
  <c r="HH76" i="4"/>
  <c r="KV52" i="4"/>
  <c r="AF30" i="4"/>
  <c r="HH52" i="4"/>
  <c r="R30" i="4"/>
  <c r="R76" i="4"/>
  <c r="GT52" i="4"/>
  <c r="GT30" i="4"/>
  <c r="KH76" i="4"/>
  <c r="R52" i="4"/>
  <c r="DF30" i="4"/>
  <c r="GT76" i="4"/>
  <c r="KH52" i="4"/>
  <c r="DF52" i="4"/>
  <c r="EV30" i="4"/>
  <c r="IJ52" i="4"/>
  <c r="IJ76" i="4"/>
  <c r="LX52" i="4"/>
  <c r="BH30" i="4"/>
  <c r="BH76" i="4"/>
  <c r="EV52" i="4"/>
  <c r="IJ30" i="4"/>
  <c r="LX76" i="4"/>
  <c r="BH52"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<sst xmlns="http://schemas.openxmlformats.org/spreadsheetml/2006/main" count="314" uniqueCount="148">
  <si>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</si>
  <si>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</si>
  <si>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</si>
  <si>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</si>
  <si>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</si>
  <si>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</si>
  <si>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</si>
  <si>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</si>
  <si>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</si>
  <si>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</si>
  <si>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</si>
  <si>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</si>
  <si>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</si>
  <si>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</si>
  <si>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</si>
  <si>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</si>
  <si>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</si>
  <si>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</si>
  <si>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</si>
  <si>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</si>
  <si>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</si>
  <si>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</si>
  <si>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</si>
  <si>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</si>
  <si>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</si>
  <si>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</si>
  <si>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</si>
  <si>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</si>
  <si>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</si>
  <si>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</si>
  <si>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</si>
  <si>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</si>
  <si>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</si>
  <si>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</si>
  <si>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</si>
  <si>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</si>
  <si>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</si>
  <si>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</si>
  <si>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</si>
  <si>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</si>
  <si>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</si>
  <si>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</si>
  <si>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</si>
  <si>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</si>
  <si>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</si>
  <si>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</si>
  <si>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</si>
  <si>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</si>
  <si>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</si>
  <si>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</si>
  <si>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</si>
  <si>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</si>
  <si>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</si>
  <si>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</si>
  <si>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</si>
  <si>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</si>
  <si>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</si>
  <si>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</si>
  <si>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</si>
  <si>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</si>
  <si>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</si>
  <si>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</si>
  <si>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</si>
  <si>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</si>
  <si>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</si>
  <si>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</si>
  <si>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</si>
  <si>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</si>
  <si>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</si>
  <si>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</si>
  <si>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</si>
  <si>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</si>
  <si>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</si>
  <si>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</si>
  <si>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</si>
  <si>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</si>
  <si>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</si>
  <si>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</si>
  <si>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</si>
  <si>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</si>
  <si>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</si>
  <si>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</si>
  <si>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</si>
  <si>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</si>
  <si>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</si>
  <si>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</si>
  <si>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</si>
  <si>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</si>
  <si>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</si>
  <si>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</si>
  <si>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</si>
  <si>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</si>
  <si>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</si>
  <si>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</si>
  <si>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</si>
  <si>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</si>
  <si>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</si>
  <si>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</si>
  <si>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</si>
  <si>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</si>
  <si>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</si>
  <si>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</si>
  <si>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</si>
  <si>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</si>
  <si>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</si>
  <si>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</si>
  <si>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</si>
  <si>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</si>
  <si>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</si>
  <si>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</si>
  <si>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</si>
  <si>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</si>
  <si>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</si>
  <si>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</si>
  <si>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</si>
  <si>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</si>
  <si>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</si>
  <si>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</si>
  <si>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</si>
  <si>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</si>
  <si>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</si>
  <si>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</si>
  <si>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</si>
  <si>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</si>
  <si>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</si>
  <si>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</si>
  <si>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</si>
  <si>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</si>
  <si>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広島県　呉市</t>
  </si>
  <si>
    <t>野呂高原ロッジ</t>
  </si>
  <si>
    <t>法非適用</t>
  </si>
  <si>
    <t>観光施設事業</t>
  </si>
  <si>
    <t>休養宿泊施設</t>
  </si>
  <si>
    <t>Ａ１Ｂ１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</si>
  <si>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</si>
  <si>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</si>
  <si>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</si>
  <si>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</si>
  <si>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</si>
  <si>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</si>
  <si>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</si>
  <si>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</si>
  <si>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</si>
  <si>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地域に定着した施設であり一定程度の利用料金収入はあるものの、施設の規模や老朽化に伴い施設の維持のために人件費等多くの経費を要している状況となっている。
　立地特性から大きな集客力の増加は見込めず、支出部分における人件費の割合も高いことから、指定管理者に対する管理料の支出も平均値よりも低率ではあるものの固定化している。
　今後、収支の改善を図るためには運営面・施設面で抜本的な見直しを図る必要がある。</t>
    <rPh sb="1" eb="3">
      <t>チイキ</t>
    </rPh>
    <rPh sb="4" eb="6">
      <t>テイチャク</t>
    </rPh>
    <rPh sb="8" eb="10">
      <t>シセツ</t>
    </rPh>
    <rPh sb="13" eb="15">
      <t>イッテイ</t>
    </rPh>
    <rPh sb="15" eb="17">
      <t>テイド</t>
    </rPh>
    <rPh sb="18" eb="20">
      <t>リヨウ</t>
    </rPh>
    <rPh sb="20" eb="22">
      <t>リョウキン</t>
    </rPh>
    <rPh sb="22" eb="24">
      <t>シュウニュウ</t>
    </rPh>
    <rPh sb="31" eb="33">
      <t>シセツ</t>
    </rPh>
    <rPh sb="34" eb="36">
      <t>キボ</t>
    </rPh>
    <rPh sb="37" eb="40">
      <t>ロウキュウカ</t>
    </rPh>
    <rPh sb="41" eb="42">
      <t>トモナ</t>
    </rPh>
    <rPh sb="43" eb="45">
      <t>シセツ</t>
    </rPh>
    <rPh sb="46" eb="48">
      <t>イジ</t>
    </rPh>
    <rPh sb="52" eb="55">
      <t>ジンケンヒ</t>
    </rPh>
    <rPh sb="55" eb="56">
      <t>トウ</t>
    </rPh>
    <rPh sb="56" eb="57">
      <t>オオ</t>
    </rPh>
    <rPh sb="59" eb="61">
      <t>ケイヒ</t>
    </rPh>
    <rPh sb="62" eb="63">
      <t>ヨウ</t>
    </rPh>
    <rPh sb="67" eb="69">
      <t>ジョウキョウ</t>
    </rPh>
    <rPh sb="78" eb="80">
      <t>リッチ</t>
    </rPh>
    <rPh sb="80" eb="82">
      <t>トクセイ</t>
    </rPh>
    <rPh sb="84" eb="85">
      <t>オオ</t>
    </rPh>
    <rPh sb="87" eb="90">
      <t>シュウキャクリョク</t>
    </rPh>
    <rPh sb="91" eb="93">
      <t>ゾウカ</t>
    </rPh>
    <rPh sb="94" eb="96">
      <t>ミコ</t>
    </rPh>
    <rPh sb="99" eb="101">
      <t>シシュツ</t>
    </rPh>
    <rPh sb="101" eb="103">
      <t>ブブン</t>
    </rPh>
    <rPh sb="107" eb="110">
      <t>ジンケンヒ</t>
    </rPh>
    <rPh sb="111" eb="113">
      <t>ワリアイ</t>
    </rPh>
    <rPh sb="114" eb="115">
      <t>タカ</t>
    </rPh>
    <rPh sb="121" eb="123">
      <t>シテイ</t>
    </rPh>
    <rPh sb="123" eb="125">
      <t>カンリ</t>
    </rPh>
    <rPh sb="125" eb="126">
      <t>シャ</t>
    </rPh>
    <rPh sb="127" eb="128">
      <t>タイ</t>
    </rPh>
    <rPh sb="130" eb="133">
      <t>カンリリョウ</t>
    </rPh>
    <rPh sb="134" eb="136">
      <t>シシュツ</t>
    </rPh>
    <rPh sb="137" eb="140">
      <t>ヘイキンチ</t>
    </rPh>
    <rPh sb="143" eb="145">
      <t>テイリツ</t>
    </rPh>
    <rPh sb="152" eb="155">
      <t>コテイカ</t>
    </rPh>
    <rPh sb="162" eb="164">
      <t>コンゴ</t>
    </rPh>
    <rPh sb="165" eb="167">
      <t>シュウシ</t>
    </rPh>
    <rPh sb="168" eb="170">
      <t>カイゼン</t>
    </rPh>
    <rPh sb="171" eb="172">
      <t>ハカ</t>
    </rPh>
    <rPh sb="177" eb="179">
      <t>ウンエイ</t>
    </rPh>
    <rPh sb="179" eb="180">
      <t>メン</t>
    </rPh>
    <rPh sb="181" eb="184">
      <t>シセツメン</t>
    </rPh>
    <rPh sb="185" eb="187">
      <t>バッポン</t>
    </rPh>
    <rPh sb="187" eb="188">
      <t>テキ</t>
    </rPh>
    <rPh sb="189" eb="191">
      <t>ミナオ</t>
    </rPh>
    <rPh sb="193" eb="194">
      <t>ハカ</t>
    </rPh>
    <rPh sb="195" eb="197">
      <t>ヒツヨウ</t>
    </rPh>
    <phoneticPr fontId="6"/>
  </si>
  <si>
    <t>　瀬戸内沿岸部の高原型リゾートとしての特色を持ち、年間を通じて一定規模の利用者を確保し定員稼働率も平均値よりも高率で推移している。
　利用者は高い年齢層が中心であり、県内利用が４分の３をしめる。
　地域の利用が中心の状況となっていることから、利用の推移をみても年度間の増減は少ない反面、利用者の大幅な増加は望めず、今後も横ばいで推移していくものと推測される。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3" eb="45">
      <t>テイイン</t>
    </rPh>
    <rPh sb="45" eb="48">
      <t>カドウリツ</t>
    </rPh>
    <rPh sb="49" eb="52">
      <t>ヘイキンチ</t>
    </rPh>
    <rPh sb="55" eb="57">
      <t>コウリツ</t>
    </rPh>
    <rPh sb="58" eb="60">
      <t>スイイ</t>
    </rPh>
    <rPh sb="67" eb="70">
      <t>リヨウシャ</t>
    </rPh>
    <rPh sb="71" eb="72">
      <t>タカ</t>
    </rPh>
    <rPh sb="73" eb="76">
      <t>ネンレイソウ</t>
    </rPh>
    <rPh sb="77" eb="79">
      <t>チュウシン</t>
    </rPh>
    <rPh sb="83" eb="85">
      <t>ケンナイ</t>
    </rPh>
    <rPh sb="85" eb="87">
      <t>リヨウ</t>
    </rPh>
    <rPh sb="89" eb="90">
      <t>ブン</t>
    </rPh>
    <rPh sb="102" eb="104">
      <t>リヨウ</t>
    </rPh>
    <rPh sb="105" eb="107">
      <t>チュウシン</t>
    </rPh>
    <rPh sb="108" eb="110">
      <t>ジョウキョウ</t>
    </rPh>
    <rPh sb="121" eb="123">
      <t>リヨウ</t>
    </rPh>
    <rPh sb="124" eb="126">
      <t>スイイ</t>
    </rPh>
    <rPh sb="130" eb="133">
      <t>ネンドカン</t>
    </rPh>
    <rPh sb="134" eb="136">
      <t>ゾウゲン</t>
    </rPh>
    <rPh sb="137" eb="138">
      <t>スク</t>
    </rPh>
    <rPh sb="140" eb="142">
      <t>ハンメン</t>
    </rPh>
    <rPh sb="143" eb="146">
      <t>リヨウシャ</t>
    </rPh>
    <rPh sb="147" eb="149">
      <t>オオハバ</t>
    </rPh>
    <rPh sb="150" eb="152">
      <t>ゾウカ</t>
    </rPh>
    <rPh sb="153" eb="154">
      <t>ノゾ</t>
    </rPh>
    <rPh sb="157" eb="159">
      <t>コンゴ</t>
    </rPh>
    <rPh sb="160" eb="161">
      <t>ヨコ</t>
    </rPh>
    <rPh sb="164" eb="166">
      <t>スイイ</t>
    </rPh>
    <rPh sb="173" eb="175">
      <t>スイソク</t>
    </rPh>
    <phoneticPr fontId="6"/>
  </si>
  <si>
    <t>　地域における唯一の高原型リゾートエリアである野呂山の観光諸施設の中核的な施設である。
　建設から５０年が経過しているものの、一年を通じて一定の利用者がある一方で、運営に伴う人件費等の経費負担の面や、その立地条件から大幅な利用者の増加が見込めないこと等から、一般会計からの繰入金も固定化している。
　今後、維持していくためには運営方法や施設の規模・形態等において抜本的な見直しを図り、費用の削減や収益性を高める等の経営改善をすることが必要である。</t>
    <rPh sb="1" eb="3">
      <t>チイキ</t>
    </rPh>
    <rPh sb="7" eb="9">
      <t>ユイイツ</t>
    </rPh>
    <rPh sb="10" eb="12">
      <t>コウゲン</t>
    </rPh>
    <rPh sb="12" eb="13">
      <t>ガタ</t>
    </rPh>
    <rPh sb="23" eb="26">
      <t>ノロサン</t>
    </rPh>
    <rPh sb="27" eb="29">
      <t>カンコウ</t>
    </rPh>
    <rPh sb="29" eb="32">
      <t>ショシセツ</t>
    </rPh>
    <rPh sb="33" eb="36">
      <t>チュウカクテキ</t>
    </rPh>
    <rPh sb="37" eb="39">
      <t>シセツ</t>
    </rPh>
    <rPh sb="45" eb="47">
      <t>ケンセツ</t>
    </rPh>
    <rPh sb="51" eb="52">
      <t>ネン</t>
    </rPh>
    <rPh sb="53" eb="55">
      <t>ケイカ</t>
    </rPh>
    <rPh sb="63" eb="65">
      <t>イチネン</t>
    </rPh>
    <rPh sb="66" eb="67">
      <t>ツウ</t>
    </rPh>
    <rPh sb="69" eb="71">
      <t>イッテイ</t>
    </rPh>
    <rPh sb="72" eb="75">
      <t>リヨウシャ</t>
    </rPh>
    <rPh sb="78" eb="80">
      <t>イッポウ</t>
    </rPh>
    <rPh sb="82" eb="84">
      <t>ウンエイ</t>
    </rPh>
    <rPh sb="85" eb="86">
      <t>トモナ</t>
    </rPh>
    <rPh sb="87" eb="90">
      <t>ジンケンヒ</t>
    </rPh>
    <rPh sb="90" eb="91">
      <t>トウ</t>
    </rPh>
    <rPh sb="92" eb="94">
      <t>ケイヒ</t>
    </rPh>
    <rPh sb="94" eb="96">
      <t>フタン</t>
    </rPh>
    <rPh sb="97" eb="98">
      <t>メン</t>
    </rPh>
    <rPh sb="102" eb="104">
      <t>リッチ</t>
    </rPh>
    <rPh sb="104" eb="106">
      <t>ジョウケン</t>
    </rPh>
    <rPh sb="108" eb="110">
      <t>オオハバ</t>
    </rPh>
    <rPh sb="111" eb="114">
      <t>リヨウシャ</t>
    </rPh>
    <rPh sb="115" eb="117">
      <t>ゾウカ</t>
    </rPh>
    <rPh sb="118" eb="120">
      <t>ミコ</t>
    </rPh>
    <rPh sb="125" eb="126">
      <t>トウ</t>
    </rPh>
    <rPh sb="129" eb="131">
      <t>イッパン</t>
    </rPh>
    <rPh sb="131" eb="133">
      <t>カイケイ</t>
    </rPh>
    <rPh sb="136" eb="137">
      <t>ク</t>
    </rPh>
    <rPh sb="137" eb="138">
      <t>イ</t>
    </rPh>
    <rPh sb="138" eb="139">
      <t>キン</t>
    </rPh>
    <rPh sb="140" eb="143">
      <t>コテイカ</t>
    </rPh>
    <rPh sb="150" eb="152">
      <t>コンゴ</t>
    </rPh>
    <rPh sb="153" eb="155">
      <t>イジ</t>
    </rPh>
    <rPh sb="163" eb="165">
      <t>ウンエイ</t>
    </rPh>
    <rPh sb="165" eb="167">
      <t>ホウホウ</t>
    </rPh>
    <rPh sb="168" eb="170">
      <t>シセツ</t>
    </rPh>
    <rPh sb="171" eb="173">
      <t>キボ</t>
    </rPh>
    <rPh sb="174" eb="176">
      <t>ケイタイ</t>
    </rPh>
    <rPh sb="176" eb="177">
      <t>トウ</t>
    </rPh>
    <rPh sb="181" eb="184">
      <t>バッポンテキ</t>
    </rPh>
    <rPh sb="185" eb="187">
      <t>ミナオ</t>
    </rPh>
    <rPh sb="189" eb="190">
      <t>ハカ</t>
    </rPh>
    <rPh sb="192" eb="194">
      <t>ヒヨウ</t>
    </rPh>
    <rPh sb="195" eb="197">
      <t>サクゲン</t>
    </rPh>
    <rPh sb="198" eb="201">
      <t>シュウエキセイ</t>
    </rPh>
    <rPh sb="202" eb="203">
      <t>タカ</t>
    </rPh>
    <rPh sb="205" eb="206">
      <t>トウ</t>
    </rPh>
    <rPh sb="207" eb="209">
      <t>ケイエイ</t>
    </rPh>
    <rPh sb="209" eb="211">
      <t>カイゼン</t>
    </rPh>
    <rPh sb="217" eb="219">
      <t>ヒツヨウ</t>
    </rPh>
    <phoneticPr fontId="6"/>
  </si>
  <si>
    <t>　建築から５０年を経過し、現状の施設を維持するためには多額の設備投資が不可欠な状況である。
　運営における人件費の割合も高く、老朽化した現状の施設を管理するために多額の経費が必要となっており、その経費負担が類似施設と比べても収益性が低いという状況につながっているものと考えられる。
　今後、施設の適正化や機能性の向上を踏まえ、経営戦略を策定する中で設備投資額を見込んでいく必要がある。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3" eb="56">
      <t>ジンケンヒ</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8" eb="100">
      <t>ケイヒ</t>
    </rPh>
    <rPh sb="100" eb="102">
      <t>フタン</t>
    </rPh>
    <rPh sb="103" eb="105">
      <t>ルイジ</t>
    </rPh>
    <rPh sb="105" eb="107">
      <t>シセツ</t>
    </rPh>
    <rPh sb="108" eb="109">
      <t>クラ</t>
    </rPh>
    <rPh sb="112" eb="115">
      <t>シュウエキセイ</t>
    </rPh>
    <rPh sb="116" eb="117">
      <t>ヒク</t>
    </rPh>
    <rPh sb="121" eb="123">
      <t>ジョウキョウ</t>
    </rPh>
    <rPh sb="134" eb="135">
      <t>カンガ</t>
    </rPh>
    <rPh sb="142" eb="144">
      <t>コンゴ</t>
    </rPh>
    <rPh sb="145" eb="147">
      <t>シセツ</t>
    </rPh>
    <rPh sb="148" eb="151">
      <t>テキセイカ</t>
    </rPh>
    <rPh sb="152" eb="155">
      <t>キノウセイ</t>
    </rPh>
    <rPh sb="156" eb="158">
      <t>コウジョウ</t>
    </rPh>
    <rPh sb="159" eb="160">
      <t>フ</t>
    </rPh>
    <rPh sb="163" eb="165">
      <t>ケイエイ</t>
    </rPh>
    <rPh sb="165" eb="167">
      <t>センリャク</t>
    </rPh>
    <rPh sb="168" eb="170">
      <t>サクテイ</t>
    </rPh>
    <rPh sb="172" eb="173">
      <t>ナカ</t>
    </rPh>
    <rPh sb="174" eb="176">
      <t>セツビ</t>
    </rPh>
    <rPh sb="176" eb="179">
      <t>トウシガク</t>
    </rPh>
    <rPh sb="180" eb="182">
      <t>ミコ</t>
    </rPh>
    <rPh sb="186" eb="188">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</si>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</sst>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3138</c:v>
                </c:pt>
                <c:pt idx="1">
                  <c:v>3152</c:v>
                </c:pt>
                <c:pt idx="2">
                  <c:v>3087</c:v>
                </c:pt>
                <c:pt idx="3">
                  <c:v>2885</c:v>
                </c:pt>
                <c:pt idx="4">
                  <c:v>2690</c:v>
                </c:pt>
              </c:numCache>
            </c:numRef>
          </c:val>
          <c:extLs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29400488"/>
        <c:axId val="4294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29400488"/>
        <c:axId val="429400880"/>
      </c:lineChart>
      <c:dateAx>
        <c:axId val="429400488"/>
        <c:scaling>
          <c:orientation val="minMax"/>
        </c:scaling>
        <c:delete val="1"/>
        <c:axPos val="b"/>
        <c:numFmt formatCode="ge" sourceLinked="1"/>
        <c:majorTickMark val="none"/>
        <c:minorTickMark val="none"/>
        <c:tickLblPos val="none"/>
        <c:crossAx val="429400880"/>
        <c:crosses val="autoZero"/>
        <c:auto val="1"/>
        <c:lblOffset val="100"/>
        <c:baseTimeUnit val="years"/>
      </c:dateAx>
      <c:valAx>
        <c:axId val="42940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40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44378632"/>
        <c:axId val="36213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44378632"/>
        <c:axId val="362139856"/>
      </c:lineChart>
      <c:dateAx>
        <c:axId val="144378632"/>
        <c:scaling>
          <c:orientation val="minMax"/>
        </c:scaling>
        <c:delete val="1"/>
        <c:axPos val="b"/>
        <c:numFmt formatCode="ge" sourceLinked="1"/>
        <c:majorTickMark val="none"/>
        <c:minorTickMark val="none"/>
        <c:tickLblPos val="none"/>
        <c:crossAx val="362139856"/>
        <c:crosses val="autoZero"/>
        <c:auto val="1"/>
        <c:lblOffset val="100"/>
        <c:baseTimeUnit val="years"/>
      </c:dateAx>
      <c:valAx>
        <c:axId val="36213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37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4.8500000000000001E-2</c:v>
                </c:pt>
                <c:pt idx="1">
                  <c:v>5.9900000000000002E-2</c:v>
                </c:pt>
                <c:pt idx="2">
                  <c:v>5.2600000000000001E-2</c:v>
                </c:pt>
                <c:pt idx="3">
                  <c:v>5.4800000000000001E-2</c:v>
                </c:pt>
                <c:pt idx="4">
                  <c:v>4.9700000000000001E-2</c:v>
                </c:pt>
              </c:numCache>
            </c:numRef>
          </c:val>
          <c:smooth val="0"/>
          <c:extLs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62140640"/>
        <c:axId val="3621410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1.1999999999999999E-3</c:v>
                </c:pt>
                <c:pt idx="1">
                  <c:v>1.1999999999999999E-3</c:v>
                </c:pt>
                <c:pt idx="2">
                  <c:v>1.1999999999999999E-3</c:v>
                </c:pt>
                <c:pt idx="3">
                  <c:v>1.1000000000000001E-3</c:v>
                </c:pt>
                <c:pt idx="4">
                  <c:v>1.1000000000000001E-3</c:v>
                </c:pt>
              </c:numCache>
            </c:numRef>
          </c:val>
          <c:smooth val="0"/>
          <c:extLs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359917992"/>
        <c:axId val="362141424"/>
      </c:lineChart>
      <c:dateAx>
        <c:axId val="36214064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62141032"/>
        <c:crosses val="autoZero"/>
        <c:auto val="1"/>
        <c:lblOffset val="100"/>
        <c:baseTimeUnit val="years"/>
      </c:dateAx>
      <c:valAx>
        <c:axId val="362141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140640"/>
        <c:crosses val="autoZero"/>
        <c:crossBetween val="between"/>
      </c:valAx>
      <c:valAx>
        <c:axId val="3621414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9917992"/>
        <c:crosses val="max"/>
        <c:crossBetween val="between"/>
      </c:valAx>
      <c:dateAx>
        <c:axId val="359917992"/>
        <c:scaling>
          <c:orientation val="minMax"/>
        </c:scaling>
        <c:delete val="1"/>
        <c:axPos val="b"/>
        <c:numFmt formatCode="ge" sourceLinked="1"/>
        <c:majorTickMark val="out"/>
        <c:minorTickMark val="none"/>
        <c:tickLblPos val="nextTo"/>
        <c:crossAx val="36214142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21</c:v>
                </c:pt>
                <c:pt idx="1">
                  <c:v>20</c:v>
                </c:pt>
                <c:pt idx="2">
                  <c:v>20</c:v>
                </c:pt>
                <c:pt idx="3">
                  <c:v>19</c:v>
                </c:pt>
                <c:pt idx="4">
                  <c:v>19</c:v>
                </c:pt>
              </c:numCache>
            </c:numRef>
          </c:val>
          <c:extLs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431508536"/>
        <c:axId val="431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431508536"/>
        <c:axId val="431508928"/>
      </c:lineChart>
      <c:dateAx>
        <c:axId val="431508536"/>
        <c:scaling>
          <c:orientation val="minMax"/>
        </c:scaling>
        <c:delete val="1"/>
        <c:axPos val="b"/>
        <c:numFmt formatCode="ge" sourceLinked="1"/>
        <c:majorTickMark val="none"/>
        <c:minorTickMark val="none"/>
        <c:tickLblPos val="none"/>
        <c:crossAx val="431508928"/>
        <c:crosses val="autoZero"/>
        <c:auto val="1"/>
        <c:lblOffset val="100"/>
        <c:baseTimeUnit val="years"/>
      </c:dateAx>
      <c:valAx>
        <c:axId val="43150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50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109</c:v>
                </c:pt>
                <c:pt idx="1">
                  <c:v>103</c:v>
                </c:pt>
                <c:pt idx="2">
                  <c:v>102</c:v>
                </c:pt>
                <c:pt idx="3">
                  <c:v>101</c:v>
                </c:pt>
                <c:pt idx="4">
                  <c:v>102</c:v>
                </c:pt>
              </c:numCache>
            </c:numRef>
          </c:val>
          <c:extLs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431509712"/>
        <c:axId val="43151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431509712"/>
        <c:axId val="431510104"/>
      </c:lineChart>
      <c:dateAx>
        <c:axId val="431509712"/>
        <c:scaling>
          <c:orientation val="minMax"/>
        </c:scaling>
        <c:delete val="1"/>
        <c:axPos val="b"/>
        <c:numFmt formatCode="ge" sourceLinked="1"/>
        <c:majorTickMark val="none"/>
        <c:minorTickMark val="none"/>
        <c:tickLblPos val="none"/>
        <c:crossAx val="431510104"/>
        <c:crosses val="autoZero"/>
        <c:auto val="1"/>
        <c:lblOffset val="100"/>
        <c:baseTimeUnit val="years"/>
      </c:dateAx>
      <c:valAx>
        <c:axId val="43151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50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-18275</c:v>
                </c:pt>
                <c:pt idx="1">
                  <c:v>-25277</c:v>
                </c:pt>
                <c:pt idx="2">
                  <c:v>-27230</c:v>
                </c:pt>
                <c:pt idx="3">
                  <c:v>-28013</c:v>
                </c:pt>
                <c:pt idx="4">
                  <c:v>-25962</c:v>
                </c:pt>
              </c:numCache>
            </c:numRef>
          </c:val>
          <c:extLs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27801800"/>
        <c:axId val="42780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27801800"/>
        <c:axId val="427802192"/>
      </c:lineChart>
      <c:dateAx>
        <c:axId val="427801800"/>
        <c:scaling>
          <c:orientation val="minMax"/>
        </c:scaling>
        <c:delete val="1"/>
        <c:axPos val="b"/>
        <c:numFmt formatCode="ge" sourceLinked="1"/>
        <c:majorTickMark val="none"/>
        <c:minorTickMark val="none"/>
        <c:tickLblPos val="none"/>
        <c:crossAx val="427802192"/>
        <c:crosses val="autoZero"/>
        <c:auto val="1"/>
        <c:lblOffset val="100"/>
        <c:baseTimeUnit val="years"/>
      </c:dateAx>
      <c:valAx>
        <c:axId val="427802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80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-14</c:v>
                </c:pt>
                <c:pt idx="1">
                  <c:v>-20</c:v>
                </c:pt>
                <c:pt idx="2">
                  <c:v>-22</c:v>
                </c:pt>
                <c:pt idx="3">
                  <c:v>-22</c:v>
                </c:pt>
                <c:pt idx="4">
                  <c:v>-21</c:v>
                </c:pt>
              </c:numCache>
            </c:numRef>
          </c:val>
          <c:extLs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27802976"/>
        <c:axId val="36246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27802976"/>
        <c:axId val="362465432"/>
      </c:lineChart>
      <c:dateAx>
        <c:axId val="427802976"/>
        <c:scaling>
          <c:orientation val="minMax"/>
        </c:scaling>
        <c:delete val="1"/>
        <c:axPos val="b"/>
        <c:numFmt formatCode="ge" sourceLinked="1"/>
        <c:majorTickMark val="none"/>
        <c:minorTickMark val="none"/>
        <c:tickLblPos val="none"/>
        <c:crossAx val="362465432"/>
        <c:crosses val="autoZero"/>
        <c:auto val="1"/>
        <c:lblOffset val="100"/>
        <c:baseTimeUnit val="years"/>
      </c:dateAx>
      <c:valAx>
        <c:axId val="36246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80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47</c:v>
                </c:pt>
                <c:pt idx="1">
                  <c:v>49</c:v>
                </c:pt>
                <c:pt idx="2">
                  <c:v>51</c:v>
                </c:pt>
                <c:pt idx="3">
                  <c:v>50</c:v>
                </c:pt>
                <c:pt idx="4">
                  <c:v>50</c:v>
                </c:pt>
              </c:numCache>
            </c:numRef>
          </c:val>
          <c:extLs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62466608"/>
        <c:axId val="36246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62466608"/>
        <c:axId val="362467000"/>
      </c:lineChart>
      <c:dateAx>
        <c:axId val="362466608"/>
        <c:scaling>
          <c:orientation val="minMax"/>
        </c:scaling>
        <c:delete val="1"/>
        <c:axPos val="b"/>
        <c:numFmt formatCode="ge" sourceLinked="1"/>
        <c:majorTickMark val="none"/>
        <c:minorTickMark val="none"/>
        <c:tickLblPos val="none"/>
        <c:crossAx val="362467000"/>
        <c:crosses val="autoZero"/>
        <c:auto val="1"/>
        <c:lblOffset val="100"/>
        <c:baseTimeUnit val="years"/>
      </c:dateAx>
      <c:valAx>
        <c:axId val="36246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6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33.200000000000003</c:v>
                </c:pt>
                <c:pt idx="1">
                  <c:v>31.8</c:v>
                </c:pt>
                <c:pt idx="2">
                  <c:v>33.5</c:v>
                </c:pt>
                <c:pt idx="3">
                  <c:v>34.4</c:v>
                </c:pt>
                <c:pt idx="4">
                  <c:v>36.4</c:v>
                </c:pt>
              </c:numCache>
            </c:numRef>
          </c:val>
          <c:extLs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594048008"/>
        <c:axId val="59404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594048008"/>
        <c:axId val="594048400"/>
      </c:lineChart>
      <c:dateAx>
        <c:axId val="594048008"/>
        <c:scaling>
          <c:orientation val="minMax"/>
        </c:scaling>
        <c:delete val="1"/>
        <c:axPos val="b"/>
        <c:numFmt formatCode="ge" sourceLinked="1"/>
        <c:majorTickMark val="none"/>
        <c:minorTickMark val="none"/>
        <c:tickLblPos val="none"/>
        <c:crossAx val="594048400"/>
        <c:crosses val="autoZero"/>
        <c:auto val="1"/>
        <c:lblOffset val="100"/>
        <c:baseTimeUnit val="years"/>
      </c:dateAx>
      <c:valAx>
        <c:axId val="59404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04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24</c:v>
                </c:pt>
                <c:pt idx="1">
                  <c:v>24</c:v>
                </c:pt>
                <c:pt idx="2">
                  <c:v>24</c:v>
                </c:pt>
                <c:pt idx="3">
                  <c:v>23</c:v>
                </c:pt>
                <c:pt idx="4">
                  <c:v>23</c:v>
                </c:pt>
              </c:numCache>
            </c:numRef>
          </c:val>
          <c:extLs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594049184"/>
        <c:axId val="14437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594049184"/>
        <c:axId val="144377064"/>
      </c:lineChart>
      <c:dateAx>
        <c:axId val="594049184"/>
        <c:scaling>
          <c:orientation val="minMax"/>
        </c:scaling>
        <c:delete val="1"/>
        <c:axPos val="b"/>
        <c:numFmt formatCode="ge" sourceLinked="1"/>
        <c:majorTickMark val="none"/>
        <c:minorTickMark val="none"/>
        <c:tickLblPos val="none"/>
        <c:crossAx val="144377064"/>
        <c:crosses val="autoZero"/>
        <c:auto val="1"/>
        <c:lblOffset val="100"/>
        <c:baseTimeUnit val="years"/>
      </c:dateAx>
      <c:valAx>
        <c:axId val="144377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04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362466216"/>
        <c:axId val="14437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362466216"/>
        <c:axId val="144377848"/>
      </c:lineChart>
      <c:dateAx>
        <c:axId val="362466216"/>
        <c:scaling>
          <c:orientation val="minMax"/>
        </c:scaling>
        <c:delete val="1"/>
        <c:axPos val="b"/>
        <c:numFmt formatCode="ge" sourceLinked="1"/>
        <c:majorTickMark val="none"/>
        <c:minorTickMark val="none"/>
        <c:tickLblPos val="none"/>
        <c:crossAx val="144377848"/>
        <c:crosses val="autoZero"/>
        <c:auto val="1"/>
        <c:lblOffset val="100"/>
        <c:baseTimeUnit val="years"/>
      </c:dateAx>
      <c:valAx>
        <c:axId val="14437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6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AW1" zoomScale="70" zoomScaleNormal="70" zoomScaleSheetLayoutView="70" workbookViewId="0">
      <selection activeCell="GY8" sqref="GY8"/>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広島県呉市　野呂高原ロッジ</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147</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6887</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22.2</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2215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81</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21.7</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143</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109</v>
      </c>
      <c r="S31" s="126"/>
      <c r="T31" s="126"/>
      <c r="U31" s="126"/>
      <c r="V31" s="126"/>
      <c r="W31" s="126"/>
      <c r="X31" s="126"/>
      <c r="Y31" s="126"/>
      <c r="Z31" s="126"/>
      <c r="AA31" s="126"/>
      <c r="AB31" s="126"/>
      <c r="AC31" s="126"/>
      <c r="AD31" s="126"/>
      <c r="AE31" s="126"/>
      <c r="AF31" s="126">
        <f>データ!Z7</f>
        <v>103</v>
      </c>
      <c r="AG31" s="126"/>
      <c r="AH31" s="126"/>
      <c r="AI31" s="126"/>
      <c r="AJ31" s="126"/>
      <c r="AK31" s="126"/>
      <c r="AL31" s="126"/>
      <c r="AM31" s="126"/>
      <c r="AN31" s="126"/>
      <c r="AO31" s="126"/>
      <c r="AP31" s="126"/>
      <c r="AQ31" s="126"/>
      <c r="AR31" s="126"/>
      <c r="AS31" s="126"/>
      <c r="AT31" s="126">
        <f>データ!AA7</f>
        <v>102</v>
      </c>
      <c r="AU31" s="126"/>
      <c r="AV31" s="126"/>
      <c r="AW31" s="126"/>
      <c r="AX31" s="126"/>
      <c r="AY31" s="126"/>
      <c r="AZ31" s="126"/>
      <c r="BA31" s="126"/>
      <c r="BB31" s="126"/>
      <c r="BC31" s="126"/>
      <c r="BD31" s="126"/>
      <c r="BE31" s="126"/>
      <c r="BF31" s="126"/>
      <c r="BG31" s="126"/>
      <c r="BH31" s="126">
        <f>データ!AB7</f>
        <v>101</v>
      </c>
      <c r="BI31" s="126"/>
      <c r="BJ31" s="126"/>
      <c r="BK31" s="126"/>
      <c r="BL31" s="126"/>
      <c r="BM31" s="126"/>
      <c r="BN31" s="126"/>
      <c r="BO31" s="126"/>
      <c r="BP31" s="126"/>
      <c r="BQ31" s="126"/>
      <c r="BR31" s="126"/>
      <c r="BS31" s="126"/>
      <c r="BT31" s="126"/>
      <c r="BU31" s="126"/>
      <c r="BV31" s="126">
        <f>データ!AC7</f>
        <v>102</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21</v>
      </c>
      <c r="DG31" s="126"/>
      <c r="DH31" s="126"/>
      <c r="DI31" s="126"/>
      <c r="DJ31" s="126"/>
      <c r="DK31" s="126"/>
      <c r="DL31" s="126"/>
      <c r="DM31" s="126"/>
      <c r="DN31" s="126"/>
      <c r="DO31" s="126"/>
      <c r="DP31" s="126"/>
      <c r="DQ31" s="126"/>
      <c r="DR31" s="126"/>
      <c r="DS31" s="126"/>
      <c r="DT31" s="126">
        <f>データ!AK7</f>
        <v>20</v>
      </c>
      <c r="DU31" s="126"/>
      <c r="DV31" s="126"/>
      <c r="DW31" s="126"/>
      <c r="DX31" s="126"/>
      <c r="DY31" s="126"/>
      <c r="DZ31" s="126"/>
      <c r="EA31" s="126"/>
      <c r="EB31" s="126"/>
      <c r="EC31" s="126"/>
      <c r="ED31" s="126"/>
      <c r="EE31" s="126"/>
      <c r="EF31" s="126"/>
      <c r="EG31" s="126"/>
      <c r="EH31" s="126">
        <f>データ!AL7</f>
        <v>20</v>
      </c>
      <c r="EI31" s="126"/>
      <c r="EJ31" s="126"/>
      <c r="EK31" s="126"/>
      <c r="EL31" s="126"/>
      <c r="EM31" s="126"/>
      <c r="EN31" s="126"/>
      <c r="EO31" s="126"/>
      <c r="EP31" s="126"/>
      <c r="EQ31" s="126"/>
      <c r="ER31" s="126"/>
      <c r="ES31" s="126"/>
      <c r="ET31" s="126"/>
      <c r="EU31" s="126"/>
      <c r="EV31" s="126">
        <f>データ!AM7</f>
        <v>19</v>
      </c>
      <c r="EW31" s="126"/>
      <c r="EX31" s="126"/>
      <c r="EY31" s="126"/>
      <c r="EZ31" s="126"/>
      <c r="FA31" s="126"/>
      <c r="FB31" s="126"/>
      <c r="FC31" s="126"/>
      <c r="FD31" s="126"/>
      <c r="FE31" s="126"/>
      <c r="FF31" s="126"/>
      <c r="FG31" s="126"/>
      <c r="FH31" s="126"/>
      <c r="FI31" s="126"/>
      <c r="FJ31" s="126">
        <f>データ!AN7</f>
        <v>19</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3138</v>
      </c>
      <c r="GU31" s="127"/>
      <c r="GV31" s="127"/>
      <c r="GW31" s="127"/>
      <c r="GX31" s="127"/>
      <c r="GY31" s="127"/>
      <c r="GZ31" s="127"/>
      <c r="HA31" s="127"/>
      <c r="HB31" s="127"/>
      <c r="HC31" s="127"/>
      <c r="HD31" s="127"/>
      <c r="HE31" s="127"/>
      <c r="HF31" s="127"/>
      <c r="HG31" s="127"/>
      <c r="HH31" s="127">
        <f>データ!AV7</f>
        <v>3152</v>
      </c>
      <c r="HI31" s="127"/>
      <c r="HJ31" s="127"/>
      <c r="HK31" s="127"/>
      <c r="HL31" s="127"/>
      <c r="HM31" s="127"/>
      <c r="HN31" s="127"/>
      <c r="HO31" s="127"/>
      <c r="HP31" s="127"/>
      <c r="HQ31" s="127"/>
      <c r="HR31" s="127"/>
      <c r="HS31" s="127"/>
      <c r="HT31" s="127"/>
      <c r="HU31" s="127"/>
      <c r="HV31" s="127">
        <f>データ!AW7</f>
        <v>3087</v>
      </c>
      <c r="HW31" s="127"/>
      <c r="HX31" s="127"/>
      <c r="HY31" s="127"/>
      <c r="HZ31" s="127"/>
      <c r="IA31" s="127"/>
      <c r="IB31" s="127"/>
      <c r="IC31" s="127"/>
      <c r="ID31" s="127"/>
      <c r="IE31" s="127"/>
      <c r="IF31" s="127"/>
      <c r="IG31" s="127"/>
      <c r="IH31" s="127"/>
      <c r="II31" s="127"/>
      <c r="IJ31" s="127">
        <f>データ!AX7</f>
        <v>2885</v>
      </c>
      <c r="IK31" s="127"/>
      <c r="IL31" s="127"/>
      <c r="IM31" s="127"/>
      <c r="IN31" s="127"/>
      <c r="IO31" s="127"/>
      <c r="IP31" s="127"/>
      <c r="IQ31" s="127"/>
      <c r="IR31" s="127"/>
      <c r="IS31" s="127"/>
      <c r="IT31" s="127"/>
      <c r="IU31" s="127"/>
      <c r="IV31" s="127"/>
      <c r="IW31" s="127"/>
      <c r="IX31" s="127">
        <f>データ!AY7</f>
        <v>2690</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146</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144</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33.200000000000003</v>
      </c>
      <c r="S53" s="126"/>
      <c r="T53" s="126"/>
      <c r="U53" s="126"/>
      <c r="V53" s="126"/>
      <c r="W53" s="126"/>
      <c r="X53" s="126"/>
      <c r="Y53" s="126"/>
      <c r="Z53" s="126"/>
      <c r="AA53" s="126"/>
      <c r="AB53" s="126"/>
      <c r="AC53" s="126"/>
      <c r="AD53" s="126"/>
      <c r="AE53" s="126"/>
      <c r="AF53" s="126">
        <f>データ!BG7</f>
        <v>31.8</v>
      </c>
      <c r="AG53" s="126"/>
      <c r="AH53" s="126"/>
      <c r="AI53" s="126"/>
      <c r="AJ53" s="126"/>
      <c r="AK53" s="126"/>
      <c r="AL53" s="126"/>
      <c r="AM53" s="126"/>
      <c r="AN53" s="126"/>
      <c r="AO53" s="126"/>
      <c r="AP53" s="126"/>
      <c r="AQ53" s="126"/>
      <c r="AR53" s="126"/>
      <c r="AS53" s="126"/>
      <c r="AT53" s="126">
        <f>データ!BH7</f>
        <v>33.5</v>
      </c>
      <c r="AU53" s="126"/>
      <c r="AV53" s="126"/>
      <c r="AW53" s="126"/>
      <c r="AX53" s="126"/>
      <c r="AY53" s="126"/>
      <c r="AZ53" s="126"/>
      <c r="BA53" s="126"/>
      <c r="BB53" s="126"/>
      <c r="BC53" s="126"/>
      <c r="BD53" s="126"/>
      <c r="BE53" s="126"/>
      <c r="BF53" s="126"/>
      <c r="BG53" s="126"/>
      <c r="BH53" s="126">
        <f>データ!BI7</f>
        <v>34.4</v>
      </c>
      <c r="BI53" s="126"/>
      <c r="BJ53" s="126"/>
      <c r="BK53" s="126"/>
      <c r="BL53" s="126"/>
      <c r="BM53" s="126"/>
      <c r="BN53" s="126"/>
      <c r="BO53" s="126"/>
      <c r="BP53" s="126"/>
      <c r="BQ53" s="126"/>
      <c r="BR53" s="126"/>
      <c r="BS53" s="126"/>
      <c r="BT53" s="126"/>
      <c r="BU53" s="126"/>
      <c r="BV53" s="126">
        <f>データ!BJ7</f>
        <v>36.4</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47</v>
      </c>
      <c r="DG53" s="126"/>
      <c r="DH53" s="126"/>
      <c r="DI53" s="126"/>
      <c r="DJ53" s="126"/>
      <c r="DK53" s="126"/>
      <c r="DL53" s="126"/>
      <c r="DM53" s="126"/>
      <c r="DN53" s="126"/>
      <c r="DO53" s="126"/>
      <c r="DP53" s="126"/>
      <c r="DQ53" s="126"/>
      <c r="DR53" s="126"/>
      <c r="DS53" s="126"/>
      <c r="DT53" s="126">
        <f>データ!BR7</f>
        <v>49</v>
      </c>
      <c r="DU53" s="126"/>
      <c r="DV53" s="126"/>
      <c r="DW53" s="126"/>
      <c r="DX53" s="126"/>
      <c r="DY53" s="126"/>
      <c r="DZ53" s="126"/>
      <c r="EA53" s="126"/>
      <c r="EB53" s="126"/>
      <c r="EC53" s="126"/>
      <c r="ED53" s="126"/>
      <c r="EE53" s="126"/>
      <c r="EF53" s="126"/>
      <c r="EG53" s="126"/>
      <c r="EH53" s="126">
        <f>データ!BS7</f>
        <v>51</v>
      </c>
      <c r="EI53" s="126"/>
      <c r="EJ53" s="126"/>
      <c r="EK53" s="126"/>
      <c r="EL53" s="126"/>
      <c r="EM53" s="126"/>
      <c r="EN53" s="126"/>
      <c r="EO53" s="126"/>
      <c r="EP53" s="126"/>
      <c r="EQ53" s="126"/>
      <c r="ER53" s="126"/>
      <c r="ES53" s="126"/>
      <c r="ET53" s="126"/>
      <c r="EU53" s="126"/>
      <c r="EV53" s="126">
        <f>データ!BT7</f>
        <v>50</v>
      </c>
      <c r="EW53" s="126"/>
      <c r="EX53" s="126"/>
      <c r="EY53" s="126"/>
      <c r="EZ53" s="126"/>
      <c r="FA53" s="126"/>
      <c r="FB53" s="126"/>
      <c r="FC53" s="126"/>
      <c r="FD53" s="126"/>
      <c r="FE53" s="126"/>
      <c r="FF53" s="126"/>
      <c r="FG53" s="126"/>
      <c r="FH53" s="126"/>
      <c r="FI53" s="126"/>
      <c r="FJ53" s="126">
        <f>データ!BU7</f>
        <v>50</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-14</v>
      </c>
      <c r="GU53" s="126"/>
      <c r="GV53" s="126"/>
      <c r="GW53" s="126"/>
      <c r="GX53" s="126"/>
      <c r="GY53" s="126"/>
      <c r="GZ53" s="126"/>
      <c r="HA53" s="126"/>
      <c r="HB53" s="126"/>
      <c r="HC53" s="126"/>
      <c r="HD53" s="126"/>
      <c r="HE53" s="126"/>
      <c r="HF53" s="126"/>
      <c r="HG53" s="126"/>
      <c r="HH53" s="126">
        <f>データ!CC7</f>
        <v>-20</v>
      </c>
      <c r="HI53" s="126"/>
      <c r="HJ53" s="126"/>
      <c r="HK53" s="126"/>
      <c r="HL53" s="126"/>
      <c r="HM53" s="126"/>
      <c r="HN53" s="126"/>
      <c r="HO53" s="126"/>
      <c r="HP53" s="126"/>
      <c r="HQ53" s="126"/>
      <c r="HR53" s="126"/>
      <c r="HS53" s="126"/>
      <c r="HT53" s="126"/>
      <c r="HU53" s="126"/>
      <c r="HV53" s="126">
        <f>データ!CD7</f>
        <v>-22</v>
      </c>
      <c r="HW53" s="126"/>
      <c r="HX53" s="126"/>
      <c r="HY53" s="126"/>
      <c r="HZ53" s="126"/>
      <c r="IA53" s="126"/>
      <c r="IB53" s="126"/>
      <c r="IC53" s="126"/>
      <c r="ID53" s="126"/>
      <c r="IE53" s="126"/>
      <c r="IF53" s="126"/>
      <c r="IG53" s="126"/>
      <c r="IH53" s="126"/>
      <c r="II53" s="126"/>
      <c r="IJ53" s="126">
        <f>データ!CE7</f>
        <v>-22</v>
      </c>
      <c r="IK53" s="126"/>
      <c r="IL53" s="126"/>
      <c r="IM53" s="126"/>
      <c r="IN53" s="126"/>
      <c r="IO53" s="126"/>
      <c r="IP53" s="126"/>
      <c r="IQ53" s="126"/>
      <c r="IR53" s="126"/>
      <c r="IS53" s="126"/>
      <c r="IT53" s="126"/>
      <c r="IU53" s="126"/>
      <c r="IV53" s="126"/>
      <c r="IW53" s="126"/>
      <c r="IX53" s="126">
        <f>データ!CF7</f>
        <v>-21</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-18275</v>
      </c>
      <c r="KI53" s="127"/>
      <c r="KJ53" s="127"/>
      <c r="KK53" s="127"/>
      <c r="KL53" s="127"/>
      <c r="KM53" s="127"/>
      <c r="KN53" s="127"/>
      <c r="KO53" s="127"/>
      <c r="KP53" s="127"/>
      <c r="KQ53" s="127"/>
      <c r="KR53" s="127"/>
      <c r="KS53" s="127"/>
      <c r="KT53" s="127"/>
      <c r="KU53" s="127"/>
      <c r="KV53" s="127">
        <f>データ!CN7</f>
        <v>-25277</v>
      </c>
      <c r="KW53" s="127"/>
      <c r="KX53" s="127"/>
      <c r="KY53" s="127"/>
      <c r="KZ53" s="127"/>
      <c r="LA53" s="127"/>
      <c r="LB53" s="127"/>
      <c r="LC53" s="127"/>
      <c r="LD53" s="127"/>
      <c r="LE53" s="127"/>
      <c r="LF53" s="127"/>
      <c r="LG53" s="127"/>
      <c r="LH53" s="127"/>
      <c r="LI53" s="127"/>
      <c r="LJ53" s="127">
        <f>データ!CO7</f>
        <v>-27230</v>
      </c>
      <c r="LK53" s="127"/>
      <c r="LL53" s="127"/>
      <c r="LM53" s="127"/>
      <c r="LN53" s="127"/>
      <c r="LO53" s="127"/>
      <c r="LP53" s="127"/>
      <c r="LQ53" s="127"/>
      <c r="LR53" s="127"/>
      <c r="LS53" s="127"/>
      <c r="LT53" s="127"/>
      <c r="LU53" s="127"/>
      <c r="LV53" s="127"/>
      <c r="LW53" s="127"/>
      <c r="LX53" s="127">
        <f>データ!CP7</f>
        <v>-28013</v>
      </c>
      <c r="LY53" s="127"/>
      <c r="LZ53" s="127"/>
      <c r="MA53" s="127"/>
      <c r="MB53" s="127"/>
      <c r="MC53" s="127"/>
      <c r="MD53" s="127"/>
      <c r="ME53" s="127"/>
      <c r="MF53" s="127"/>
      <c r="MG53" s="127"/>
      <c r="MH53" s="127"/>
      <c r="MI53" s="127"/>
      <c r="MJ53" s="127"/>
      <c r="MK53" s="127"/>
      <c r="ML53" s="127">
        <f>データ!CQ7</f>
        <v>-25962</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-5593</v>
      </c>
      <c r="KI54" s="134"/>
      <c r="KJ54" s="134"/>
      <c r="KK54" s="134"/>
      <c r="KL54" s="134"/>
      <c r="KM54" s="134"/>
      <c r="KN54" s="134"/>
      <c r="KO54" s="134"/>
      <c r="KP54" s="134"/>
      <c r="KQ54" s="134"/>
      <c r="KR54" s="134"/>
      <c r="KS54" s="134"/>
      <c r="KT54" s="134"/>
      <c r="KU54" s="135"/>
      <c r="KV54" s="133">
        <f>データ!CS7</f>
        <v>-7656</v>
      </c>
      <c r="KW54" s="134"/>
      <c r="KX54" s="134"/>
      <c r="KY54" s="134"/>
      <c r="KZ54" s="134"/>
      <c r="LA54" s="134"/>
      <c r="LB54" s="134"/>
      <c r="LC54" s="134"/>
      <c r="LD54" s="134"/>
      <c r="LE54" s="134"/>
      <c r="LF54" s="134"/>
      <c r="LG54" s="134"/>
      <c r="LH54" s="134"/>
      <c r="LI54" s="135"/>
      <c r="LJ54" s="133">
        <f>データ!CT7</f>
        <v>-10899</v>
      </c>
      <c r="LK54" s="134"/>
      <c r="LL54" s="134"/>
      <c r="LM54" s="134"/>
      <c r="LN54" s="134"/>
      <c r="LO54" s="134"/>
      <c r="LP54" s="134"/>
      <c r="LQ54" s="134"/>
      <c r="LR54" s="134"/>
      <c r="LS54" s="134"/>
      <c r="LT54" s="134"/>
      <c r="LU54" s="134"/>
      <c r="LV54" s="134"/>
      <c r="LW54" s="135"/>
      <c r="LX54" s="133">
        <f>データ!CU7</f>
        <v>-10769</v>
      </c>
      <c r="LY54" s="134"/>
      <c r="LZ54" s="134"/>
      <c r="MA54" s="134"/>
      <c r="MB54" s="134"/>
      <c r="MC54" s="134"/>
      <c r="MD54" s="134"/>
      <c r="ME54" s="134"/>
      <c r="MF54" s="134"/>
      <c r="MG54" s="134"/>
      <c r="MH54" s="134"/>
      <c r="MI54" s="134"/>
      <c r="MJ54" s="134"/>
      <c r="MK54" s="135"/>
      <c r="ML54" s="133">
        <f>データ!CV7</f>
        <v>-11424</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t="str">
        <f>データ!DI6</f>
        <v>-</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t="str">
        <f>データ!DJ6</f>
        <v>-</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24</v>
      </c>
      <c r="KI77" s="126"/>
      <c r="KJ77" s="126"/>
      <c r="KK77" s="126"/>
      <c r="KL77" s="126"/>
      <c r="KM77" s="126"/>
      <c r="KN77" s="126"/>
      <c r="KO77" s="126"/>
      <c r="KP77" s="126"/>
      <c r="KQ77" s="126"/>
      <c r="KR77" s="126"/>
      <c r="KS77" s="126"/>
      <c r="KT77" s="126"/>
      <c r="KU77" s="126"/>
      <c r="KV77" s="126">
        <f>データ!DW7</f>
        <v>24</v>
      </c>
      <c r="KW77" s="126"/>
      <c r="KX77" s="126"/>
      <c r="KY77" s="126"/>
      <c r="KZ77" s="126"/>
      <c r="LA77" s="126"/>
      <c r="LB77" s="126"/>
      <c r="LC77" s="126"/>
      <c r="LD77" s="126"/>
      <c r="LE77" s="126"/>
      <c r="LF77" s="126"/>
      <c r="LG77" s="126"/>
      <c r="LH77" s="126"/>
      <c r="LI77" s="126"/>
      <c r="LJ77" s="126">
        <f>データ!DX7</f>
        <v>24</v>
      </c>
      <c r="LK77" s="126"/>
      <c r="LL77" s="126"/>
      <c r="LM77" s="126"/>
      <c r="LN77" s="126"/>
      <c r="LO77" s="126"/>
      <c r="LP77" s="126"/>
      <c r="LQ77" s="126"/>
      <c r="LR77" s="126"/>
      <c r="LS77" s="126"/>
      <c r="LT77" s="126"/>
      <c r="LU77" s="126"/>
      <c r="LV77" s="126"/>
      <c r="LW77" s="126"/>
      <c r="LX77" s="126">
        <f>データ!DY7</f>
        <v>23</v>
      </c>
      <c r="LY77" s="126"/>
      <c r="LZ77" s="126"/>
      <c r="MA77" s="126"/>
      <c r="MB77" s="126"/>
      <c r="MC77" s="126"/>
      <c r="MD77" s="126"/>
      <c r="ME77" s="126"/>
      <c r="MF77" s="126"/>
      <c r="MG77" s="126"/>
      <c r="MH77" s="126"/>
      <c r="MI77" s="126"/>
      <c r="MJ77" s="126"/>
      <c r="MK77" s="126"/>
      <c r="ML77" s="126">
        <f>データ!DZ7</f>
        <v>23</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PNU8yTVrmKA9lnctUXF7mqxYA03vDp5bQDmKQFCH+4nodXQph5jeA1Ac3d7GpIrcwT/drAutCA1pMLJ9/pY63w==" saltValue="Zi/LFP4bF8RgWDadBS+1T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342025</v>
      </c>
      <c r="D6" s="55">
        <f t="shared" si="2"/>
        <v>47</v>
      </c>
      <c r="E6" s="55">
        <f t="shared" si="2"/>
        <v>11</v>
      </c>
      <c r="F6" s="55">
        <f t="shared" si="2"/>
        <v>1</v>
      </c>
      <c r="G6" s="55">
        <f t="shared" si="2"/>
        <v>1</v>
      </c>
      <c r="H6" s="55" t="str">
        <f>SUBSTITUTE(H8,"　","")</f>
        <v>広島県呉市</v>
      </c>
      <c r="I6" s="55" t="str">
        <f t="shared" si="2"/>
        <v>野呂高原ロッジ</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2215</v>
      </c>
      <c r="R6" s="58">
        <f t="shared" si="2"/>
        <v>81</v>
      </c>
      <c r="S6" s="59">
        <f t="shared" si="2"/>
        <v>6887</v>
      </c>
      <c r="T6" s="60" t="str">
        <f t="shared" si="2"/>
        <v>利用料金制</v>
      </c>
      <c r="U6" s="56">
        <f t="shared" si="2"/>
        <v>22.2</v>
      </c>
      <c r="V6" s="60" t="str">
        <f t="shared" si="2"/>
        <v>無</v>
      </c>
      <c r="W6" s="61">
        <f t="shared" si="2"/>
        <v>21.7</v>
      </c>
      <c r="X6" s="60" t="str">
        <f t="shared" si="2"/>
        <v>無</v>
      </c>
      <c r="Y6" s="62">
        <f>IF(Y8="-",NA(),Y8)</f>
        <v>109</v>
      </c>
      <c r="Z6" s="62">
        <f t="shared" ref="Z6:AH6" si="3">IF(Z8="-",NA(),Z8)</f>
        <v>103</v>
      </c>
      <c r="AA6" s="62">
        <f t="shared" si="3"/>
        <v>102</v>
      </c>
      <c r="AB6" s="62">
        <f t="shared" si="3"/>
        <v>101</v>
      </c>
      <c r="AC6" s="62">
        <f t="shared" si="3"/>
        <v>102</v>
      </c>
      <c r="AD6" s="62">
        <f t="shared" si="3"/>
        <v>84.2</v>
      </c>
      <c r="AE6" s="62">
        <f t="shared" si="3"/>
        <v>87.8</v>
      </c>
      <c r="AF6" s="62">
        <f t="shared" si="3"/>
        <v>89</v>
      </c>
      <c r="AG6" s="62">
        <f t="shared" si="3"/>
        <v>93</v>
      </c>
      <c r="AH6" s="62">
        <f t="shared" si="3"/>
        <v>89.8</v>
      </c>
      <c r="AI6" s="62" t="str">
        <f>IF(AI8="-","【-】","【"&amp;SUBSTITUTE(TEXT(AI8,"#,##0.0"),"-","△")&amp;"】")</f>
        <v>【92.5】</v>
      </c>
      <c r="AJ6" s="62">
        <f>IF(AJ8="-",NA(),AJ8)</f>
        <v>21</v>
      </c>
      <c r="AK6" s="62">
        <f t="shared" ref="AK6:AS6" si="4">IF(AK8="-",NA(),AK8)</f>
        <v>20</v>
      </c>
      <c r="AL6" s="62">
        <f t="shared" si="4"/>
        <v>20</v>
      </c>
      <c r="AM6" s="62">
        <f t="shared" si="4"/>
        <v>19</v>
      </c>
      <c r="AN6" s="62">
        <f t="shared" si="4"/>
        <v>19</v>
      </c>
      <c r="AO6" s="62">
        <f t="shared" si="4"/>
        <v>36.5</v>
      </c>
      <c r="AP6" s="62">
        <f t="shared" si="4"/>
        <v>34.1</v>
      </c>
      <c r="AQ6" s="62">
        <f t="shared" si="4"/>
        <v>41.2</v>
      </c>
      <c r="AR6" s="62">
        <f t="shared" si="4"/>
        <v>37.299999999999997</v>
      </c>
      <c r="AS6" s="62">
        <f t="shared" si="4"/>
        <v>38.9</v>
      </c>
      <c r="AT6" s="62" t="str">
        <f>IF(AT8="-","【-】","【"&amp;SUBSTITUTE(TEXT(AT8,"#,##0.0"),"-","△")&amp;"】")</f>
        <v>【32.4】</v>
      </c>
      <c r="AU6" s="57">
        <f>IF(AU8="-",NA(),AU8)</f>
        <v>3138</v>
      </c>
      <c r="AV6" s="57">
        <f t="shared" ref="AV6:BD6" si="5">IF(AV8="-",NA(),AV8)</f>
        <v>3152</v>
      </c>
      <c r="AW6" s="57">
        <f t="shared" si="5"/>
        <v>3087</v>
      </c>
      <c r="AX6" s="57">
        <f t="shared" si="5"/>
        <v>2885</v>
      </c>
      <c r="AY6" s="57">
        <f t="shared" si="5"/>
        <v>2690</v>
      </c>
      <c r="AZ6" s="57">
        <f t="shared" si="5"/>
        <v>16675</v>
      </c>
      <c r="BA6" s="57">
        <f t="shared" si="5"/>
        <v>27599</v>
      </c>
      <c r="BB6" s="57">
        <f t="shared" si="5"/>
        <v>4581</v>
      </c>
      <c r="BC6" s="57">
        <f t="shared" si="5"/>
        <v>41279</v>
      </c>
      <c r="BD6" s="57">
        <f t="shared" si="5"/>
        <v>19759</v>
      </c>
      <c r="BE6" s="57" t="str">
        <f>IF(BE8="-","【-】","【"&amp;SUBSTITUTE(TEXT(BE8,"#,##0"),"-","△")&amp;"】")</f>
        <v>【7,439】</v>
      </c>
      <c r="BF6" s="62">
        <f>IF(BF8="-",NA(),BF8)</f>
        <v>33.200000000000003</v>
      </c>
      <c r="BG6" s="62">
        <f t="shared" ref="BG6:BO6" si="6">IF(BG8="-",NA(),BG8)</f>
        <v>31.8</v>
      </c>
      <c r="BH6" s="62">
        <f t="shared" si="6"/>
        <v>33.5</v>
      </c>
      <c r="BI6" s="62">
        <f t="shared" si="6"/>
        <v>34.4</v>
      </c>
      <c r="BJ6" s="62">
        <f t="shared" si="6"/>
        <v>36.4</v>
      </c>
      <c r="BK6" s="62">
        <f t="shared" si="6"/>
        <v>15.4</v>
      </c>
      <c r="BL6" s="62">
        <f t="shared" si="6"/>
        <v>14.9</v>
      </c>
      <c r="BM6" s="62">
        <f t="shared" si="6"/>
        <v>14.5</v>
      </c>
      <c r="BN6" s="62">
        <f t="shared" si="6"/>
        <v>16</v>
      </c>
      <c r="BO6" s="62">
        <f t="shared" si="6"/>
        <v>14.6</v>
      </c>
      <c r="BP6" s="62" t="str">
        <f>IF(BP8="-","【-】","【"&amp;SUBSTITUTE(TEXT(BP8,"#,##0.0"),"-","△")&amp;"】")</f>
        <v>【20.7】</v>
      </c>
      <c r="BQ6" s="62">
        <f>IF(BQ8="-",NA(),BQ8)</f>
        <v>47</v>
      </c>
      <c r="BR6" s="62">
        <f t="shared" ref="BR6:BZ6" si="7">IF(BR8="-",NA(),BR8)</f>
        <v>49</v>
      </c>
      <c r="BS6" s="62">
        <f t="shared" si="7"/>
        <v>51</v>
      </c>
      <c r="BT6" s="62">
        <f t="shared" si="7"/>
        <v>50</v>
      </c>
      <c r="BU6" s="62">
        <f t="shared" si="7"/>
        <v>50</v>
      </c>
      <c r="BV6" s="62">
        <f t="shared" si="7"/>
        <v>36.5</v>
      </c>
      <c r="BW6" s="62">
        <f t="shared" si="7"/>
        <v>36.9</v>
      </c>
      <c r="BX6" s="62">
        <f t="shared" si="7"/>
        <v>209.9</v>
      </c>
      <c r="BY6" s="62">
        <f t="shared" si="7"/>
        <v>39.200000000000003</v>
      </c>
      <c r="BZ6" s="62">
        <f t="shared" si="7"/>
        <v>43.1</v>
      </c>
      <c r="CA6" s="62" t="str">
        <f>IF(CA8="-","【-】","【"&amp;SUBSTITUTE(TEXT(CA8,"#,##0.0"),"-","△")&amp;"】")</f>
        <v>【38.3】</v>
      </c>
      <c r="CB6" s="62">
        <f>IF(CB8="-",NA(),CB8)</f>
        <v>-14</v>
      </c>
      <c r="CC6" s="62">
        <f t="shared" ref="CC6:CK6" si="8">IF(CC8="-",NA(),CC8)</f>
        <v>-20</v>
      </c>
      <c r="CD6" s="62">
        <f t="shared" si="8"/>
        <v>-22</v>
      </c>
      <c r="CE6" s="62">
        <f t="shared" si="8"/>
        <v>-22</v>
      </c>
      <c r="CF6" s="62">
        <f t="shared" si="8"/>
        <v>-21</v>
      </c>
      <c r="CG6" s="62">
        <f t="shared" si="8"/>
        <v>1.6</v>
      </c>
      <c r="CH6" s="62">
        <f t="shared" si="8"/>
        <v>-22</v>
      </c>
      <c r="CI6" s="62">
        <f t="shared" si="8"/>
        <v>-317</v>
      </c>
      <c r="CJ6" s="62">
        <f t="shared" si="8"/>
        <v>-21.5</v>
      </c>
      <c r="CK6" s="62">
        <f t="shared" si="8"/>
        <v>-25.8</v>
      </c>
      <c r="CL6" s="62" t="str">
        <f>IF(CL8="-","【-】","【"&amp;SUBSTITUTE(TEXT(CL8,"#,##0.0"),"-","△")&amp;"】")</f>
        <v>【△17.9】</v>
      </c>
      <c r="CM6" s="57">
        <f>IF(CM8="-",NA(),CM8)</f>
        <v>-18275</v>
      </c>
      <c r="CN6" s="57">
        <f t="shared" ref="CN6:CV6" si="9">IF(CN8="-",NA(),CN8)</f>
        <v>-25277</v>
      </c>
      <c r="CO6" s="57">
        <f t="shared" si="9"/>
        <v>-27230</v>
      </c>
      <c r="CP6" s="57">
        <f t="shared" si="9"/>
        <v>-28013</v>
      </c>
      <c r="CQ6" s="57">
        <f t="shared" si="9"/>
        <v>-25962</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t="str">
        <f t="shared" ref="DI6:DJ6" si="10">DI8</f>
        <v>-</v>
      </c>
      <c r="DJ6" s="58" t="str">
        <f t="shared" si="10"/>
        <v>-</v>
      </c>
      <c r="DK6" s="62"/>
      <c r="DL6" s="62"/>
      <c r="DM6" s="62"/>
      <c r="DN6" s="62"/>
      <c r="DO6" s="62"/>
      <c r="DP6" s="62"/>
      <c r="DQ6" s="62"/>
      <c r="DR6" s="62"/>
      <c r="DS6" s="62"/>
      <c r="DT6" s="62"/>
      <c r="DU6" s="62" t="s">
        <v>123</v>
      </c>
      <c r="DV6" s="62">
        <f>IF(DV8="-",NA(),DV8)</f>
        <v>24</v>
      </c>
      <c r="DW6" s="62">
        <f t="shared" ref="DW6:EE6" si="11">IF(DW8="-",NA(),DW8)</f>
        <v>24</v>
      </c>
      <c r="DX6" s="62">
        <f t="shared" si="11"/>
        <v>24</v>
      </c>
      <c r="DY6" s="62">
        <f t="shared" si="11"/>
        <v>23</v>
      </c>
      <c r="DZ6" s="62">
        <f t="shared" si="11"/>
        <v>23</v>
      </c>
      <c r="EA6" s="62">
        <f t="shared" si="11"/>
        <v>40.299999999999997</v>
      </c>
      <c r="EB6" s="62">
        <f t="shared" si="11"/>
        <v>36.6</v>
      </c>
      <c r="EC6" s="62">
        <f t="shared" si="11"/>
        <v>36</v>
      </c>
      <c r="ED6" s="62">
        <f t="shared" si="11"/>
        <v>30</v>
      </c>
      <c r="EE6" s="62">
        <f t="shared" si="11"/>
        <v>49</v>
      </c>
      <c r="EF6" s="62" t="str">
        <f>IF(EF8="-","【-】","【"&amp;SUBSTITUTE(TEXT(EF8,"#,##0.0"),"-","△")&amp;"】")</f>
        <v>【38.7】</v>
      </c>
      <c r="EG6" s="63">
        <f>IF(EG8="-",NA(),EG8)</f>
        <v>1.1999999999999999E-3</v>
      </c>
      <c r="EH6" s="63">
        <f t="shared" ref="EH6:EP6" si="12">IF(EH8="-",NA(),EH8)</f>
        <v>1.1999999999999999E-3</v>
      </c>
      <c r="EI6" s="63">
        <f t="shared" si="12"/>
        <v>1.1999999999999999E-3</v>
      </c>
      <c r="EJ6" s="63">
        <f t="shared" si="12"/>
        <v>1.1000000000000001E-3</v>
      </c>
      <c r="EK6" s="63">
        <f t="shared" si="12"/>
        <v>1.1000000000000001E-3</v>
      </c>
      <c r="EL6" s="63">
        <f t="shared" si="12"/>
        <v>4.8500000000000001E-2</v>
      </c>
      <c r="EM6" s="63">
        <f t="shared" si="12"/>
        <v>5.9900000000000002E-2</v>
      </c>
      <c r="EN6" s="63">
        <f t="shared" si="12"/>
        <v>5.2600000000000001E-2</v>
      </c>
      <c r="EO6" s="63">
        <f t="shared" si="12"/>
        <v>5.4800000000000001E-2</v>
      </c>
      <c r="EP6" s="63">
        <f t="shared" si="12"/>
        <v>4.9700000000000001E-2</v>
      </c>
    </row>
    <row r="7" spans="1:146" s="64" customFormat="1" x14ac:dyDescent="0.15">
      <c r="A7" s="40" t="s">
        <v>124</v>
      </c>
      <c r="B7" s="55">
        <f t="shared" ref="B7:X7" si="13">B8</f>
        <v>2016</v>
      </c>
      <c r="C7" s="55">
        <f t="shared" si="13"/>
        <v>342025</v>
      </c>
      <c r="D7" s="55">
        <f t="shared" si="13"/>
        <v>47</v>
      </c>
      <c r="E7" s="55">
        <f t="shared" si="13"/>
        <v>11</v>
      </c>
      <c r="F7" s="55">
        <f t="shared" si="13"/>
        <v>1</v>
      </c>
      <c r="G7" s="55">
        <f t="shared" si="13"/>
        <v>1</v>
      </c>
      <c r="H7" s="55" t="str">
        <f t="shared" si="13"/>
        <v>広島県　呉市</v>
      </c>
      <c r="I7" s="55" t="str">
        <f t="shared" si="13"/>
        <v>野呂高原ロッジ</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2215</v>
      </c>
      <c r="R7" s="58">
        <f t="shared" si="13"/>
        <v>81</v>
      </c>
      <c r="S7" s="59">
        <f t="shared" si="13"/>
        <v>6887</v>
      </c>
      <c r="T7" s="60" t="str">
        <f t="shared" si="13"/>
        <v>利用料金制</v>
      </c>
      <c r="U7" s="56">
        <f t="shared" si="13"/>
        <v>22.2</v>
      </c>
      <c r="V7" s="60" t="str">
        <f t="shared" si="13"/>
        <v>無</v>
      </c>
      <c r="W7" s="61">
        <f t="shared" si="13"/>
        <v>21.7</v>
      </c>
      <c r="X7" s="60" t="str">
        <f t="shared" si="13"/>
        <v>無</v>
      </c>
      <c r="Y7" s="62">
        <f>Y8</f>
        <v>109</v>
      </c>
      <c r="Z7" s="62">
        <f t="shared" ref="Z7:AH7" si="14">Z8</f>
        <v>103</v>
      </c>
      <c r="AA7" s="62">
        <f t="shared" si="14"/>
        <v>102</v>
      </c>
      <c r="AB7" s="62">
        <f t="shared" si="14"/>
        <v>101</v>
      </c>
      <c r="AC7" s="62">
        <f t="shared" si="14"/>
        <v>102</v>
      </c>
      <c r="AD7" s="62">
        <f t="shared" si="14"/>
        <v>84.2</v>
      </c>
      <c r="AE7" s="62">
        <f t="shared" si="14"/>
        <v>87.8</v>
      </c>
      <c r="AF7" s="62">
        <f t="shared" si="14"/>
        <v>89</v>
      </c>
      <c r="AG7" s="62">
        <f t="shared" si="14"/>
        <v>93</v>
      </c>
      <c r="AH7" s="62">
        <f t="shared" si="14"/>
        <v>89.8</v>
      </c>
      <c r="AI7" s="62"/>
      <c r="AJ7" s="62">
        <f>AJ8</f>
        <v>21</v>
      </c>
      <c r="AK7" s="62">
        <f t="shared" ref="AK7:AS7" si="15">AK8</f>
        <v>20</v>
      </c>
      <c r="AL7" s="62">
        <f t="shared" si="15"/>
        <v>20</v>
      </c>
      <c r="AM7" s="62">
        <f t="shared" si="15"/>
        <v>19</v>
      </c>
      <c r="AN7" s="62">
        <f t="shared" si="15"/>
        <v>19</v>
      </c>
      <c r="AO7" s="62">
        <f t="shared" si="15"/>
        <v>36.5</v>
      </c>
      <c r="AP7" s="62">
        <f t="shared" si="15"/>
        <v>34.1</v>
      </c>
      <c r="AQ7" s="62">
        <f t="shared" si="15"/>
        <v>41.2</v>
      </c>
      <c r="AR7" s="62">
        <f t="shared" si="15"/>
        <v>37.299999999999997</v>
      </c>
      <c r="AS7" s="62">
        <f t="shared" si="15"/>
        <v>38.9</v>
      </c>
      <c r="AT7" s="62"/>
      <c r="AU7" s="57">
        <f>AU8</f>
        <v>3138</v>
      </c>
      <c r="AV7" s="57">
        <f t="shared" ref="AV7:BD7" si="16">AV8</f>
        <v>3152</v>
      </c>
      <c r="AW7" s="57">
        <f t="shared" si="16"/>
        <v>3087</v>
      </c>
      <c r="AX7" s="57">
        <f t="shared" si="16"/>
        <v>2885</v>
      </c>
      <c r="AY7" s="57">
        <f t="shared" si="16"/>
        <v>2690</v>
      </c>
      <c r="AZ7" s="57">
        <f t="shared" si="16"/>
        <v>16675</v>
      </c>
      <c r="BA7" s="57">
        <f t="shared" si="16"/>
        <v>27599</v>
      </c>
      <c r="BB7" s="57">
        <f t="shared" si="16"/>
        <v>4581</v>
      </c>
      <c r="BC7" s="57">
        <f t="shared" si="16"/>
        <v>41279</v>
      </c>
      <c r="BD7" s="57">
        <f t="shared" si="16"/>
        <v>19759</v>
      </c>
      <c r="BE7" s="57"/>
      <c r="BF7" s="62">
        <f>BF8</f>
        <v>33.200000000000003</v>
      </c>
      <c r="BG7" s="62">
        <f t="shared" ref="BG7:BO7" si="17">BG8</f>
        <v>31.8</v>
      </c>
      <c r="BH7" s="62">
        <f t="shared" si="17"/>
        <v>33.5</v>
      </c>
      <c r="BI7" s="62">
        <f t="shared" si="17"/>
        <v>34.4</v>
      </c>
      <c r="BJ7" s="62">
        <f t="shared" si="17"/>
        <v>36.4</v>
      </c>
      <c r="BK7" s="62">
        <f t="shared" si="17"/>
        <v>15.4</v>
      </c>
      <c r="BL7" s="62">
        <f t="shared" si="17"/>
        <v>14.9</v>
      </c>
      <c r="BM7" s="62">
        <f t="shared" si="17"/>
        <v>14.5</v>
      </c>
      <c r="BN7" s="62">
        <f t="shared" si="17"/>
        <v>16</v>
      </c>
      <c r="BO7" s="62">
        <f t="shared" si="17"/>
        <v>14.6</v>
      </c>
      <c r="BP7" s="62"/>
      <c r="BQ7" s="62">
        <f>BQ8</f>
        <v>47</v>
      </c>
      <c r="BR7" s="62">
        <f t="shared" ref="BR7:BZ7" si="18">BR8</f>
        <v>49</v>
      </c>
      <c r="BS7" s="62">
        <f t="shared" si="18"/>
        <v>51</v>
      </c>
      <c r="BT7" s="62">
        <f t="shared" si="18"/>
        <v>50</v>
      </c>
      <c r="BU7" s="62">
        <f t="shared" si="18"/>
        <v>50</v>
      </c>
      <c r="BV7" s="62">
        <f t="shared" si="18"/>
        <v>36.5</v>
      </c>
      <c r="BW7" s="62">
        <f t="shared" si="18"/>
        <v>36.9</v>
      </c>
      <c r="BX7" s="62">
        <f t="shared" si="18"/>
        <v>209.9</v>
      </c>
      <c r="BY7" s="62">
        <f t="shared" si="18"/>
        <v>39.200000000000003</v>
      </c>
      <c r="BZ7" s="62">
        <f t="shared" si="18"/>
        <v>43.1</v>
      </c>
      <c r="CA7" s="62"/>
      <c r="CB7" s="62">
        <f>CB8</f>
        <v>-14</v>
      </c>
      <c r="CC7" s="62">
        <f t="shared" ref="CC7:CK7" si="19">CC8</f>
        <v>-20</v>
      </c>
      <c r="CD7" s="62">
        <f t="shared" si="19"/>
        <v>-22</v>
      </c>
      <c r="CE7" s="62">
        <f t="shared" si="19"/>
        <v>-22</v>
      </c>
      <c r="CF7" s="62">
        <f t="shared" si="19"/>
        <v>-21</v>
      </c>
      <c r="CG7" s="62">
        <f t="shared" si="19"/>
        <v>1.6</v>
      </c>
      <c r="CH7" s="62">
        <f t="shared" si="19"/>
        <v>-22</v>
      </c>
      <c r="CI7" s="62">
        <f t="shared" si="19"/>
        <v>-317</v>
      </c>
      <c r="CJ7" s="62">
        <f t="shared" si="19"/>
        <v>-21.5</v>
      </c>
      <c r="CK7" s="62">
        <f t="shared" si="19"/>
        <v>-25.8</v>
      </c>
      <c r="CL7" s="62"/>
      <c r="CM7" s="57">
        <f>CM8</f>
        <v>-18275</v>
      </c>
      <c r="CN7" s="57">
        <f t="shared" ref="CN7:CV7" si="20">CN8</f>
        <v>-25277</v>
      </c>
      <c r="CO7" s="57">
        <f t="shared" si="20"/>
        <v>-27230</v>
      </c>
      <c r="CP7" s="57">
        <f t="shared" si="20"/>
        <v>-28013</v>
      </c>
      <c r="CQ7" s="57">
        <f t="shared" si="20"/>
        <v>-25962</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126</v>
      </c>
      <c r="DH7" s="62"/>
      <c r="DI7" s="58" t="str">
        <f>DI8</f>
        <v>-</v>
      </c>
      <c r="DJ7" s="58" t="str">
        <f>DJ8</f>
        <v>-</v>
      </c>
      <c r="DK7" s="62" t="s">
        <v>125</v>
      </c>
      <c r="DL7" s="62" t="s">
        <v>125</v>
      </c>
      <c r="DM7" s="62" t="s">
        <v>125</v>
      </c>
      <c r="DN7" s="62" t="s">
        <v>125</v>
      </c>
      <c r="DO7" s="62" t="s">
        <v>125</v>
      </c>
      <c r="DP7" s="62" t="s">
        <v>125</v>
      </c>
      <c r="DQ7" s="62" t="s">
        <v>125</v>
      </c>
      <c r="DR7" s="62" t="s">
        <v>125</v>
      </c>
      <c r="DS7" s="62" t="s">
        <v>125</v>
      </c>
      <c r="DT7" s="62" t="s">
        <v>127</v>
      </c>
      <c r="DU7" s="62"/>
      <c r="DV7" s="62">
        <f>DV8</f>
        <v>24</v>
      </c>
      <c r="DW7" s="62">
        <f t="shared" ref="DW7:EE7" si="21">DW8</f>
        <v>24</v>
      </c>
      <c r="DX7" s="62">
        <f t="shared" si="21"/>
        <v>24</v>
      </c>
      <c r="DY7" s="62">
        <f t="shared" si="21"/>
        <v>23</v>
      </c>
      <c r="DZ7" s="62">
        <f t="shared" si="21"/>
        <v>23</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x14ac:dyDescent="0.15">
      <c r="A8" s="40"/>
      <c r="B8" s="65">
        <v>2016</v>
      </c>
      <c r="C8" s="65">
        <v>342025</v>
      </c>
      <c r="D8" s="65">
        <v>47</v>
      </c>
      <c r="E8" s="65">
        <v>11</v>
      </c>
      <c r="F8" s="65">
        <v>1</v>
      </c>
      <c r="G8" s="65">
        <v>1</v>
      </c>
      <c r="H8" s="65" t="s">
        <v>128</v>
      </c>
      <c r="I8" s="65" t="s">
        <v>129</v>
      </c>
      <c r="J8" s="65" t="s">
        <v>130</v>
      </c>
      <c r="K8" s="65" t="s">
        <v>131</v>
      </c>
      <c r="L8" s="65" t="s">
        <v>132</v>
      </c>
      <c r="M8" s="65" t="s">
        <v>133</v>
      </c>
      <c r="N8" s="65"/>
      <c r="O8" s="66" t="s">
        <v>134</v>
      </c>
      <c r="P8" s="66" t="s">
        <v>134</v>
      </c>
      <c r="Q8" s="67">
        <v>2215</v>
      </c>
      <c r="R8" s="67">
        <v>81</v>
      </c>
      <c r="S8" s="68">
        <v>6887</v>
      </c>
      <c r="T8" s="69" t="s">
        <v>135</v>
      </c>
      <c r="U8" s="66">
        <v>22.2</v>
      </c>
      <c r="V8" s="69" t="s">
        <v>136</v>
      </c>
      <c r="W8" s="70">
        <v>21.7</v>
      </c>
      <c r="X8" s="69" t="s">
        <v>136</v>
      </c>
      <c r="Y8" s="71">
        <v>109</v>
      </c>
      <c r="Z8" s="71">
        <v>103</v>
      </c>
      <c r="AA8" s="71">
        <v>102</v>
      </c>
      <c r="AB8" s="71">
        <v>101</v>
      </c>
      <c r="AC8" s="71">
        <v>102</v>
      </c>
      <c r="AD8" s="71">
        <v>84.2</v>
      </c>
      <c r="AE8" s="71">
        <v>87.8</v>
      </c>
      <c r="AF8" s="71">
        <v>89</v>
      </c>
      <c r="AG8" s="71">
        <v>93</v>
      </c>
      <c r="AH8" s="71">
        <v>89.8</v>
      </c>
      <c r="AI8" s="71">
        <v>92.5</v>
      </c>
      <c r="AJ8" s="71">
        <v>21</v>
      </c>
      <c r="AK8" s="71">
        <v>20</v>
      </c>
      <c r="AL8" s="71">
        <v>20</v>
      </c>
      <c r="AM8" s="71">
        <v>19</v>
      </c>
      <c r="AN8" s="71">
        <v>19</v>
      </c>
      <c r="AO8" s="71">
        <v>36.5</v>
      </c>
      <c r="AP8" s="71">
        <v>34.1</v>
      </c>
      <c r="AQ8" s="71">
        <v>41.2</v>
      </c>
      <c r="AR8" s="71">
        <v>37.299999999999997</v>
      </c>
      <c r="AS8" s="71">
        <v>38.9</v>
      </c>
      <c r="AT8" s="71">
        <v>32.4</v>
      </c>
      <c r="AU8" s="72">
        <v>3138</v>
      </c>
      <c r="AV8" s="72">
        <v>3152</v>
      </c>
      <c r="AW8" s="72">
        <v>3087</v>
      </c>
      <c r="AX8" s="72">
        <v>2885</v>
      </c>
      <c r="AY8" s="72">
        <v>2690</v>
      </c>
      <c r="AZ8" s="72">
        <v>16675</v>
      </c>
      <c r="BA8" s="72">
        <v>27599</v>
      </c>
      <c r="BB8" s="72">
        <v>4581</v>
      </c>
      <c r="BC8" s="72">
        <v>41279</v>
      </c>
      <c r="BD8" s="72">
        <v>19759</v>
      </c>
      <c r="BE8" s="72">
        <v>7439</v>
      </c>
      <c r="BF8" s="71">
        <v>33.200000000000003</v>
      </c>
      <c r="BG8" s="71">
        <v>31.8</v>
      </c>
      <c r="BH8" s="71">
        <v>33.5</v>
      </c>
      <c r="BI8" s="71">
        <v>34.4</v>
      </c>
      <c r="BJ8" s="71">
        <v>36.4</v>
      </c>
      <c r="BK8" s="71">
        <v>15.4</v>
      </c>
      <c r="BL8" s="71">
        <v>14.9</v>
      </c>
      <c r="BM8" s="71">
        <v>14.5</v>
      </c>
      <c r="BN8" s="71">
        <v>16</v>
      </c>
      <c r="BO8" s="71">
        <v>14.6</v>
      </c>
      <c r="BP8" s="71">
        <v>20.7</v>
      </c>
      <c r="BQ8" s="71">
        <v>47</v>
      </c>
      <c r="BR8" s="71">
        <v>49</v>
      </c>
      <c r="BS8" s="71">
        <v>51</v>
      </c>
      <c r="BT8" s="71">
        <v>50</v>
      </c>
      <c r="BU8" s="71">
        <v>50</v>
      </c>
      <c r="BV8" s="71">
        <v>36.5</v>
      </c>
      <c r="BW8" s="71">
        <v>36.9</v>
      </c>
      <c r="BX8" s="71">
        <v>209.9</v>
      </c>
      <c r="BY8" s="71">
        <v>39.200000000000003</v>
      </c>
      <c r="BZ8" s="71">
        <v>43.1</v>
      </c>
      <c r="CA8" s="71">
        <v>38.299999999999997</v>
      </c>
      <c r="CB8" s="71">
        <v>-14</v>
      </c>
      <c r="CC8" s="71">
        <v>-20</v>
      </c>
      <c r="CD8" s="71">
        <v>-22</v>
      </c>
      <c r="CE8" s="73">
        <v>-22</v>
      </c>
      <c r="CF8" s="73">
        <v>-21</v>
      </c>
      <c r="CG8" s="71">
        <v>1.6</v>
      </c>
      <c r="CH8" s="71">
        <v>-22</v>
      </c>
      <c r="CI8" s="71">
        <v>-317</v>
      </c>
      <c r="CJ8" s="71">
        <v>-21.5</v>
      </c>
      <c r="CK8" s="71">
        <v>-25.8</v>
      </c>
      <c r="CL8" s="71">
        <v>-17.899999999999999</v>
      </c>
      <c r="CM8" s="72">
        <v>-18275</v>
      </c>
      <c r="CN8" s="72">
        <v>-25277</v>
      </c>
      <c r="CO8" s="72">
        <v>-27230</v>
      </c>
      <c r="CP8" s="72">
        <v>-28013</v>
      </c>
      <c r="CQ8" s="72">
        <v>-25962</v>
      </c>
      <c r="CR8" s="72">
        <v>-5593</v>
      </c>
      <c r="CS8" s="72">
        <v>-7656</v>
      </c>
      <c r="CT8" s="72">
        <v>-10899</v>
      </c>
      <c r="CU8" s="72">
        <v>-10769</v>
      </c>
      <c r="CV8" s="72">
        <v>-11424</v>
      </c>
      <c r="CW8" s="72">
        <v>-8789</v>
      </c>
      <c r="CX8" s="71" t="s">
        <v>137</v>
      </c>
      <c r="CY8" s="71" t="s">
        <v>137</v>
      </c>
      <c r="CZ8" s="71" t="s">
        <v>137</v>
      </c>
      <c r="DA8" s="71" t="s">
        <v>137</v>
      </c>
      <c r="DB8" s="71" t="s">
        <v>137</v>
      </c>
      <c r="DC8" s="71" t="s">
        <v>137</v>
      </c>
      <c r="DD8" s="71" t="s">
        <v>137</v>
      </c>
      <c r="DE8" s="71" t="s">
        <v>137</v>
      </c>
      <c r="DF8" s="71" t="s">
        <v>137</v>
      </c>
      <c r="DG8" s="71" t="s">
        <v>137</v>
      </c>
      <c r="DH8" s="71" t="s">
        <v>137</v>
      </c>
      <c r="DI8" s="67" t="s">
        <v>137</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24</v>
      </c>
      <c r="DW8" s="71">
        <v>24</v>
      </c>
      <c r="DX8" s="71">
        <v>24</v>
      </c>
      <c r="DY8" s="71">
        <v>23</v>
      </c>
      <c r="DZ8" s="71">
        <v>23</v>
      </c>
      <c r="EA8" s="71">
        <v>40.299999999999997</v>
      </c>
      <c r="EB8" s="71">
        <v>36.6</v>
      </c>
      <c r="EC8" s="71">
        <v>36</v>
      </c>
      <c r="ED8" s="71">
        <v>30</v>
      </c>
      <c r="EE8" s="71">
        <v>49</v>
      </c>
      <c r="EF8" s="71">
        <v>38.700000000000003</v>
      </c>
      <c r="EG8" s="74">
        <v>1.1999999999999999E-3</v>
      </c>
      <c r="EH8" s="75">
        <v>1.1999999999999999E-3</v>
      </c>
      <c r="EI8" s="75">
        <v>1.1999999999999999E-3</v>
      </c>
      <c r="EJ8" s="75">
        <v>1.1000000000000001E-3</v>
      </c>
      <c r="EK8" s="75">
        <v>1.1000000000000001E-3</v>
      </c>
      <c r="EL8" s="75">
        <v>4.8500000000000001E-2</v>
      </c>
      <c r="EM8" s="75">
        <v>5.9900000000000002E-2</v>
      </c>
      <c r="EN8" s="75">
        <v>5.2600000000000001E-2</v>
      </c>
      <c r="EO8" s="75">
        <v>5.4800000000000001E-2</v>
      </c>
      <c r="EP8" s="75">
        <v>4.9700000000000001E-2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ｵｸﾓﾄ ｴﾐ</cp:lastModifiedBy>
  <cp:lastPrinted>2018-03-16T04:52:51Z</cp:lastPrinted>
  <dcterms:created xsi:type="dcterms:W3CDTF">2018-02-09T01:43:01Z</dcterms:created>
  <dcterms:modified xsi:type="dcterms:W3CDTF">2018-03-19T23:26:31Z</dcterms:modified>
  <cp:category/>
</cp:coreProperties>
</file>