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Y9rEmzyz7yN2sghW7Q7w5DrvXy7EnZEQI7/kytZVeUZ5ctRaghbd6jJXUkZreL0ovL2tBSBdp3zHvVEh1U9F0Q==" workbookSaltValue="14VWijLXrCJdKfAV2Aw2VQ==" workbookSpinCount="100000"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<sst xmlns="http://schemas.openxmlformats.org/spreadsheetml/2006/main" count="240" uniqueCount="126">
  <si>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</si>
  <si>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</si>
  <si>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</si>
  <si>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</si>
  <si>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</si>
  <si>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</si>
  <si>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</si>
  <si>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</si>
  <si>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</si>
  <si>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</si>
  <si>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</si>
  <si>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</si>
  <si>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</si>
  <si>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</si>
  <si>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</si>
  <si>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</si>
  <si>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</si>
  <si>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</si>
  <si>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</si>
  <si>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</si>
  <si>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</si>
  <si>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</si>
  <si>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</si>
  <si>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</si>
  <si>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</si>
  <si>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</si>
  <si>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</si>
  <si>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</si>
  <si>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</si>
  <si>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</si>
  <si>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</si>
  <si>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</si>
  <si>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</si>
  <si>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</si>
  <si>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</si>
  <si>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</si>
  <si>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</si>
  <si>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</si>
  <si>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</si>
  <si>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</si>
  <si>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</si>
  <si>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</si>
  <si>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</si>
  <si>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</si>
  <si>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</si>
  <si>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</si>
  <si>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</si>
  <si>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</si>
  <si>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</si>
  <si>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</si>
  <si>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</si>
  <si>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</si>
  <si>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</si>
  <si>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</si>
  <si>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</si>
  <si>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</si>
  <si>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</si>
  <si>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</si>
  <si>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</si>
  <si>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</si>
  <si>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</si>
  <si>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</si>
  <si>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</si>
  <si>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</si>
  <si>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</si>
  <si>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</si>
  <si>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</si>
  <si>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</si>
  <si>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</si>
  <si>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</si>
  <si>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</si>
  <si>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</si>
  <si>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</si>
  <si>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</si>
  <si>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</si>
  <si>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</si>
  <si>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</si>
  <si>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</si>
  <si>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</si>
  <si>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</si>
  <si>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</si>
  <si>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</si>
  <si>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</si>
  <si>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</si>
  <si>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</si>
  <si>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</si>
  <si>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</si>
  <si>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</si>
  <si>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</si>
  <si>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</si>
  <si>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</si>
  <si>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</si>
  <si>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</si>
  <si>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</si>
  <si>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</si>
  <si>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</si>
  <si>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</si>
  <si>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</si>
  <si>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</si>
  <si>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</si>
  <si>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</si>
  <si>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</si>
  <si>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</si>
  <si>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</si>
  <si>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</si>
  <si>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</si>
  <si>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</si>
  <si>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</si>
  <si>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</si>
  <si>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</si>
  <si>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北広島町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</si>
  <si>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</si>
  <si>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</si>
  <si>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</si>
  <si>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</si>
  <si>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</si>
  <si>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</si>
  <si>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</si>
  <si>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</si>
  <si>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</si>
  <si>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</si>
  <si>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</si>
  <si>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現況では、法定耐用年数を超える管路は出ていない状況であるが、施設の老朽化が進むにつれて更新に向けた対策も必要となってくることから、適正な時期に適正な管路更新ができるよう計画的な資産管理を行う。</t>
    <phoneticPr fontId="4"/>
  </si>
  <si>
    <t>非設置</t>
    <rPh sb="0" eb="1">
      <t>ヒ</t>
    </rPh>
    <rPh sb="1" eb="3">
      <t>セッチ</t>
    </rPh>
    <phoneticPr fontId="4"/>
  </si>
  <si>
    <t>①収益的収支比率は100％を下回っており、単年度収支は赤字である。昨年度に比べ総収益は減少、総費用が増加したことから比率は悪化している。今後は単年度収支赤字縮減に向けて経営改善に取り組んでいくことが必要である。
④企業債残高対事業規模比率は企業債現在高とともに順調に減少している。類似団体平均を大きく下回る比率となっているが、これは一般会計の負担による影響もあることから一概に良いとは言えない状況である。
⑤経費回収率は100％を下回っており、単独での経営はできているとは言えない状況になっている。今後、使用料収入の見直しや汚水処理に係る費用の削減など単独経営に近づくよう取組みを進めていく必要がある。
⑥汚水処理原価は年々増加傾向にあり、平成28年度においては類似団体平均と比較しても数値が高くなっている。より効率的な汚水処理を実施していくための対策を検討していくことが必要である。
⑦施設利用率は、類似団体平均を下回っており、施設の効率性の面では、現状は適正な施設規模とは言い難い数値で推移している。
⑧水洗化率は100％に近い数値で推移している。今後、水洗化率100％達成に向けた取組みを引き続き進めていく。</t>
    <rPh sb="43" eb="45">
      <t>ゲンショウ</t>
    </rPh>
    <rPh sb="78" eb="80">
      <t>シュクゲン</t>
    </rPh>
    <rPh sb="120" eb="122">
      <t>キギョウ</t>
    </rPh>
    <rPh sb="122" eb="123">
      <t>サイ</t>
    </rPh>
    <rPh sb="130" eb="132">
      <t>ジュンチョウ</t>
    </rPh>
    <rPh sb="133" eb="135">
      <t>ゲンショウ</t>
    </rPh>
    <rPh sb="140" eb="142">
      <t>ルイジ</t>
    </rPh>
    <rPh sb="142" eb="144">
      <t>ダンタイ</t>
    </rPh>
    <rPh sb="144" eb="146">
      <t>ヘイキン</t>
    </rPh>
    <rPh sb="147" eb="148">
      <t>オオ</t>
    </rPh>
    <rPh sb="150" eb="152">
      <t>シタマワ</t>
    </rPh>
    <rPh sb="153" eb="155">
      <t>ヒリツ</t>
    </rPh>
    <rPh sb="166" eb="168">
      <t>イッパン</t>
    </rPh>
    <rPh sb="168" eb="170">
      <t>カイケイ</t>
    </rPh>
    <rPh sb="171" eb="173">
      <t>フタン</t>
    </rPh>
    <rPh sb="176" eb="178">
      <t>エイキョウ</t>
    </rPh>
    <rPh sb="185" eb="187">
      <t>イチガイ</t>
    </rPh>
    <rPh sb="188" eb="189">
      <t>ヨ</t>
    </rPh>
    <rPh sb="192" eb="193">
      <t>イ</t>
    </rPh>
    <rPh sb="196" eb="198">
      <t>ジョウキョウ</t>
    </rPh>
    <rPh sb="276" eb="278">
      <t>タンドク</t>
    </rPh>
    <rPh sb="281" eb="282">
      <t>チカ</t>
    </rPh>
    <phoneticPr fontId="4"/>
  </si>
  <si>
    <t>　本町の公共下水道事業は、類似団体の平均数値と比較すると良好な数値もあるが、前年度比では悪化している数値も多い。また、単年度収支も赤字であることや経費回収率が100％未満であることなどの課題もあることから、平成28年度策定の経営戦略に基づき今後も経営改善に向けてより計画的に運営を行っていく必要がある。</t>
    <rPh sb="40" eb="41">
      <t>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</si>
</sst>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621760"/>
        <c:axId val="856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85621760"/>
        <c:axId val="85631744"/>
      </c:lineChart>
      <c:dateAx>
        <c:axId val="85621760"/>
        <c:scaling>
          <c:orientation val="minMax"/>
        </c:scaling>
        <c:delete val="1"/>
        <c:axPos val="b"/>
        <c:numFmt formatCode="ge" sourceLinked="1"/>
        <c:majorTickMark val="none"/>
        <c:minorTickMark val="none"/>
        <c:tickLblPos val="none"/>
        <c:crossAx val="85631744"/>
        <c:crosses val="autoZero"/>
        <c:auto val="1"/>
        <c:lblOffset val="100"/>
        <c:baseTimeUnit val="years"/>
      </c:dateAx>
      <c:valAx>
        <c:axId val="856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32.68</c:v>
                </c:pt>
                <c:pt idx="1">
                  <c:v>33.71</c:v>
                </c:pt>
                <c:pt idx="2">
                  <c:v>34.42</c:v>
                </c:pt>
                <c:pt idx="3">
                  <c:v>42.03</c:v>
                </c:pt>
                <c:pt idx="4">
                  <c:v>32.76</c:v>
                </c:pt>
              </c:numCache>
            </c:numRef>
          </c:val>
        </c:ser>
        <c:dLbls>
          <c:showLegendKey val="0"/>
          <c:showVal val="0"/>
          <c:showCatName val="0"/>
          <c:showSerName val="0"/>
          <c:showPercent val="0"/>
          <c:showBubbleSize val="0"/>
        </c:dLbls>
        <c:gapWidth val="150"/>
        <c:axId val="87341696"/>
        <c:axId val="874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87341696"/>
        <c:axId val="87429888"/>
      </c:lineChart>
      <c:dateAx>
        <c:axId val="87341696"/>
        <c:scaling>
          <c:orientation val="minMax"/>
        </c:scaling>
        <c:delete val="1"/>
        <c:axPos val="b"/>
        <c:numFmt formatCode="ge" sourceLinked="1"/>
        <c:majorTickMark val="none"/>
        <c:minorTickMark val="none"/>
        <c:tickLblPos val="none"/>
        <c:crossAx val="87429888"/>
        <c:crosses val="autoZero"/>
        <c:auto val="1"/>
        <c:lblOffset val="100"/>
        <c:baseTimeUnit val="years"/>
      </c:dateAx>
      <c:valAx>
        <c:axId val="874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97.27</c:v>
                </c:pt>
                <c:pt idx="1">
                  <c:v>97.39</c:v>
                </c:pt>
                <c:pt idx="2">
                  <c:v>97.65</c:v>
                </c:pt>
                <c:pt idx="3">
                  <c:v>97.74</c:v>
                </c:pt>
                <c:pt idx="4">
                  <c:v>97.73</c:v>
                </c:pt>
              </c:numCache>
            </c:numRef>
          </c:val>
        </c:ser>
        <c:dLbls>
          <c:showLegendKey val="0"/>
          <c:showVal val="0"/>
          <c:showCatName val="0"/>
          <c:showSerName val="0"/>
          <c:showPercent val="0"/>
          <c:showBubbleSize val="0"/>
        </c:dLbls>
        <c:gapWidth val="150"/>
        <c:axId val="87456000"/>
        <c:axId val="8745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87456000"/>
        <c:axId val="87458176"/>
      </c:lineChart>
      <c:dateAx>
        <c:axId val="87456000"/>
        <c:scaling>
          <c:orientation val="minMax"/>
        </c:scaling>
        <c:delete val="1"/>
        <c:axPos val="b"/>
        <c:numFmt formatCode="ge" sourceLinked="1"/>
        <c:majorTickMark val="none"/>
        <c:minorTickMark val="none"/>
        <c:tickLblPos val="none"/>
        <c:crossAx val="87458176"/>
        <c:crosses val="autoZero"/>
        <c:auto val="1"/>
        <c:lblOffset val="100"/>
        <c:baseTimeUnit val="years"/>
      </c:dateAx>
      <c:valAx>
        <c:axId val="8745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96.79</c:v>
                </c:pt>
                <c:pt idx="1">
                  <c:v>91.52</c:v>
                </c:pt>
                <c:pt idx="2">
                  <c:v>90.63</c:v>
                </c:pt>
                <c:pt idx="3">
                  <c:v>90.19</c:v>
                </c:pt>
                <c:pt idx="4">
                  <c:v>84.77</c:v>
                </c:pt>
              </c:numCache>
            </c:numRef>
          </c:val>
        </c:ser>
        <c:dLbls>
          <c:showLegendKey val="0"/>
          <c:showVal val="0"/>
          <c:showCatName val="0"/>
          <c:showSerName val="0"/>
          <c:showPercent val="0"/>
          <c:showBubbleSize val="0"/>
        </c:dLbls>
        <c:gapWidth val="150"/>
        <c:axId val="87046016"/>
        <c:axId val="8705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046016"/>
        <c:axId val="87056384"/>
      </c:lineChart>
      <c:dateAx>
        <c:axId val="87046016"/>
        <c:scaling>
          <c:orientation val="minMax"/>
        </c:scaling>
        <c:delete val="1"/>
        <c:axPos val="b"/>
        <c:numFmt formatCode="ge" sourceLinked="1"/>
        <c:majorTickMark val="none"/>
        <c:minorTickMark val="none"/>
        <c:tickLblPos val="none"/>
        <c:crossAx val="87056384"/>
        <c:crosses val="autoZero"/>
        <c:auto val="1"/>
        <c:lblOffset val="100"/>
        <c:baseTimeUnit val="years"/>
      </c:dateAx>
      <c:valAx>
        <c:axId val="8705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078400"/>
        <c:axId val="8708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078400"/>
        <c:axId val="87080320"/>
      </c:lineChart>
      <c:dateAx>
        <c:axId val="87078400"/>
        <c:scaling>
          <c:orientation val="minMax"/>
        </c:scaling>
        <c:delete val="1"/>
        <c:axPos val="b"/>
        <c:numFmt formatCode="ge" sourceLinked="1"/>
        <c:majorTickMark val="none"/>
        <c:minorTickMark val="none"/>
        <c:tickLblPos val="none"/>
        <c:crossAx val="87080320"/>
        <c:crosses val="autoZero"/>
        <c:auto val="1"/>
        <c:lblOffset val="100"/>
        <c:baseTimeUnit val="years"/>
      </c:dateAx>
      <c:valAx>
        <c:axId val="870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123072"/>
        <c:axId val="871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123072"/>
        <c:axId val="87124992"/>
      </c:lineChart>
      <c:dateAx>
        <c:axId val="87123072"/>
        <c:scaling>
          <c:orientation val="minMax"/>
        </c:scaling>
        <c:delete val="1"/>
        <c:axPos val="b"/>
        <c:numFmt formatCode="ge" sourceLinked="1"/>
        <c:majorTickMark val="none"/>
        <c:minorTickMark val="none"/>
        <c:tickLblPos val="none"/>
        <c:crossAx val="87124992"/>
        <c:crosses val="autoZero"/>
        <c:auto val="1"/>
        <c:lblOffset val="100"/>
        <c:baseTimeUnit val="years"/>
      </c:dateAx>
      <c:valAx>
        <c:axId val="871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762048"/>
        <c:axId val="877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62048"/>
        <c:axId val="87763968"/>
      </c:lineChart>
      <c:dateAx>
        <c:axId val="87762048"/>
        <c:scaling>
          <c:orientation val="minMax"/>
        </c:scaling>
        <c:delete val="1"/>
        <c:axPos val="b"/>
        <c:numFmt formatCode="ge" sourceLinked="1"/>
        <c:majorTickMark val="none"/>
        <c:minorTickMark val="none"/>
        <c:tickLblPos val="none"/>
        <c:crossAx val="87763968"/>
        <c:crosses val="autoZero"/>
        <c:auto val="1"/>
        <c:lblOffset val="100"/>
        <c:baseTimeUnit val="years"/>
      </c:dateAx>
      <c:valAx>
        <c:axId val="877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798912"/>
        <c:axId val="8780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98912"/>
        <c:axId val="87800832"/>
      </c:lineChart>
      <c:dateAx>
        <c:axId val="87798912"/>
        <c:scaling>
          <c:orientation val="minMax"/>
        </c:scaling>
        <c:delete val="1"/>
        <c:axPos val="b"/>
        <c:numFmt formatCode="ge" sourceLinked="1"/>
        <c:majorTickMark val="none"/>
        <c:minorTickMark val="none"/>
        <c:tickLblPos val="none"/>
        <c:crossAx val="87800832"/>
        <c:crosses val="autoZero"/>
        <c:auto val="1"/>
        <c:lblOffset val="100"/>
        <c:baseTimeUnit val="years"/>
      </c:dateAx>
      <c:valAx>
        <c:axId val="878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929.18</c:v>
                </c:pt>
                <c:pt idx="1">
                  <c:v>791.4</c:v>
                </c:pt>
                <c:pt idx="2">
                  <c:v>624.98</c:v>
                </c:pt>
                <c:pt idx="3">
                  <c:v>558.91999999999996</c:v>
                </c:pt>
                <c:pt idx="4">
                  <c:v>492.96</c:v>
                </c:pt>
              </c:numCache>
            </c:numRef>
          </c:val>
        </c:ser>
        <c:dLbls>
          <c:showLegendKey val="0"/>
          <c:showVal val="0"/>
          <c:showCatName val="0"/>
          <c:showSerName val="0"/>
          <c:showPercent val="0"/>
          <c:showBubbleSize val="0"/>
        </c:dLbls>
        <c:gapWidth val="150"/>
        <c:axId val="87245568"/>
        <c:axId val="8724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87245568"/>
        <c:axId val="87247488"/>
      </c:lineChart>
      <c:dateAx>
        <c:axId val="87245568"/>
        <c:scaling>
          <c:orientation val="minMax"/>
        </c:scaling>
        <c:delete val="1"/>
        <c:axPos val="b"/>
        <c:numFmt formatCode="ge" sourceLinked="1"/>
        <c:majorTickMark val="none"/>
        <c:minorTickMark val="none"/>
        <c:tickLblPos val="none"/>
        <c:crossAx val="87247488"/>
        <c:crosses val="autoZero"/>
        <c:auto val="1"/>
        <c:lblOffset val="100"/>
        <c:baseTimeUnit val="years"/>
      </c:dateAx>
      <c:valAx>
        <c:axId val="8724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96.81</c:v>
                </c:pt>
                <c:pt idx="1">
                  <c:v>83.87</c:v>
                </c:pt>
                <c:pt idx="2">
                  <c:v>81.489999999999995</c:v>
                </c:pt>
                <c:pt idx="3">
                  <c:v>80.44</c:v>
                </c:pt>
                <c:pt idx="4">
                  <c:v>78.489999999999995</c:v>
                </c:pt>
              </c:numCache>
            </c:numRef>
          </c:val>
        </c:ser>
        <c:dLbls>
          <c:showLegendKey val="0"/>
          <c:showVal val="0"/>
          <c:showCatName val="0"/>
          <c:showSerName val="0"/>
          <c:showPercent val="0"/>
          <c:showBubbleSize val="0"/>
        </c:dLbls>
        <c:gapWidth val="150"/>
        <c:axId val="87289856"/>
        <c:axId val="8729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87289856"/>
        <c:axId val="87291776"/>
      </c:lineChart>
      <c:dateAx>
        <c:axId val="87289856"/>
        <c:scaling>
          <c:orientation val="minMax"/>
        </c:scaling>
        <c:delete val="1"/>
        <c:axPos val="b"/>
        <c:numFmt formatCode="ge" sourceLinked="1"/>
        <c:majorTickMark val="none"/>
        <c:minorTickMark val="none"/>
        <c:tickLblPos val="none"/>
        <c:crossAx val="87291776"/>
        <c:crosses val="autoZero"/>
        <c:auto val="1"/>
        <c:lblOffset val="100"/>
        <c:baseTimeUnit val="years"/>
      </c:dateAx>
      <c:valAx>
        <c:axId val="8729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8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215.01</c:v>
                </c:pt>
                <c:pt idx="1">
                  <c:v>246.13</c:v>
                </c:pt>
                <c:pt idx="2">
                  <c:v>259.33999999999997</c:v>
                </c:pt>
                <c:pt idx="3">
                  <c:v>263.10000000000002</c:v>
                </c:pt>
                <c:pt idx="4">
                  <c:v>270.98</c:v>
                </c:pt>
              </c:numCache>
            </c:numRef>
          </c:val>
        </c:ser>
        <c:dLbls>
          <c:showLegendKey val="0"/>
          <c:showVal val="0"/>
          <c:showCatName val="0"/>
          <c:showSerName val="0"/>
          <c:showPercent val="0"/>
          <c:showBubbleSize val="0"/>
        </c:dLbls>
        <c:gapWidth val="150"/>
        <c:axId val="87313408"/>
        <c:axId val="8732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87313408"/>
        <c:axId val="87323776"/>
      </c:lineChart>
      <c:dateAx>
        <c:axId val="87313408"/>
        <c:scaling>
          <c:orientation val="minMax"/>
        </c:scaling>
        <c:delete val="1"/>
        <c:axPos val="b"/>
        <c:numFmt formatCode="ge" sourceLinked="1"/>
        <c:majorTickMark val="none"/>
        <c:minorTickMark val="none"/>
        <c:tickLblPos val="none"/>
        <c:crossAx val="87323776"/>
        <c:crosses val="autoZero"/>
        <c:auto val="1"/>
        <c:lblOffset val="100"/>
        <c:baseTimeUnit val="years"/>
      </c:dateAx>
      <c:valAx>
        <c:axId val="873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広島県　北広島町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
        <v>123</v>
      </c>
      <c r="AE8" s="49"/>
      <c r="AF8" s="49"/>
      <c r="AG8" s="49"/>
      <c r="AH8" s="49"/>
      <c r="AI8" s="49"/>
      <c r="AJ8" s="49"/>
      <c r="AK8" s="4"/>
      <c r="AL8" s="50">
        <f>データ!S6</f>
        <v>19263</v>
      </c>
      <c r="AM8" s="50"/>
      <c r="AN8" s="50"/>
      <c r="AO8" s="50"/>
      <c r="AP8" s="50"/>
      <c r="AQ8" s="50"/>
      <c r="AR8" s="50"/>
      <c r="AS8" s="50"/>
      <c r="AT8" s="45">
        <f>データ!T6</f>
        <v>646.20000000000005</v>
      </c>
      <c r="AU8" s="45"/>
      <c r="AV8" s="45"/>
      <c r="AW8" s="45"/>
      <c r="AX8" s="45"/>
      <c r="AY8" s="45"/>
      <c r="AZ8" s="45"/>
      <c r="BA8" s="45"/>
      <c r="BB8" s="45">
        <f>データ!U6</f>
        <v>29.81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18.010000000000002</v>
      </c>
      <c r="Q10" s="45"/>
      <c r="R10" s="45"/>
      <c r="S10" s="45"/>
      <c r="T10" s="45"/>
      <c r="U10" s="45"/>
      <c r="V10" s="45"/>
      <c r="W10" s="45">
        <f>データ!Q6</f>
        <v>73.25</v>
      </c>
      <c r="X10" s="45"/>
      <c r="Y10" s="45"/>
      <c r="Z10" s="45"/>
      <c r="AA10" s="45"/>
      <c r="AB10" s="45"/>
      <c r="AC10" s="45"/>
      <c r="AD10" s="50">
        <f>データ!R6</f>
        <v>3623</v>
      </c>
      <c r="AE10" s="50"/>
      <c r="AF10" s="50"/>
      <c r="AG10" s="50"/>
      <c r="AH10" s="50"/>
      <c r="AI10" s="50"/>
      <c r="AJ10" s="50"/>
      <c r="AK10" s="2"/>
      <c r="AL10" s="50">
        <f>データ!V6</f>
        <v>3441</v>
      </c>
      <c r="AM10" s="50"/>
      <c r="AN10" s="50"/>
      <c r="AO10" s="50"/>
      <c r="AP10" s="50"/>
      <c r="AQ10" s="50"/>
      <c r="AR10" s="50"/>
      <c r="AS10" s="50"/>
      <c r="AT10" s="45">
        <f>データ!W6</f>
        <v>3.55</v>
      </c>
      <c r="AU10" s="45"/>
      <c r="AV10" s="45"/>
      <c r="AW10" s="45"/>
      <c r="AX10" s="45"/>
      <c r="AY10" s="45"/>
      <c r="AZ10" s="45"/>
      <c r="BA10" s="45"/>
      <c r="BB10" s="45">
        <f>データ!X6</f>
        <v>969.3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124</v>
      </c>
      <c r="BM16" s="85"/>
      <c r="BN16" s="85"/>
      <c r="BO16" s="85"/>
      <c r="BP16" s="85"/>
      <c r="BQ16" s="85"/>
      <c r="BR16" s="85"/>
      <c r="BS16" s="85"/>
      <c r="BT16" s="85"/>
      <c r="BU16" s="85"/>
      <c r="BV16" s="85"/>
      <c r="BW16" s="85"/>
      <c r="BX16" s="85"/>
      <c r="BY16" s="85"/>
      <c r="BZ16" s="8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84"/>
      <c r="BM34" s="85"/>
      <c r="BN34" s="85"/>
      <c r="BO34" s="85"/>
      <c r="BP34" s="85"/>
      <c r="BQ34" s="85"/>
      <c r="BR34" s="85"/>
      <c r="BS34" s="85"/>
      <c r="BT34" s="85"/>
      <c r="BU34" s="85"/>
      <c r="BV34" s="85"/>
      <c r="BW34" s="85"/>
      <c r="BX34" s="85"/>
      <c r="BY34" s="85"/>
      <c r="BZ34" s="86"/>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84"/>
      <c r="BM35" s="85"/>
      <c r="BN35" s="85"/>
      <c r="BO35" s="85"/>
      <c r="BP35" s="85"/>
      <c r="BQ35" s="85"/>
      <c r="BR35" s="85"/>
      <c r="BS35" s="85"/>
      <c r="BT35" s="85"/>
      <c r="BU35" s="85"/>
      <c r="BV35" s="85"/>
      <c r="BW35" s="85"/>
      <c r="BX35" s="85"/>
      <c r="BY35" s="85"/>
      <c r="BZ35" s="8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4" t="s">
        <v>125</v>
      </c>
      <c r="BM66" s="85"/>
      <c r="BN66" s="85"/>
      <c r="BO66" s="85"/>
      <c r="BP66" s="85"/>
      <c r="BQ66" s="85"/>
      <c r="BR66" s="85"/>
      <c r="BS66" s="85"/>
      <c r="BT66" s="85"/>
      <c r="BU66" s="85"/>
      <c r="BV66" s="85"/>
      <c r="BW66" s="85"/>
      <c r="BX66" s="85"/>
      <c r="BY66" s="85"/>
      <c r="BZ66" s="86"/>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4"/>
      <c r="BM67" s="85"/>
      <c r="BN67" s="85"/>
      <c r="BO67" s="85"/>
      <c r="BP67" s="85"/>
      <c r="BQ67" s="85"/>
      <c r="BR67" s="85"/>
      <c r="BS67" s="85"/>
      <c r="BT67" s="85"/>
      <c r="BU67" s="85"/>
      <c r="BV67" s="85"/>
      <c r="BW67" s="85"/>
      <c r="BX67" s="85"/>
      <c r="BY67" s="85"/>
      <c r="BZ67" s="86"/>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4"/>
      <c r="BM68" s="85"/>
      <c r="BN68" s="85"/>
      <c r="BO68" s="85"/>
      <c r="BP68" s="85"/>
      <c r="BQ68" s="85"/>
      <c r="BR68" s="85"/>
      <c r="BS68" s="85"/>
      <c r="BT68" s="85"/>
      <c r="BU68" s="85"/>
      <c r="BV68" s="85"/>
      <c r="BW68" s="85"/>
      <c r="BX68" s="85"/>
      <c r="BY68" s="85"/>
      <c r="BZ68" s="86"/>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4"/>
      <c r="BM69" s="85"/>
      <c r="BN69" s="85"/>
      <c r="BO69" s="85"/>
      <c r="BP69" s="85"/>
      <c r="BQ69" s="85"/>
      <c r="BR69" s="85"/>
      <c r="BS69" s="85"/>
      <c r="BT69" s="85"/>
      <c r="BU69" s="85"/>
      <c r="BV69" s="85"/>
      <c r="BW69" s="85"/>
      <c r="BX69" s="85"/>
      <c r="BY69" s="85"/>
      <c r="BZ69" s="86"/>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4"/>
      <c r="BM70" s="85"/>
      <c r="BN70" s="85"/>
      <c r="BO70" s="85"/>
      <c r="BP70" s="85"/>
      <c r="BQ70" s="85"/>
      <c r="BR70" s="85"/>
      <c r="BS70" s="85"/>
      <c r="BT70" s="85"/>
      <c r="BU70" s="85"/>
      <c r="BV70" s="85"/>
      <c r="BW70" s="85"/>
      <c r="BX70" s="85"/>
      <c r="BY70" s="85"/>
      <c r="BZ70" s="86"/>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4"/>
      <c r="BM71" s="85"/>
      <c r="BN71" s="85"/>
      <c r="BO71" s="85"/>
      <c r="BP71" s="85"/>
      <c r="BQ71" s="85"/>
      <c r="BR71" s="85"/>
      <c r="BS71" s="85"/>
      <c r="BT71" s="85"/>
      <c r="BU71" s="85"/>
      <c r="BV71" s="85"/>
      <c r="BW71" s="85"/>
      <c r="BX71" s="85"/>
      <c r="BY71" s="85"/>
      <c r="BZ71" s="86"/>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4"/>
      <c r="BM72" s="85"/>
      <c r="BN72" s="85"/>
      <c r="BO72" s="85"/>
      <c r="BP72" s="85"/>
      <c r="BQ72" s="85"/>
      <c r="BR72" s="85"/>
      <c r="BS72" s="85"/>
      <c r="BT72" s="85"/>
      <c r="BU72" s="85"/>
      <c r="BV72" s="85"/>
      <c r="BW72" s="85"/>
      <c r="BX72" s="85"/>
      <c r="BY72" s="85"/>
      <c r="BZ72" s="86"/>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4"/>
      <c r="BM73" s="85"/>
      <c r="BN73" s="85"/>
      <c r="BO73" s="85"/>
      <c r="BP73" s="85"/>
      <c r="BQ73" s="85"/>
      <c r="BR73" s="85"/>
      <c r="BS73" s="85"/>
      <c r="BT73" s="85"/>
      <c r="BU73" s="85"/>
      <c r="BV73" s="85"/>
      <c r="BW73" s="85"/>
      <c r="BX73" s="85"/>
      <c r="BY73" s="85"/>
      <c r="BZ73" s="86"/>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4"/>
      <c r="BM74" s="85"/>
      <c r="BN74" s="85"/>
      <c r="BO74" s="85"/>
      <c r="BP74" s="85"/>
      <c r="BQ74" s="85"/>
      <c r="BR74" s="85"/>
      <c r="BS74" s="85"/>
      <c r="BT74" s="85"/>
      <c r="BU74" s="85"/>
      <c r="BV74" s="85"/>
      <c r="BW74" s="85"/>
      <c r="BX74" s="85"/>
      <c r="BY74" s="85"/>
      <c r="BZ74" s="86"/>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4"/>
      <c r="BM75" s="85"/>
      <c r="BN75" s="85"/>
      <c r="BO75" s="85"/>
      <c r="BP75" s="85"/>
      <c r="BQ75" s="85"/>
      <c r="BR75" s="85"/>
      <c r="BS75" s="85"/>
      <c r="BT75" s="85"/>
      <c r="BU75" s="85"/>
      <c r="BV75" s="85"/>
      <c r="BW75" s="85"/>
      <c r="BX75" s="85"/>
      <c r="BY75" s="85"/>
      <c r="BZ75" s="86"/>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4"/>
      <c r="BM76" s="85"/>
      <c r="BN76" s="85"/>
      <c r="BO76" s="85"/>
      <c r="BP76" s="85"/>
      <c r="BQ76" s="85"/>
      <c r="BR76" s="85"/>
      <c r="BS76" s="85"/>
      <c r="BT76" s="85"/>
      <c r="BU76" s="85"/>
      <c r="BV76" s="85"/>
      <c r="BW76" s="85"/>
      <c r="BX76" s="85"/>
      <c r="BY76" s="85"/>
      <c r="BZ76" s="86"/>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4"/>
      <c r="BM77" s="85"/>
      <c r="BN77" s="85"/>
      <c r="BO77" s="85"/>
      <c r="BP77" s="85"/>
      <c r="BQ77" s="85"/>
      <c r="BR77" s="85"/>
      <c r="BS77" s="85"/>
      <c r="BT77" s="85"/>
      <c r="BU77" s="85"/>
      <c r="BV77" s="85"/>
      <c r="BW77" s="85"/>
      <c r="BX77" s="85"/>
      <c r="BY77" s="85"/>
      <c r="BZ77" s="86"/>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4"/>
      <c r="BM78" s="85"/>
      <c r="BN78" s="85"/>
      <c r="BO78" s="85"/>
      <c r="BP78" s="85"/>
      <c r="BQ78" s="85"/>
      <c r="BR78" s="85"/>
      <c r="BS78" s="85"/>
      <c r="BT78" s="85"/>
      <c r="BU78" s="85"/>
      <c r="BV78" s="85"/>
      <c r="BW78" s="85"/>
      <c r="BX78" s="85"/>
      <c r="BY78" s="85"/>
      <c r="BZ78" s="86"/>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84"/>
      <c r="BM79" s="85"/>
      <c r="BN79" s="85"/>
      <c r="BO79" s="85"/>
      <c r="BP79" s="85"/>
      <c r="BQ79" s="85"/>
      <c r="BR79" s="85"/>
      <c r="BS79" s="85"/>
      <c r="BT79" s="85"/>
      <c r="BU79" s="85"/>
      <c r="BV79" s="85"/>
      <c r="BW79" s="85"/>
      <c r="BX79" s="85"/>
      <c r="BY79" s="85"/>
      <c r="BZ79" s="86"/>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84"/>
      <c r="BM80" s="85"/>
      <c r="BN80" s="85"/>
      <c r="BO80" s="85"/>
      <c r="BP80" s="85"/>
      <c r="BQ80" s="85"/>
      <c r="BR80" s="85"/>
      <c r="BS80" s="85"/>
      <c r="BT80" s="85"/>
      <c r="BU80" s="85"/>
      <c r="BV80" s="85"/>
      <c r="BW80" s="85"/>
      <c r="BX80" s="85"/>
      <c r="BY80" s="85"/>
      <c r="BZ80" s="86"/>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4"/>
      <c r="BM81" s="85"/>
      <c r="BN81" s="85"/>
      <c r="BO81" s="85"/>
      <c r="BP81" s="85"/>
      <c r="BQ81" s="85"/>
      <c r="BR81" s="85"/>
      <c r="BS81" s="85"/>
      <c r="BT81" s="85"/>
      <c r="BU81" s="85"/>
      <c r="BV81" s="85"/>
      <c r="BW81" s="85"/>
      <c r="BX81" s="85"/>
      <c r="BY81" s="85"/>
      <c r="BZ81" s="86"/>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algorithmName="SHA-512" hashValue="xiJRWc0M3mgQ9xj6nA/Pox9v6dJ6BnHvozOCrpofuudUXvdm+dh4MHe/PP+fLWDwo5PUEZiN8hd+ORaQqNV91w==" saltValue="uySwBiOFw1oiQ7A8hmMd0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V1" workbookViewId="0">
      <selection activeCell="BJ9" sqref="BJ9"/>
    </sheetView>
  </sheetViews>
  <sheetFormatPr defaultColWidth="9"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343692</v>
      </c>
      <c r="D6" s="33">
        <f t="shared" si="3"/>
        <v>47</v>
      </c>
      <c r="E6" s="33">
        <f t="shared" si="3"/>
        <v>17</v>
      </c>
      <c r="F6" s="33">
        <f t="shared" si="3"/>
        <v>1</v>
      </c>
      <c r="G6" s="33">
        <f t="shared" si="3"/>
        <v>0</v>
      </c>
      <c r="H6" s="33" t="str">
        <f t="shared" si="3"/>
        <v>広島県　北広島町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18.010000000000002</v>
      </c>
      <c r="Q6" s="34">
        <f t="shared" si="3"/>
        <v>73.25</v>
      </c>
      <c r="R6" s="34">
        <f t="shared" si="3"/>
        <v>3623</v>
      </c>
      <c r="S6" s="34">
        <f t="shared" si="3"/>
        <v>19263</v>
      </c>
      <c r="T6" s="34">
        <f t="shared" si="3"/>
        <v>646.20000000000005</v>
      </c>
      <c r="U6" s="34">
        <f t="shared" si="3"/>
        <v>29.81</v>
      </c>
      <c r="V6" s="34">
        <f t="shared" si="3"/>
        <v>3441</v>
      </c>
      <c r="W6" s="34">
        <f t="shared" si="3"/>
        <v>3.55</v>
      </c>
      <c r="X6" s="34">
        <f t="shared" si="3"/>
        <v>969.3</v>
      </c>
      <c r="Y6" s="35">
        <f>IF(Y7="",NA(),Y7)</f>
        <v>96.79</v>
      </c>
      <c r="Z6" s="35">
        <f t="shared" ref="Z6:AH6" si="4">IF(Z7="",NA(),Z7)</f>
        <v>91.52</v>
      </c>
      <c r="AA6" s="35">
        <f t="shared" si="4"/>
        <v>90.63</v>
      </c>
      <c r="AB6" s="35">
        <f t="shared" si="4"/>
        <v>90.19</v>
      </c>
      <c r="AC6" s="35">
        <f t="shared" si="4"/>
        <v>84.77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929.18</v>
      </c>
      <c r="BG6" s="35">
        <f t="shared" ref="BG6:BO6" si="7">IF(BG7="",NA(),BG7)</f>
        <v>791.4</v>
      </c>
      <c r="BH6" s="35">
        <f t="shared" si="7"/>
        <v>624.98</v>
      </c>
      <c r="BI6" s="35">
        <f t="shared" si="7"/>
        <v>558.91999999999996</v>
      </c>
      <c r="BJ6" s="35">
        <f t="shared" si="7"/>
        <v>492.96</v>
      </c>
      <c r="BK6" s="35">
        <f t="shared" si="7"/>
        <v>1309.43</v>
      </c>
      <c r="BL6" s="35">
        <f t="shared" si="7"/>
        <v>1306.92</v>
      </c>
      <c r="BM6" s="35">
        <f t="shared" si="7"/>
        <v>1203.71</v>
      </c>
      <c r="BN6" s="35">
        <f t="shared" si="7"/>
        <v>1162.3599999999999</v>
      </c>
      <c r="BO6" s="35">
        <f t="shared" si="7"/>
        <v>1047.6500000000001</v>
      </c>
      <c r="BP6" s="34" t="str">
        <f>IF(BP7="","",IF(BP7="-","【-】","【"&amp;SUBSTITUTE(TEXT(BP7,"#,##0.00"),"-","△")&amp;"】"))</f>
        <v>【728.30】</v>
      </c>
      <c r="BQ6" s="35">
        <f>IF(BQ7="",NA(),BQ7)</f>
        <v>96.81</v>
      </c>
      <c r="BR6" s="35">
        <f t="shared" ref="BR6:BZ6" si="8">IF(BR7="",NA(),BR7)</f>
        <v>83.87</v>
      </c>
      <c r="BS6" s="35">
        <f t="shared" si="8"/>
        <v>81.489999999999995</v>
      </c>
      <c r="BT6" s="35">
        <f t="shared" si="8"/>
        <v>80.44</v>
      </c>
      <c r="BU6" s="35">
        <f t="shared" si="8"/>
        <v>78.489999999999995</v>
      </c>
      <c r="BV6" s="35">
        <f t="shared" si="8"/>
        <v>67.59</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215.01</v>
      </c>
      <c r="CC6" s="35">
        <f t="shared" ref="CC6:CK6" si="9">IF(CC7="",NA(),CC7)</f>
        <v>246.13</v>
      </c>
      <c r="CD6" s="35">
        <f t="shared" si="9"/>
        <v>259.33999999999997</v>
      </c>
      <c r="CE6" s="35">
        <f t="shared" si="9"/>
        <v>263.10000000000002</v>
      </c>
      <c r="CF6" s="35">
        <f t="shared" si="9"/>
        <v>270.98</v>
      </c>
      <c r="CG6" s="35">
        <f t="shared" si="9"/>
        <v>251.88</v>
      </c>
      <c r="CH6" s="35">
        <f t="shared" si="9"/>
        <v>247.43</v>
      </c>
      <c r="CI6" s="35">
        <f t="shared" si="9"/>
        <v>248.89</v>
      </c>
      <c r="CJ6" s="35">
        <f t="shared" si="9"/>
        <v>250.84</v>
      </c>
      <c r="CK6" s="35">
        <f t="shared" si="9"/>
        <v>235.61</v>
      </c>
      <c r="CL6" s="34" t="str">
        <f>IF(CL7="","",IF(CL7="-","【-】","【"&amp;SUBSTITUTE(TEXT(CL7,"#,##0.00"),"-","△")&amp;"】"))</f>
        <v>【137.82】</v>
      </c>
      <c r="CM6" s="35">
        <f>IF(CM7="",NA(),CM7)</f>
        <v>32.68</v>
      </c>
      <c r="CN6" s="35">
        <f t="shared" ref="CN6:CV6" si="10">IF(CN7="",NA(),CN7)</f>
        <v>33.71</v>
      </c>
      <c r="CO6" s="35">
        <f t="shared" si="10"/>
        <v>34.42</v>
      </c>
      <c r="CP6" s="35">
        <f t="shared" si="10"/>
        <v>42.03</v>
      </c>
      <c r="CQ6" s="35">
        <f t="shared" si="10"/>
        <v>32.76</v>
      </c>
      <c r="CR6" s="35">
        <f t="shared" si="10"/>
        <v>49.29</v>
      </c>
      <c r="CS6" s="35">
        <f t="shared" si="10"/>
        <v>50.32</v>
      </c>
      <c r="CT6" s="35">
        <f t="shared" si="10"/>
        <v>49.89</v>
      </c>
      <c r="CU6" s="35">
        <f t="shared" si="10"/>
        <v>49.39</v>
      </c>
      <c r="CV6" s="35">
        <f t="shared" si="10"/>
        <v>49.25</v>
      </c>
      <c r="CW6" s="34" t="str">
        <f>IF(CW7="","",IF(CW7="-","【-】","【"&amp;SUBSTITUTE(TEXT(CW7,"#,##0.00"),"-","△")&amp;"】"))</f>
        <v>【60.09】</v>
      </c>
      <c r="CX6" s="35">
        <f>IF(CX7="",NA(),CX7)</f>
        <v>97.27</v>
      </c>
      <c r="CY6" s="35">
        <f t="shared" ref="CY6:DG6" si="11">IF(CY7="",NA(),CY7)</f>
        <v>97.39</v>
      </c>
      <c r="CZ6" s="35">
        <f t="shared" si="11"/>
        <v>97.65</v>
      </c>
      <c r="DA6" s="35">
        <f t="shared" si="11"/>
        <v>97.74</v>
      </c>
      <c r="DB6" s="35">
        <f t="shared" si="11"/>
        <v>97.73</v>
      </c>
      <c r="DC6" s="35">
        <f t="shared" si="11"/>
        <v>84.31</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0.14000000000000001</v>
      </c>
      <c r="EL6" s="35">
        <f t="shared" si="14"/>
        <v>0.03</v>
      </c>
      <c r="EM6" s="35">
        <f t="shared" si="14"/>
        <v>0.15</v>
      </c>
      <c r="EN6" s="35">
        <f t="shared" si="14"/>
        <v>0.1</v>
      </c>
      <c r="EO6" s="34" t="str">
        <f>IF(EO7="","",IF(EO7="-","【-】","【"&amp;SUBSTITUTE(TEXT(EO7,"#,##0.00"),"-","△")&amp;"】"))</f>
        <v>【0.27】</v>
      </c>
    </row>
    <row r="7" spans="1:145" s="36" customFormat="1">
      <c r="A7" s="28"/>
      <c r="B7" s="37">
        <v>2016</v>
      </c>
      <c r="C7" s="37">
        <v>343692</v>
      </c>
      <c r="D7" s="37">
        <v>47</v>
      </c>
      <c r="E7" s="37">
        <v>17</v>
      </c>
      <c r="F7" s="37">
        <v>1</v>
      </c>
      <c r="G7" s="37">
        <v>0</v>
      </c>
      <c r="H7" s="37" t="s">
        <v>110</v>
      </c>
      <c r="I7" s="37" t="s">
        <v>111</v>
      </c>
      <c r="J7" s="37" t="s">
        <v>112</v>
      </c>
      <c r="K7" s="37" t="s">
        <v>113</v>
      </c>
      <c r="L7" s="37" t="s">
        <v>114</v>
      </c>
      <c r="M7" s="37"/>
      <c r="N7" s="38" t="s">
        <v>115</v>
      </c>
      <c r="O7" s="38" t="s">
        <v>116</v>
      </c>
      <c r="P7" s="38">
        <v>18.010000000000002</v>
      </c>
      <c r="Q7" s="38">
        <v>73.25</v>
      </c>
      <c r="R7" s="38">
        <v>3623</v>
      </c>
      <c r="S7" s="38">
        <v>19263</v>
      </c>
      <c r="T7" s="38">
        <v>646.20000000000005</v>
      </c>
      <c r="U7" s="38">
        <v>29.81</v>
      </c>
      <c r="V7" s="38">
        <v>3441</v>
      </c>
      <c r="W7" s="38">
        <v>3.55</v>
      </c>
      <c r="X7" s="38">
        <v>969.3</v>
      </c>
      <c r="Y7" s="38">
        <v>96.79</v>
      </c>
      <c r="Z7" s="38">
        <v>91.52</v>
      </c>
      <c r="AA7" s="38">
        <v>90.63</v>
      </c>
      <c r="AB7" s="38">
        <v>90.19</v>
      </c>
      <c r="AC7" s="38">
        <v>84.77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929.18</v>
      </c>
      <c r="BG7" s="38">
        <v>791.4</v>
      </c>
      <c r="BH7" s="38">
        <v>624.98</v>
      </c>
      <c r="BI7" s="38">
        <v>558.91999999999996</v>
      </c>
      <c r="BJ7" s="38">
        <v>492.96</v>
      </c>
      <c r="BK7" s="38">
        <v>1309.43</v>
      </c>
      <c r="BL7" s="38">
        <v>1306.92</v>
      </c>
      <c r="BM7" s="38">
        <v>1203.71</v>
      </c>
      <c r="BN7" s="38">
        <v>1162.3599999999999</v>
      </c>
      <c r="BO7" s="38">
        <v>1047.6500000000001</v>
      </c>
      <c r="BP7" s="38">
        <v>728.3</v>
      </c>
      <c r="BQ7" s="38">
        <v>96.81</v>
      </c>
      <c r="BR7" s="38">
        <v>83.87</v>
      </c>
      <c r="BS7" s="38">
        <v>81.489999999999995</v>
      </c>
      <c r="BT7" s="38">
        <v>80.44</v>
      </c>
      <c r="BU7" s="38">
        <v>78.489999999999995</v>
      </c>
      <c r="BV7" s="38">
        <v>67.59</v>
      </c>
      <c r="BW7" s="38">
        <v>68.510000000000005</v>
      </c>
      <c r="BX7" s="38">
        <v>69.739999999999995</v>
      </c>
      <c r="BY7" s="38">
        <v>68.209999999999994</v>
      </c>
      <c r="BZ7" s="38">
        <v>74.040000000000006</v>
      </c>
      <c r="CA7" s="38">
        <v>100.04</v>
      </c>
      <c r="CB7" s="38">
        <v>215.01</v>
      </c>
      <c r="CC7" s="38">
        <v>246.13</v>
      </c>
      <c r="CD7" s="38">
        <v>259.33999999999997</v>
      </c>
      <c r="CE7" s="38">
        <v>263.10000000000002</v>
      </c>
      <c r="CF7" s="38">
        <v>270.98</v>
      </c>
      <c r="CG7" s="38">
        <v>251.88</v>
      </c>
      <c r="CH7" s="38">
        <v>247.43</v>
      </c>
      <c r="CI7" s="38">
        <v>248.89</v>
      </c>
      <c r="CJ7" s="38">
        <v>250.84</v>
      </c>
      <c r="CK7" s="38">
        <v>235.61</v>
      </c>
      <c r="CL7" s="38">
        <v>137.82</v>
      </c>
      <c r="CM7" s="38">
        <v>32.68</v>
      </c>
      <c r="CN7" s="38">
        <v>33.71</v>
      </c>
      <c r="CO7" s="38">
        <v>34.42</v>
      </c>
      <c r="CP7" s="38">
        <v>42.03</v>
      </c>
      <c r="CQ7" s="38">
        <v>32.76</v>
      </c>
      <c r="CR7" s="38">
        <v>49.29</v>
      </c>
      <c r="CS7" s="38">
        <v>50.32</v>
      </c>
      <c r="CT7" s="38">
        <v>49.89</v>
      </c>
      <c r="CU7" s="38">
        <v>49.39</v>
      </c>
      <c r="CV7" s="38">
        <v>49.25</v>
      </c>
      <c r="CW7" s="38">
        <v>60.09</v>
      </c>
      <c r="CX7" s="38">
        <v>97.27</v>
      </c>
      <c r="CY7" s="38">
        <v>97.39</v>
      </c>
      <c r="CZ7" s="38">
        <v>97.65</v>
      </c>
      <c r="DA7" s="38">
        <v>97.74</v>
      </c>
      <c r="DB7" s="38">
        <v>97.73</v>
      </c>
      <c r="DC7" s="38">
        <v>84.31</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0.14000000000000001</v>
      </c>
      <c r="EL7" s="38">
        <v>0.03</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溝上　正義</cp:lastModifiedBy>
  <cp:lastPrinted>2018-02-06T01:18:52Z</cp:lastPrinted>
  <dcterms:created xsi:type="dcterms:W3CDTF">2017-12-25T02:11:56Z</dcterms:created>
  <dcterms:modified xsi:type="dcterms:W3CDTF">2018-02-07T23:40:36Z</dcterms:modified>
  <cp:category/>
</cp:coreProperties>
</file>