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企画財政課\財政係\03.報告もの\04.その他\平成29年度\4300125 【29（金）〆】公営企業に係る経営比較分析表（平成28年度決算）の分析等について（依頼）\都市計画課から【提出】\"/>
    </mc:Choice>
  </mc:AlternateContent>
  <workbookProtection workbookPassword="B319" lockStructure="1"/>
  <bookViews>
    <workbookView xWindow="-15" yWindow="0" windowWidth="19230" windowHeight="55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D10" i="4"/>
  <c r="P10" i="4"/>
  <c r="I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<sst xmlns="http://schemas.openxmlformats.org/spreadsheetml/2006/main" count="245" uniqueCount="125">
  <si>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</si>
  <si>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</si>
  <si>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</si>
  <si>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</si>
  <si>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</si>
  <si>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</si>
  <si>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</si>
  <si>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</si>
  <si>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</si>
  <si>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</si>
  <si>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</si>
  <si>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</si>
  <si>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</si>
  <si>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</si>
  <si>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</si>
  <si>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</si>
  <si>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</si>
  <si>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</si>
  <si>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</si>
  <si>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</si>
  <si>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</si>
  <si>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</si>
  <si>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</si>
  <si>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</si>
  <si>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</si>
  <si>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</si>
  <si>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</si>
  <si>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</si>
  <si>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</si>
  <si>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</si>
  <si>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</si>
  <si>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</si>
  <si>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</si>
  <si>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</si>
  <si>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</si>
  <si>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</si>
  <si>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</si>
  <si>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</si>
  <si>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</si>
  <si>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</si>
  <si>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</si>
  <si>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</si>
  <si>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</si>
  <si>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</si>
  <si>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</si>
  <si>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</si>
  <si>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</si>
  <si>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</si>
  <si>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</si>
  <si>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</si>
  <si>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</si>
  <si>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</si>
  <si>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</si>
  <si>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</si>
  <si>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</si>
  <si>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</si>
  <si>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</si>
  <si>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</si>
  <si>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</si>
  <si>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</si>
  <si>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</si>
  <si>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</si>
  <si>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</si>
  <si>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</si>
  <si>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</si>
  <si>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</si>
  <si>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</si>
  <si>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</si>
  <si>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</si>
  <si>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</si>
  <si>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</si>
  <si>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</si>
  <si>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</si>
  <si>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</si>
  <si>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</si>
  <si>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</si>
  <si>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</si>
  <si>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</si>
  <si>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</si>
  <si>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</si>
  <si>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</si>
  <si>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</si>
  <si>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</si>
  <si>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</si>
  <si>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</si>
  <si>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</si>
  <si>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</si>
  <si>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</si>
  <si>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</si>
  <si>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</si>
  <si>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</si>
  <si>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</si>
  <si>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</si>
  <si>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</si>
  <si>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</si>
  <si>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</si>
  <si>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</si>
  <si>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</si>
  <si>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</si>
  <si>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</si>
  <si>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</si>
  <si>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</si>
  <si>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</si>
  <si>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</si>
  <si>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</si>
  <si>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</si>
  <si>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</si>
  <si>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</si>
  <si>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</si>
  <si>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坂町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</si>
  <si>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</si>
  <si>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</si>
  <si>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</si>
  <si>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</si>
  <si>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</si>
  <si>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</si>
  <si>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</si>
  <si>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</si>
  <si>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</si>
  <si>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</si>
  <si>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</si>
  <si>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昭和62年に供用開始した浜宮ポンプ場については、附帯設備等を中心に、平成22年度に長寿命化計画を策定し、平成25年度に長寿命化工事を終えています。
　また、公共下水道の供用開始から26年が経過しており、汚水管渠については、先行して整備した地区から、平成29年度にストックマネジメント計画を策定し、老朽化対策を講じる予定です。</t>
    <phoneticPr fontId="7"/>
  </si>
  <si>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支出面においては、今後、認可区域拡大の計画もないことから、当面は適切な維持管理を行い、企業債償還が主なものとなる見込みです。
　なお、平成28年度に策定した経営戦略を実績と比較し進捗管理を行い、事後検証、更新を行ってまいります。</t>
    <rPh sb="236" eb="238">
      <t>ヘイセイ</t>
    </rPh>
    <rPh sb="240" eb="241">
      <t>ネン</t>
    </rPh>
    <rPh sb="241" eb="242">
      <t>ド</t>
    </rPh>
    <rPh sb="243" eb="245">
      <t>サクテイ</t>
    </rPh>
    <rPh sb="247" eb="249">
      <t>ケイエイ</t>
    </rPh>
    <rPh sb="249" eb="251">
      <t>センリャク</t>
    </rPh>
    <phoneticPr fontId="7"/>
  </si>
  <si>
    <t xml:space="preserve">　町全域の面整備を集中的に実施したことにより、平成16年度までに一部を除き面的整備は完了しています。これにより、平成28年度末の水洗化率（⑧）は97.95%となっています。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同程度で推移しており、改善傾向にあります。経費回収率（⑤）についても、汚水処理費のうち資本費が減少傾向であるため、100％近くまで上昇しています。
　汚水処理原価（⑥）については、平成19～21年度に補償金免除繰上償還の実施したことや、平成15年度に下水道課を廃止し、建設部都市計画課に編入以降、最少人員（2名）で職務を行うこと等により維持管理費の抑制を図っており、改善傾向にあります。平成28年度は汚水処理費が前年度より増額となり、類似団体平均を上回っています。
</t>
    <rPh sb="123" eb="125">
      <t>キンネン</t>
    </rPh>
    <rPh sb="129" eb="130">
      <t>ゼン</t>
    </rPh>
    <rPh sb="431" eb="432">
      <t>ゾウ</t>
    </rPh>
    <rPh sb="444" eb="445">
      <t>ウエ</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</si>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</sst>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3439600"/>
        <c:axId val="6172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693439600"/>
        <c:axId val="617213952"/>
      </c:lineChart>
      <c:dateAx>
        <c:axId val="693439600"/>
        <c:scaling>
          <c:orientation val="minMax"/>
        </c:scaling>
        <c:delete val="1"/>
        <c:axPos val="b"/>
        <c:numFmt formatCode="ge" sourceLinked="1"/>
        <c:majorTickMark val="none"/>
        <c:minorTickMark val="none"/>
        <c:tickLblPos val="none"/>
        <c:crossAx val="617213952"/>
        <c:crosses val="autoZero"/>
        <c:auto val="1"/>
        <c:lblOffset val="100"/>
        <c:baseTimeUnit val="years"/>
      </c:dateAx>
      <c:valAx>
        <c:axId val="6172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4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3382776"/>
        <c:axId val="68780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613382776"/>
        <c:axId val="687804240"/>
      </c:lineChart>
      <c:dateAx>
        <c:axId val="613382776"/>
        <c:scaling>
          <c:orientation val="minMax"/>
        </c:scaling>
        <c:delete val="1"/>
        <c:axPos val="b"/>
        <c:numFmt formatCode="ge" sourceLinked="1"/>
        <c:majorTickMark val="none"/>
        <c:minorTickMark val="none"/>
        <c:tickLblPos val="none"/>
        <c:crossAx val="687804240"/>
        <c:crosses val="autoZero"/>
        <c:auto val="1"/>
        <c:lblOffset val="100"/>
        <c:baseTimeUnit val="years"/>
      </c:dateAx>
      <c:valAx>
        <c:axId val="6878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3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96.8</c:v>
                </c:pt>
                <c:pt idx="1">
                  <c:v>97.57</c:v>
                </c:pt>
                <c:pt idx="2">
                  <c:v>97.56</c:v>
                </c:pt>
                <c:pt idx="3">
                  <c:v>97.85</c:v>
                </c:pt>
                <c:pt idx="4">
                  <c:v>97.95</c:v>
                </c:pt>
              </c:numCache>
            </c:numRef>
          </c:val>
        </c:ser>
        <c:dLbls>
          <c:showLegendKey val="0"/>
          <c:showVal val="0"/>
          <c:showCatName val="0"/>
          <c:showSerName val="0"/>
          <c:showPercent val="0"/>
          <c:showBubbleSize val="0"/>
        </c:dLbls>
        <c:gapWidth val="150"/>
        <c:axId val="687805416"/>
        <c:axId val="68780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687805416"/>
        <c:axId val="687805808"/>
      </c:lineChart>
      <c:dateAx>
        <c:axId val="687805416"/>
        <c:scaling>
          <c:orientation val="minMax"/>
        </c:scaling>
        <c:delete val="1"/>
        <c:axPos val="b"/>
        <c:numFmt formatCode="ge" sourceLinked="1"/>
        <c:majorTickMark val="none"/>
        <c:minorTickMark val="none"/>
        <c:tickLblPos val="none"/>
        <c:crossAx val="687805808"/>
        <c:crosses val="autoZero"/>
        <c:auto val="1"/>
        <c:lblOffset val="100"/>
        <c:baseTimeUnit val="years"/>
      </c:dateAx>
      <c:valAx>
        <c:axId val="68780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80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79.66</c:v>
                </c:pt>
                <c:pt idx="1">
                  <c:v>76.709999999999994</c:v>
                </c:pt>
                <c:pt idx="2">
                  <c:v>76.45</c:v>
                </c:pt>
                <c:pt idx="3">
                  <c:v>81.239999999999995</c:v>
                </c:pt>
                <c:pt idx="4">
                  <c:v>77.78</c:v>
                </c:pt>
              </c:numCache>
            </c:numRef>
          </c:val>
        </c:ser>
        <c:dLbls>
          <c:showLegendKey val="0"/>
          <c:showVal val="0"/>
          <c:showCatName val="0"/>
          <c:showSerName val="0"/>
          <c:showPercent val="0"/>
          <c:showBubbleSize val="0"/>
        </c:dLbls>
        <c:gapWidth val="150"/>
        <c:axId val="617214344"/>
        <c:axId val="69014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7214344"/>
        <c:axId val="690148600"/>
      </c:lineChart>
      <c:dateAx>
        <c:axId val="617214344"/>
        <c:scaling>
          <c:orientation val="minMax"/>
        </c:scaling>
        <c:delete val="1"/>
        <c:axPos val="b"/>
        <c:numFmt formatCode="ge" sourceLinked="1"/>
        <c:majorTickMark val="none"/>
        <c:minorTickMark val="none"/>
        <c:tickLblPos val="none"/>
        <c:crossAx val="690148600"/>
        <c:crosses val="autoZero"/>
        <c:auto val="1"/>
        <c:lblOffset val="100"/>
        <c:baseTimeUnit val="years"/>
      </c:dateAx>
      <c:valAx>
        <c:axId val="69014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2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6500016"/>
        <c:axId val="55650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500016"/>
        <c:axId val="556500408"/>
      </c:lineChart>
      <c:dateAx>
        <c:axId val="556500016"/>
        <c:scaling>
          <c:orientation val="minMax"/>
        </c:scaling>
        <c:delete val="1"/>
        <c:axPos val="b"/>
        <c:numFmt formatCode="ge" sourceLinked="1"/>
        <c:majorTickMark val="none"/>
        <c:minorTickMark val="none"/>
        <c:tickLblPos val="none"/>
        <c:crossAx val="556500408"/>
        <c:crosses val="autoZero"/>
        <c:auto val="1"/>
        <c:lblOffset val="100"/>
        <c:baseTimeUnit val="years"/>
      </c:dateAx>
      <c:valAx>
        <c:axId val="55650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2721832"/>
        <c:axId val="55272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721832"/>
        <c:axId val="552722224"/>
      </c:lineChart>
      <c:dateAx>
        <c:axId val="552721832"/>
        <c:scaling>
          <c:orientation val="minMax"/>
        </c:scaling>
        <c:delete val="1"/>
        <c:axPos val="b"/>
        <c:numFmt formatCode="ge" sourceLinked="1"/>
        <c:majorTickMark val="none"/>
        <c:minorTickMark val="none"/>
        <c:tickLblPos val="none"/>
        <c:crossAx val="552722224"/>
        <c:crosses val="autoZero"/>
        <c:auto val="1"/>
        <c:lblOffset val="100"/>
        <c:baseTimeUnit val="years"/>
      </c:dateAx>
      <c:valAx>
        <c:axId val="55272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2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4354272"/>
        <c:axId val="68435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4354272"/>
        <c:axId val="684354664"/>
      </c:lineChart>
      <c:dateAx>
        <c:axId val="684354272"/>
        <c:scaling>
          <c:orientation val="minMax"/>
        </c:scaling>
        <c:delete val="1"/>
        <c:axPos val="b"/>
        <c:numFmt formatCode="ge" sourceLinked="1"/>
        <c:majorTickMark val="none"/>
        <c:minorTickMark val="none"/>
        <c:tickLblPos val="none"/>
        <c:crossAx val="684354664"/>
        <c:crosses val="autoZero"/>
        <c:auto val="1"/>
        <c:lblOffset val="100"/>
        <c:baseTimeUnit val="years"/>
      </c:dateAx>
      <c:valAx>
        <c:axId val="68435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3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4355840"/>
        <c:axId val="6885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4355840"/>
        <c:axId val="688500784"/>
      </c:lineChart>
      <c:dateAx>
        <c:axId val="684355840"/>
        <c:scaling>
          <c:orientation val="minMax"/>
        </c:scaling>
        <c:delete val="1"/>
        <c:axPos val="b"/>
        <c:numFmt formatCode="ge" sourceLinked="1"/>
        <c:majorTickMark val="none"/>
        <c:minorTickMark val="none"/>
        <c:tickLblPos val="none"/>
        <c:crossAx val="688500784"/>
        <c:crosses val="autoZero"/>
        <c:auto val="1"/>
        <c:lblOffset val="100"/>
        <c:baseTimeUnit val="years"/>
      </c:dateAx>
      <c:valAx>
        <c:axId val="6885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1246.4100000000001</c:v>
                </c:pt>
                <c:pt idx="1">
                  <c:v>1233.8399999999999</c:v>
                </c:pt>
                <c:pt idx="2">
                  <c:v>1144.52</c:v>
                </c:pt>
                <c:pt idx="3">
                  <c:v>1016.17</c:v>
                </c:pt>
                <c:pt idx="4">
                  <c:v>906.15</c:v>
                </c:pt>
              </c:numCache>
            </c:numRef>
          </c:val>
        </c:ser>
        <c:dLbls>
          <c:showLegendKey val="0"/>
          <c:showVal val="0"/>
          <c:showCatName val="0"/>
          <c:showSerName val="0"/>
          <c:showPercent val="0"/>
          <c:showBubbleSize val="0"/>
        </c:dLbls>
        <c:gapWidth val="150"/>
        <c:axId val="688501960"/>
        <c:axId val="6885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688501960"/>
        <c:axId val="688502352"/>
      </c:lineChart>
      <c:dateAx>
        <c:axId val="688501960"/>
        <c:scaling>
          <c:orientation val="minMax"/>
        </c:scaling>
        <c:delete val="1"/>
        <c:axPos val="b"/>
        <c:numFmt formatCode="ge" sourceLinked="1"/>
        <c:majorTickMark val="none"/>
        <c:minorTickMark val="none"/>
        <c:tickLblPos val="none"/>
        <c:crossAx val="688502352"/>
        <c:crosses val="autoZero"/>
        <c:auto val="1"/>
        <c:lblOffset val="100"/>
        <c:baseTimeUnit val="years"/>
      </c:dateAx>
      <c:valAx>
        <c:axId val="6885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5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87.33</c:v>
                </c:pt>
                <c:pt idx="1">
                  <c:v>84.14</c:v>
                </c:pt>
                <c:pt idx="2">
                  <c:v>86.23</c:v>
                </c:pt>
                <c:pt idx="3">
                  <c:v>99.19</c:v>
                </c:pt>
                <c:pt idx="4">
                  <c:v>92.98</c:v>
                </c:pt>
              </c:numCache>
            </c:numRef>
          </c:val>
        </c:ser>
        <c:dLbls>
          <c:showLegendKey val="0"/>
          <c:showVal val="0"/>
          <c:showCatName val="0"/>
          <c:showSerName val="0"/>
          <c:showPercent val="0"/>
          <c:showBubbleSize val="0"/>
        </c:dLbls>
        <c:gapWidth val="150"/>
        <c:axId val="552723400"/>
        <c:axId val="68606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552723400"/>
        <c:axId val="686066488"/>
      </c:lineChart>
      <c:dateAx>
        <c:axId val="552723400"/>
        <c:scaling>
          <c:orientation val="minMax"/>
        </c:scaling>
        <c:delete val="1"/>
        <c:axPos val="b"/>
        <c:numFmt formatCode="ge" sourceLinked="1"/>
        <c:majorTickMark val="none"/>
        <c:minorTickMark val="none"/>
        <c:tickLblPos val="none"/>
        <c:crossAx val="686066488"/>
        <c:crosses val="autoZero"/>
        <c:auto val="1"/>
        <c:lblOffset val="100"/>
        <c:baseTimeUnit val="years"/>
      </c:dateAx>
      <c:valAx>
        <c:axId val="68606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2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225.17</c:v>
                </c:pt>
                <c:pt idx="1">
                  <c:v>231.39</c:v>
                </c:pt>
                <c:pt idx="2">
                  <c:v>226.98</c:v>
                </c:pt>
                <c:pt idx="3">
                  <c:v>199.83</c:v>
                </c:pt>
                <c:pt idx="4">
                  <c:v>224.23</c:v>
                </c:pt>
              </c:numCache>
            </c:numRef>
          </c:val>
        </c:ser>
        <c:dLbls>
          <c:showLegendKey val="0"/>
          <c:showVal val="0"/>
          <c:showCatName val="0"/>
          <c:showSerName val="0"/>
          <c:showPercent val="0"/>
          <c:showBubbleSize val="0"/>
        </c:dLbls>
        <c:gapWidth val="150"/>
        <c:axId val="613381208"/>
        <c:axId val="6133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613381208"/>
        <c:axId val="613381600"/>
      </c:lineChart>
      <c:dateAx>
        <c:axId val="613381208"/>
        <c:scaling>
          <c:orientation val="minMax"/>
        </c:scaling>
        <c:delete val="1"/>
        <c:axPos val="b"/>
        <c:numFmt formatCode="ge" sourceLinked="1"/>
        <c:majorTickMark val="none"/>
        <c:minorTickMark val="none"/>
        <c:tickLblPos val="none"/>
        <c:crossAx val="613381600"/>
        <c:crosses val="autoZero"/>
        <c:auto val="1"/>
        <c:lblOffset val="100"/>
        <c:baseTimeUnit val="years"/>
      </c:dateAx>
      <c:valAx>
        <c:axId val="6133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3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13101</v>
      </c>
      <c r="AM8" s="50"/>
      <c r="AN8" s="50"/>
      <c r="AO8" s="50"/>
      <c r="AP8" s="50"/>
      <c r="AQ8" s="50"/>
      <c r="AR8" s="50"/>
      <c r="AS8" s="50"/>
      <c r="AT8" s="45">
        <f>データ!T6</f>
        <v>15.69</v>
      </c>
      <c r="AU8" s="45"/>
      <c r="AV8" s="45"/>
      <c r="AW8" s="45"/>
      <c r="AX8" s="45"/>
      <c r="AY8" s="45"/>
      <c r="AZ8" s="45"/>
      <c r="BA8" s="45"/>
      <c r="BB8" s="45">
        <f>データ!U6</f>
        <v>834.99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98.74</v>
      </c>
      <c r="Q10" s="45"/>
      <c r="R10" s="45"/>
      <c r="S10" s="45"/>
      <c r="T10" s="45"/>
      <c r="U10" s="45"/>
      <c r="V10" s="45"/>
      <c r="W10" s="45">
        <f>データ!Q6</f>
        <v>102.83</v>
      </c>
      <c r="X10" s="45"/>
      <c r="Y10" s="45"/>
      <c r="Z10" s="45"/>
      <c r="AA10" s="45"/>
      <c r="AB10" s="45"/>
      <c r="AC10" s="45"/>
      <c r="AD10" s="50">
        <f>データ!R6</f>
        <v>2246</v>
      </c>
      <c r="AE10" s="50"/>
      <c r="AF10" s="50"/>
      <c r="AG10" s="50"/>
      <c r="AH10" s="50"/>
      <c r="AI10" s="50"/>
      <c r="AJ10" s="50"/>
      <c r="AK10" s="2"/>
      <c r="AL10" s="50">
        <f>データ!V6</f>
        <v>12939</v>
      </c>
      <c r="AM10" s="50"/>
      <c r="AN10" s="50"/>
      <c r="AO10" s="50"/>
      <c r="AP10" s="50"/>
      <c r="AQ10" s="50"/>
      <c r="AR10" s="50"/>
      <c r="AS10" s="50"/>
      <c r="AT10" s="45">
        <f>データ!W6</f>
        <v>3.85</v>
      </c>
      <c r="AU10" s="45"/>
      <c r="AV10" s="45"/>
      <c r="AW10" s="45"/>
      <c r="AX10" s="45"/>
      <c r="AY10" s="45"/>
      <c r="AZ10" s="45"/>
      <c r="BA10" s="45"/>
      <c r="BB10" s="45">
        <f>データ!X6</f>
        <v>3360.78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343099</v>
      </c>
      <c r="D6" s="33">
        <f t="shared" si="3"/>
        <v>47</v>
      </c>
      <c r="E6" s="33">
        <f t="shared" si="3"/>
        <v>17</v>
      </c>
      <c r="F6" s="33">
        <f t="shared" si="3"/>
        <v>1</v>
      </c>
      <c r="G6" s="33">
        <f t="shared" si="3"/>
        <v>0</v>
      </c>
      <c r="H6" s="33" t="str">
        <f t="shared" si="3"/>
        <v>広島県　坂町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98.74</v>
      </c>
      <c r="Q6" s="34">
        <f t="shared" si="3"/>
        <v>102.83</v>
      </c>
      <c r="R6" s="34">
        <f t="shared" si="3"/>
        <v>2246</v>
      </c>
      <c r="S6" s="34">
        <f t="shared" si="3"/>
        <v>13101</v>
      </c>
      <c r="T6" s="34">
        <f t="shared" si="3"/>
        <v>15.69</v>
      </c>
      <c r="U6" s="34">
        <f t="shared" si="3"/>
        <v>834.99</v>
      </c>
      <c r="V6" s="34">
        <f t="shared" si="3"/>
        <v>12939</v>
      </c>
      <c r="W6" s="34">
        <f t="shared" si="3"/>
        <v>3.85</v>
      </c>
      <c r="X6" s="34">
        <f t="shared" si="3"/>
        <v>3360.78</v>
      </c>
      <c r="Y6" s="35">
        <f>IF(Y7="",NA(),Y7)</f>
        <v>79.66</v>
      </c>
      <c r="Z6" s="35">
        <f t="shared" ref="Z6:AH6" si="4">IF(Z7="",NA(),Z7)</f>
        <v>76.709999999999994</v>
      </c>
      <c r="AA6" s="35">
        <f t="shared" si="4"/>
        <v>76.45</v>
      </c>
      <c r="AB6" s="35">
        <f t="shared" si="4"/>
        <v>81.239999999999995</v>
      </c>
      <c r="AC6" s="35">
        <f t="shared" si="4"/>
        <v>77.78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1246.4100000000001</v>
      </c>
      <c r="BG6" s="35">
        <f t="shared" ref="BG6:BO6" si="7">IF(BG7="",NA(),BG7)</f>
        <v>1233.8399999999999</v>
      </c>
      <c r="BH6" s="35">
        <f t="shared" si="7"/>
        <v>1144.52</v>
      </c>
      <c r="BI6" s="35">
        <f t="shared" si="7"/>
        <v>1016.17</v>
      </c>
      <c r="BJ6" s="35">
        <f t="shared" si="7"/>
        <v>906.15</v>
      </c>
      <c r="BK6" s="35">
        <f t="shared" si="7"/>
        <v>1273.52</v>
      </c>
      <c r="BL6" s="35">
        <f t="shared" si="7"/>
        <v>1209.95</v>
      </c>
      <c r="BM6" s="35">
        <f t="shared" si="7"/>
        <v>1136.5</v>
      </c>
      <c r="BN6" s="35">
        <f t="shared" si="7"/>
        <v>1118.56</v>
      </c>
      <c r="BO6" s="35">
        <f t="shared" si="7"/>
        <v>1111.31</v>
      </c>
      <c r="BP6" s="34" t="str">
        <f>IF(BP7="","",IF(BP7="-","【-】","【"&amp;SUBSTITUTE(TEXT(BP7,"#,##0.00"),"-","△")&amp;"】"))</f>
        <v>【728.30】</v>
      </c>
      <c r="BQ6" s="35">
        <f>IF(BQ7="",NA(),BQ7)</f>
        <v>87.33</v>
      </c>
      <c r="BR6" s="35">
        <f t="shared" ref="BR6:BZ6" si="8">IF(BR7="",NA(),BR7)</f>
        <v>84.14</v>
      </c>
      <c r="BS6" s="35">
        <f t="shared" si="8"/>
        <v>86.23</v>
      </c>
      <c r="BT6" s="35">
        <f t="shared" si="8"/>
        <v>99.19</v>
      </c>
      <c r="BU6" s="35">
        <f t="shared" si="8"/>
        <v>92.98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225.17</v>
      </c>
      <c r="CC6" s="35">
        <f t="shared" ref="CC6:CK6" si="9">IF(CC7="",NA(),CC7)</f>
        <v>231.39</v>
      </c>
      <c r="CD6" s="35">
        <f t="shared" si="9"/>
        <v>226.98</v>
      </c>
      <c r="CE6" s="35">
        <f t="shared" si="9"/>
        <v>199.83</v>
      </c>
      <c r="CF6" s="35">
        <f t="shared" si="9"/>
        <v>224.23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96.8</v>
      </c>
      <c r="CY6" s="35">
        <f t="shared" ref="CY6:DG6" si="11">IF(CY7="",NA(),CY7)</f>
        <v>97.57</v>
      </c>
      <c r="CZ6" s="35">
        <f t="shared" si="11"/>
        <v>97.56</v>
      </c>
      <c r="DA6" s="35">
        <f t="shared" si="11"/>
        <v>97.85</v>
      </c>
      <c r="DB6" s="35">
        <f t="shared" si="11"/>
        <v>97.95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343099</v>
      </c>
      <c r="D7" s="37">
        <v>47</v>
      </c>
      <c r="E7" s="37">
        <v>17</v>
      </c>
      <c r="F7" s="37">
        <v>1</v>
      </c>
      <c r="G7" s="37">
        <v>0</v>
      </c>
      <c r="H7" s="37" t="s">
        <v>109</v>
      </c>
      <c r="I7" s="37" t="s">
        <v>110</v>
      </c>
      <c r="J7" s="37" t="s">
        <v>111</v>
      </c>
      <c r="K7" s="37" t="s">
        <v>112</v>
      </c>
      <c r="L7" s="37" t="s">
        <v>113</v>
      </c>
      <c r="M7" s="37"/>
      <c r="N7" s="38" t="s">
        <v>114</v>
      </c>
      <c r="O7" s="38" t="s">
        <v>115</v>
      </c>
      <c r="P7" s="38">
        <v>98.74</v>
      </c>
      <c r="Q7" s="38">
        <v>102.83</v>
      </c>
      <c r="R7" s="38">
        <v>2246</v>
      </c>
      <c r="S7" s="38">
        <v>13101</v>
      </c>
      <c r="T7" s="38">
        <v>15.69</v>
      </c>
      <c r="U7" s="38">
        <v>834.99</v>
      </c>
      <c r="V7" s="38">
        <v>12939</v>
      </c>
      <c r="W7" s="38">
        <v>3.85</v>
      </c>
      <c r="X7" s="38">
        <v>3360.78</v>
      </c>
      <c r="Y7" s="38">
        <v>79.66</v>
      </c>
      <c r="Z7" s="38">
        <v>76.709999999999994</v>
      </c>
      <c r="AA7" s="38">
        <v>76.45</v>
      </c>
      <c r="AB7" s="38">
        <v>81.239999999999995</v>
      </c>
      <c r="AC7" s="38">
        <v>77.78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1246.4100000000001</v>
      </c>
      <c r="BG7" s="38">
        <v>1233.8399999999999</v>
      </c>
      <c r="BH7" s="38">
        <v>1144.52</v>
      </c>
      <c r="BI7" s="38">
        <v>1016.17</v>
      </c>
      <c r="BJ7" s="38">
        <v>906.15</v>
      </c>
      <c r="BK7" s="38">
        <v>1273.52</v>
      </c>
      <c r="BL7" s="38">
        <v>1209.95</v>
      </c>
      <c r="BM7" s="38">
        <v>1136.5</v>
      </c>
      <c r="BN7" s="38">
        <v>1118.56</v>
      </c>
      <c r="BO7" s="38">
        <v>1111.31</v>
      </c>
      <c r="BP7" s="38">
        <v>728.3</v>
      </c>
      <c r="BQ7" s="38">
        <v>87.33</v>
      </c>
      <c r="BR7" s="38">
        <v>84.14</v>
      </c>
      <c r="BS7" s="38">
        <v>86.23</v>
      </c>
      <c r="BT7" s="38">
        <v>99.19</v>
      </c>
      <c r="BU7" s="38">
        <v>92.98</v>
      </c>
      <c r="BV7" s="38">
        <v>67.849999999999994</v>
      </c>
      <c r="BW7" s="38">
        <v>69.48</v>
      </c>
      <c r="BX7" s="38">
        <v>71.650000000000006</v>
      </c>
      <c r="BY7" s="38">
        <v>72.33</v>
      </c>
      <c r="BZ7" s="38">
        <v>75.540000000000006</v>
      </c>
      <c r="CA7" s="38">
        <v>100.04</v>
      </c>
      <c r="CB7" s="38">
        <v>225.17</v>
      </c>
      <c r="CC7" s="38">
        <v>231.39</v>
      </c>
      <c r="CD7" s="38">
        <v>226.98</v>
      </c>
      <c r="CE7" s="38">
        <v>199.83</v>
      </c>
      <c r="CF7" s="38">
        <v>224.23</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96.8</v>
      </c>
      <c r="CY7" s="38">
        <v>97.57</v>
      </c>
      <c r="CZ7" s="38">
        <v>97.56</v>
      </c>
      <c r="DA7" s="38">
        <v>97.85</v>
      </c>
      <c r="DB7" s="38">
        <v>97.95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2017-12-25T02:11:55Z</dcterms:created>
  <dcterms:modified xsi:type="dcterms:W3CDTF">2018-02-09T02:48:28Z</dcterms:modified>
</cp:coreProperties>
</file>