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file\企画財政課\02　財政\12　調査\○地方公営企業関連\○経営比較分析表関係\H28決算\H30.01.25_【経営比較表回答】公営企業に係る経営比較分析表（平成28年度決算）の分析等について\回答\"/>
    </mc:Choice>
  </mc:AlternateContent>
  <workbookProtection workbookAlgorithmName="SHA-512" workbookHashValue="9eeeEpXsMAdcSexccFnYFiVp4C+RPpPPWLXEsp+heXE8ixaGrX2o9zhNE4/qF5s7WuYEXT/4qFmEdsLzWPePGg==" workbookSaltValue="GzeuYTZOfmh7cCvcRY2B5A==" workbookSpinCount="100000"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<sst xmlns="http://schemas.openxmlformats.org/spreadsheetml/2006/main" count="232" uniqueCount="120">
  <si>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</si>
  <si>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</si>
  <si>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</si>
  <si>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</si>
  <si>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</si>
  <si>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</si>
  <si>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</si>
  <si>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</si>
  <si>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</si>
  <si>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</si>
  <si>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</si>
  <si>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</si>
  <si>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</si>
  <si>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</si>
  <si>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</si>
  <si>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</si>
  <si>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</si>
  <si>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</si>
  <si>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</si>
  <si>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</si>
  <si>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</si>
  <si>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</si>
  <si>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</si>
  <si>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</si>
  <si>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</si>
  <si>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</si>
  <si>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</si>
  <si>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</si>
  <si>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</si>
  <si>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</si>
  <si>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</si>
  <si>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</si>
  <si>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</si>
  <si>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</si>
  <si>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</si>
  <si>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</si>
  <si>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</si>
  <si>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</si>
  <si>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</si>
  <si>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</si>
  <si>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</si>
  <si>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</si>
  <si>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</si>
  <si>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</si>
  <si>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</si>
  <si>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</si>
  <si>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</si>
  <si>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</si>
  <si>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</si>
  <si>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</si>
  <si>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</si>
  <si>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</si>
  <si>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</si>
  <si>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</si>
  <si>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</si>
  <si>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</si>
  <si>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</si>
  <si>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</si>
  <si>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</si>
  <si>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</si>
  <si>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</si>
  <si>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</si>
  <si>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</si>
  <si>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</si>
  <si>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</si>
  <si>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</si>
  <si>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</si>
  <si>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</si>
  <si>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</si>
  <si>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</si>
  <si>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</si>
  <si>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</si>
  <si>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</si>
  <si>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</si>
  <si>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</si>
  <si>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</si>
  <si>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</si>
  <si>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</si>
  <si>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</si>
  <si>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</si>
  <si>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</si>
  <si>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</si>
  <si>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</si>
  <si>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</si>
  <si>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</si>
  <si>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</si>
  <si>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</si>
  <si>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</si>
  <si>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</si>
  <si>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</si>
  <si>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</si>
  <si>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</si>
  <si>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</si>
  <si>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</si>
  <si>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</si>
  <si>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</si>
  <si>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</si>
  <si>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</si>
  <si>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</si>
  <si>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</si>
  <si>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</si>
  <si>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</si>
  <si>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</si>
  <si>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</si>
  <si>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</si>
  <si>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熊野町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</si>
  <si>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</si>
  <si>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</si>
  <si>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</si>
  <si>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</si>
  <si>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</si>
  <si>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</si>
  <si>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</si>
  <si>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</si>
  <si>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</si>
  <si>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</si>
  <si>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単年度に必要となる費用が収益でどの程度賄われているかを表す指標であり、100％以上で収支が黒字であることを示しています。過去5年間の熊野町の指標はいずれも100％を超えており良好な経営がされているといえます。
②営業収益に対する累積欠損金の状況を表す指標であり、累積欠損金がないことを示す0％が求められます。熊野町は0％で累積欠損金はありません。
③短期的な債務に対する支払能力を表す指標であり、100％を下回るということは1年以内に現金化できる資産で支払わなければならない負債を賄えていないことになります。過去5年間の熊野町の指標はいずれも100％を上回っており類似団体と比較しても高い支払能力があるといえます。
④給水収益に対する企業債残高の割合を表す指標であり、明確な数値基準はないと考えられています。熊野町は0％で企業債残高はありません。
⑤給水に係る費用が給水収益でどの程度賄われているかを表す指標であり、100％を下回るということは給水収益以外の収入で費用が賄われていることになります。過去5年間の熊野町の指標はいずれも100％を上回っており類似団体と比較しても良好といえます。
⑥有収水量1㎥あたりについて、どれだけの費用がかかっているかを表す指標であり、明確な数値基準はないと考えられています。熊野町は1㎥あたりの費用が類似団体と比較すると高くなっていますが、これは熊野町が自己水源を保有していないことから全量を広島県の用水供給に依存して事業を賄っているためであり、今後も急激な低廉化は見込めないような状況にあります。今後も経常的経費を削減し、現在の水準を維持又は向上できることが望まれます。
⑦一日配水能力に対する一日平均配水量の割合を示すもので、施設の利用状況や適性規模を判断する指標であり、明確な数値基準はないと考えられています。過去5年間の熊野町の指標は類似団体と比較するといずれも同程度となっています。
⑧施設の稼働が収益につながっているかを判断する指標であり、100％に近いほど施設の稼働状況が収益に反映されていることになります。過去5年間の熊野町の指標はいずれも類似団体と比較すると良好といえます。</t>
    <phoneticPr fontId="4"/>
  </si>
  <si>
    <t>①有形固定資産のうち、償却対象資産の減価償却がどの程度進んでいるか表す指標であり、資産の老朽化度合を示しています。明確な数値基準はないと考えられますが、100％に近いほど資産が法定耐用年数に近づいていることになります。熊野町は資産の約50％が法定耐用年数を経過しています。
②法定耐用年数を超えた管路延長の割合を表す指標であり、管路の老朽化度合を示しています。明確な数値基準はないと考えられますが、数値が高い場合は法定耐用年数を経過した管路を多く保有していることになります。類似団体と比較し熊野町は高い数値となっています。
③単年度に更新した管路延長の割合を表す指標であり、明確な基準はないと考えられます。熊野町の指標は類似団体と比較して低い値となっています。
現在は②③のように管路経年化率が高くなりつつある中で管路更新率は低くなっていますが、今後は既存管の更新事業や施設の耐震化調査を基にした老朽化施設の耐震化等、安全管理に向けた事業を進めていきます。</t>
    <phoneticPr fontId="4"/>
  </si>
  <si>
    <t>経営の健全性・効率性等を表す指標は概ね健全な値を示していますが、今後は人口減少及び高齢化が進行し、水需要が減少していくことが見込まれる一方で、既存管の更新事業や老朽化施設の耐震化など、水道事業を取り巻く環境はより厳しくなるものと考えられます。
今後は、経営戦略等の策定や広域連携の検討の枠組みの中で、安全・安心で良質な水を安定的かつ持続的に供給できるよう、経営基盤の強化や合理化を推進し、効率的な経営に向けて取り組んでいきます。</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</si>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</sst>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0.28000000000000003</c:v>
                </c:pt>
                <c:pt idx="3">
                  <c:v>0.21</c:v>
                </c:pt>
                <c:pt idx="4">
                  <c:v>0.47</c:v>
                </c:pt>
              </c:numCache>
            </c:numRef>
          </c:val>
        </c:ser>
        <c:dLbls>
          <c:showLegendKey val="0"/>
          <c:showVal val="0"/>
          <c:showCatName val="0"/>
          <c:showSerName val="0"/>
          <c:showPercent val="0"/>
          <c:showBubbleSize val="0"/>
        </c:dLbls>
        <c:gapWidth val="150"/>
        <c:axId val="97034648"/>
        <c:axId val="15948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97034648"/>
        <c:axId val="159489424"/>
      </c:lineChart>
      <c:dateAx>
        <c:axId val="97034648"/>
        <c:scaling>
          <c:orientation val="minMax"/>
        </c:scaling>
        <c:delete val="1"/>
        <c:axPos val="b"/>
        <c:numFmt formatCode="ge" sourceLinked="1"/>
        <c:majorTickMark val="none"/>
        <c:minorTickMark val="none"/>
        <c:tickLblPos val="none"/>
        <c:crossAx val="159489424"/>
        <c:crosses val="autoZero"/>
        <c:auto val="1"/>
        <c:lblOffset val="100"/>
        <c:baseTimeUnit val="years"/>
      </c:dateAx>
      <c:valAx>
        <c:axId val="15948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3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58.38</c:v>
                </c:pt>
                <c:pt idx="1">
                  <c:v>59.37</c:v>
                </c:pt>
                <c:pt idx="2">
                  <c:v>59.2</c:v>
                </c:pt>
                <c:pt idx="3">
                  <c:v>59.12</c:v>
                </c:pt>
                <c:pt idx="4">
                  <c:v>59.23</c:v>
                </c:pt>
              </c:numCache>
            </c:numRef>
          </c:val>
        </c:ser>
        <c:dLbls>
          <c:showLegendKey val="0"/>
          <c:showVal val="0"/>
          <c:showCatName val="0"/>
          <c:showSerName val="0"/>
          <c:showPercent val="0"/>
          <c:showBubbleSize val="0"/>
        </c:dLbls>
        <c:gapWidth val="150"/>
        <c:axId val="157551792"/>
        <c:axId val="157551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57551792"/>
        <c:axId val="157551400"/>
      </c:lineChart>
      <c:dateAx>
        <c:axId val="157551792"/>
        <c:scaling>
          <c:orientation val="minMax"/>
        </c:scaling>
        <c:delete val="1"/>
        <c:axPos val="b"/>
        <c:numFmt formatCode="ge" sourceLinked="1"/>
        <c:majorTickMark val="none"/>
        <c:minorTickMark val="none"/>
        <c:tickLblPos val="none"/>
        <c:crossAx val="157551400"/>
        <c:crosses val="autoZero"/>
        <c:auto val="1"/>
        <c:lblOffset val="100"/>
        <c:baseTimeUnit val="years"/>
      </c:dateAx>
      <c:valAx>
        <c:axId val="15755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5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96.6</c:v>
                </c:pt>
                <c:pt idx="1">
                  <c:v>93.8</c:v>
                </c:pt>
                <c:pt idx="2">
                  <c:v>92.62</c:v>
                </c:pt>
                <c:pt idx="3">
                  <c:v>93.03</c:v>
                </c:pt>
                <c:pt idx="4">
                  <c:v>92.77</c:v>
                </c:pt>
              </c:numCache>
            </c:numRef>
          </c:val>
        </c:ser>
        <c:dLbls>
          <c:showLegendKey val="0"/>
          <c:showVal val="0"/>
          <c:showCatName val="0"/>
          <c:showSerName val="0"/>
          <c:showPercent val="0"/>
          <c:showBubbleSize val="0"/>
        </c:dLbls>
        <c:gapWidth val="150"/>
        <c:axId val="160444888"/>
        <c:axId val="16044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60444888"/>
        <c:axId val="160445280"/>
      </c:lineChart>
      <c:dateAx>
        <c:axId val="160444888"/>
        <c:scaling>
          <c:orientation val="minMax"/>
        </c:scaling>
        <c:delete val="1"/>
        <c:axPos val="b"/>
        <c:numFmt formatCode="ge" sourceLinked="1"/>
        <c:majorTickMark val="none"/>
        <c:minorTickMark val="none"/>
        <c:tickLblPos val="none"/>
        <c:crossAx val="160445280"/>
        <c:crosses val="autoZero"/>
        <c:auto val="1"/>
        <c:lblOffset val="100"/>
        <c:baseTimeUnit val="years"/>
      </c:dateAx>
      <c:valAx>
        <c:axId val="16044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4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107.24</c:v>
                </c:pt>
                <c:pt idx="1">
                  <c:v>104.17</c:v>
                </c:pt>
                <c:pt idx="2">
                  <c:v>109.78</c:v>
                </c:pt>
                <c:pt idx="3">
                  <c:v>118.66</c:v>
                </c:pt>
                <c:pt idx="4">
                  <c:v>113.15</c:v>
                </c:pt>
              </c:numCache>
            </c:numRef>
          </c:val>
        </c:ser>
        <c:dLbls>
          <c:showLegendKey val="0"/>
          <c:showVal val="0"/>
          <c:showCatName val="0"/>
          <c:showSerName val="0"/>
          <c:showPercent val="0"/>
          <c:showBubbleSize val="0"/>
        </c:dLbls>
        <c:gapWidth val="150"/>
        <c:axId val="159472424"/>
        <c:axId val="159569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59472424"/>
        <c:axId val="159569816"/>
      </c:lineChart>
      <c:dateAx>
        <c:axId val="159472424"/>
        <c:scaling>
          <c:orientation val="minMax"/>
        </c:scaling>
        <c:delete val="1"/>
        <c:axPos val="b"/>
        <c:numFmt formatCode="ge" sourceLinked="1"/>
        <c:majorTickMark val="none"/>
        <c:minorTickMark val="none"/>
        <c:tickLblPos val="none"/>
        <c:crossAx val="159569816"/>
        <c:crosses val="autoZero"/>
        <c:auto val="1"/>
        <c:lblOffset val="100"/>
        <c:baseTimeUnit val="years"/>
      </c:dateAx>
      <c:valAx>
        <c:axId val="159569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47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43.67</c:v>
                </c:pt>
                <c:pt idx="1">
                  <c:v>44.53</c:v>
                </c:pt>
                <c:pt idx="2">
                  <c:v>49.59</c:v>
                </c:pt>
                <c:pt idx="3">
                  <c:v>50.12</c:v>
                </c:pt>
                <c:pt idx="4">
                  <c:v>50.07</c:v>
                </c:pt>
              </c:numCache>
            </c:numRef>
          </c:val>
        </c:ser>
        <c:dLbls>
          <c:showLegendKey val="0"/>
          <c:showVal val="0"/>
          <c:showCatName val="0"/>
          <c:showSerName val="0"/>
          <c:showPercent val="0"/>
          <c:showBubbleSize val="0"/>
        </c:dLbls>
        <c:gapWidth val="150"/>
        <c:axId val="159671968"/>
        <c:axId val="15967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59671968"/>
        <c:axId val="159672352"/>
      </c:lineChart>
      <c:dateAx>
        <c:axId val="159671968"/>
        <c:scaling>
          <c:orientation val="minMax"/>
        </c:scaling>
        <c:delete val="1"/>
        <c:axPos val="b"/>
        <c:numFmt formatCode="ge" sourceLinked="1"/>
        <c:majorTickMark val="none"/>
        <c:minorTickMark val="none"/>
        <c:tickLblPos val="none"/>
        <c:crossAx val="159672352"/>
        <c:crosses val="autoZero"/>
        <c:auto val="1"/>
        <c:lblOffset val="100"/>
        <c:baseTimeUnit val="years"/>
      </c:dateAx>
      <c:valAx>
        <c:axId val="15967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7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13.68</c:v>
                </c:pt>
                <c:pt idx="1">
                  <c:v>14.74</c:v>
                </c:pt>
                <c:pt idx="2">
                  <c:v>15.51</c:v>
                </c:pt>
                <c:pt idx="3">
                  <c:v>16.27</c:v>
                </c:pt>
                <c:pt idx="4">
                  <c:v>17.62</c:v>
                </c:pt>
              </c:numCache>
            </c:numRef>
          </c:val>
        </c:ser>
        <c:dLbls>
          <c:showLegendKey val="0"/>
          <c:showVal val="0"/>
          <c:showCatName val="0"/>
          <c:showSerName val="0"/>
          <c:showPercent val="0"/>
          <c:showBubbleSize val="0"/>
        </c:dLbls>
        <c:gapWidth val="150"/>
        <c:axId val="157549832"/>
        <c:axId val="15755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57549832"/>
        <c:axId val="157550224"/>
      </c:lineChart>
      <c:dateAx>
        <c:axId val="157549832"/>
        <c:scaling>
          <c:orientation val="minMax"/>
        </c:scaling>
        <c:delete val="1"/>
        <c:axPos val="b"/>
        <c:numFmt formatCode="ge" sourceLinked="1"/>
        <c:majorTickMark val="none"/>
        <c:minorTickMark val="none"/>
        <c:tickLblPos val="none"/>
        <c:crossAx val="157550224"/>
        <c:crosses val="autoZero"/>
        <c:auto val="1"/>
        <c:lblOffset val="100"/>
        <c:baseTimeUnit val="years"/>
      </c:dateAx>
      <c:valAx>
        <c:axId val="15755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4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9731568"/>
        <c:axId val="159731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59731568"/>
        <c:axId val="159731960"/>
      </c:lineChart>
      <c:dateAx>
        <c:axId val="159731568"/>
        <c:scaling>
          <c:orientation val="minMax"/>
        </c:scaling>
        <c:delete val="1"/>
        <c:axPos val="b"/>
        <c:numFmt formatCode="ge" sourceLinked="1"/>
        <c:majorTickMark val="none"/>
        <c:minorTickMark val="none"/>
        <c:tickLblPos val="none"/>
        <c:crossAx val="159731960"/>
        <c:crosses val="autoZero"/>
        <c:auto val="1"/>
        <c:lblOffset val="100"/>
        <c:baseTimeUnit val="years"/>
      </c:dateAx>
      <c:valAx>
        <c:axId val="159731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73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695.8</c:v>
                </c:pt>
                <c:pt idx="1">
                  <c:v>756.54</c:v>
                </c:pt>
                <c:pt idx="2">
                  <c:v>724.45</c:v>
                </c:pt>
                <c:pt idx="3">
                  <c:v>894.9</c:v>
                </c:pt>
                <c:pt idx="4">
                  <c:v>864.66</c:v>
                </c:pt>
              </c:numCache>
            </c:numRef>
          </c:val>
        </c:ser>
        <c:dLbls>
          <c:showLegendKey val="0"/>
          <c:showVal val="0"/>
          <c:showCatName val="0"/>
          <c:showSerName val="0"/>
          <c:showPercent val="0"/>
          <c:showBubbleSize val="0"/>
        </c:dLbls>
        <c:gapWidth val="150"/>
        <c:axId val="159733528"/>
        <c:axId val="15973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59733528"/>
        <c:axId val="159733920"/>
      </c:lineChart>
      <c:dateAx>
        <c:axId val="159733528"/>
        <c:scaling>
          <c:orientation val="minMax"/>
        </c:scaling>
        <c:delete val="1"/>
        <c:axPos val="b"/>
        <c:numFmt formatCode="ge" sourceLinked="1"/>
        <c:majorTickMark val="none"/>
        <c:minorTickMark val="none"/>
        <c:tickLblPos val="none"/>
        <c:crossAx val="159733920"/>
        <c:crosses val="autoZero"/>
        <c:auto val="1"/>
        <c:lblOffset val="100"/>
        <c:baseTimeUnit val="years"/>
      </c:dateAx>
      <c:valAx>
        <c:axId val="159733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73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0155880"/>
        <c:axId val="16015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60155880"/>
        <c:axId val="160156272"/>
      </c:lineChart>
      <c:dateAx>
        <c:axId val="160155880"/>
        <c:scaling>
          <c:orientation val="minMax"/>
        </c:scaling>
        <c:delete val="1"/>
        <c:axPos val="b"/>
        <c:numFmt formatCode="ge" sourceLinked="1"/>
        <c:majorTickMark val="none"/>
        <c:minorTickMark val="none"/>
        <c:tickLblPos val="none"/>
        <c:crossAx val="160156272"/>
        <c:crosses val="autoZero"/>
        <c:auto val="1"/>
        <c:lblOffset val="100"/>
        <c:baseTimeUnit val="years"/>
      </c:dateAx>
      <c:valAx>
        <c:axId val="160156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015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103.07</c:v>
                </c:pt>
                <c:pt idx="1">
                  <c:v>100.15</c:v>
                </c:pt>
                <c:pt idx="2">
                  <c:v>105.57</c:v>
                </c:pt>
                <c:pt idx="3">
                  <c:v>115.51</c:v>
                </c:pt>
                <c:pt idx="4">
                  <c:v>109.52</c:v>
                </c:pt>
              </c:numCache>
            </c:numRef>
          </c:val>
        </c:ser>
        <c:dLbls>
          <c:showLegendKey val="0"/>
          <c:showVal val="0"/>
          <c:showCatName val="0"/>
          <c:showSerName val="0"/>
          <c:showPercent val="0"/>
          <c:showBubbleSize val="0"/>
        </c:dLbls>
        <c:gapWidth val="150"/>
        <c:axId val="160157448"/>
        <c:axId val="16015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60157448"/>
        <c:axId val="160157840"/>
      </c:lineChart>
      <c:dateAx>
        <c:axId val="160157448"/>
        <c:scaling>
          <c:orientation val="minMax"/>
        </c:scaling>
        <c:delete val="1"/>
        <c:axPos val="b"/>
        <c:numFmt formatCode="ge" sourceLinked="1"/>
        <c:majorTickMark val="none"/>
        <c:minorTickMark val="none"/>
        <c:tickLblPos val="none"/>
        <c:crossAx val="160157840"/>
        <c:crosses val="autoZero"/>
        <c:auto val="1"/>
        <c:lblOffset val="100"/>
        <c:baseTimeUnit val="years"/>
      </c:dateAx>
      <c:valAx>
        <c:axId val="16015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15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230.79</c:v>
                </c:pt>
                <c:pt idx="1">
                  <c:v>238.7</c:v>
                </c:pt>
                <c:pt idx="2">
                  <c:v>225.23</c:v>
                </c:pt>
                <c:pt idx="3">
                  <c:v>206.1</c:v>
                </c:pt>
                <c:pt idx="4">
                  <c:v>217.7</c:v>
                </c:pt>
              </c:numCache>
            </c:numRef>
          </c:val>
        </c:ser>
        <c:dLbls>
          <c:showLegendKey val="0"/>
          <c:showVal val="0"/>
          <c:showCatName val="0"/>
          <c:showSerName val="0"/>
          <c:showPercent val="0"/>
          <c:showBubbleSize val="0"/>
        </c:dLbls>
        <c:gapWidth val="150"/>
        <c:axId val="159733136"/>
        <c:axId val="15973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59733136"/>
        <c:axId val="159731176"/>
      </c:lineChart>
      <c:dateAx>
        <c:axId val="159733136"/>
        <c:scaling>
          <c:orientation val="minMax"/>
        </c:scaling>
        <c:delete val="1"/>
        <c:axPos val="b"/>
        <c:numFmt formatCode="ge" sourceLinked="1"/>
        <c:majorTickMark val="none"/>
        <c:minorTickMark val="none"/>
        <c:tickLblPos val="none"/>
        <c:crossAx val="159731176"/>
        <c:crosses val="autoZero"/>
        <c:auto val="1"/>
        <c:lblOffset val="100"/>
        <c:baseTimeUnit val="years"/>
      </c:dateAx>
      <c:valAx>
        <c:axId val="15973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3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広島県　熊野町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119</v>
      </c>
      <c r="AE8" s="60"/>
      <c r="AF8" s="60"/>
      <c r="AG8" s="60"/>
      <c r="AH8" s="60"/>
      <c r="AI8" s="60"/>
      <c r="AJ8" s="60"/>
      <c r="AK8" s="5"/>
      <c r="AL8" s="61">
        <f>データ!$R$6</f>
        <v>24437</v>
      </c>
      <c r="AM8" s="61"/>
      <c r="AN8" s="61"/>
      <c r="AO8" s="61"/>
      <c r="AP8" s="61"/>
      <c r="AQ8" s="61"/>
      <c r="AR8" s="61"/>
      <c r="AS8" s="61"/>
      <c r="AT8" s="51">
        <f>データ!$S$6</f>
        <v>33.76</v>
      </c>
      <c r="AU8" s="52"/>
      <c r="AV8" s="52"/>
      <c r="AW8" s="52"/>
      <c r="AX8" s="52"/>
      <c r="AY8" s="52"/>
      <c r="AZ8" s="52"/>
      <c r="BA8" s="52"/>
      <c r="BB8" s="53">
        <f>データ!$T$6</f>
        <v>723.84</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95.94</v>
      </c>
      <c r="J10" s="52"/>
      <c r="K10" s="52"/>
      <c r="L10" s="52"/>
      <c r="M10" s="52"/>
      <c r="N10" s="52"/>
      <c r="O10" s="64"/>
      <c r="P10" s="53">
        <f>データ!$P$6</f>
        <v>88.59</v>
      </c>
      <c r="Q10" s="53"/>
      <c r="R10" s="53"/>
      <c r="S10" s="53"/>
      <c r="T10" s="53"/>
      <c r="U10" s="53"/>
      <c r="V10" s="53"/>
      <c r="W10" s="61">
        <f>データ!$Q$6</f>
        <v>4666</v>
      </c>
      <c r="X10" s="61"/>
      <c r="Y10" s="61"/>
      <c r="Z10" s="61"/>
      <c r="AA10" s="61"/>
      <c r="AB10" s="61"/>
      <c r="AC10" s="61"/>
      <c r="AD10" s="2"/>
      <c r="AE10" s="2"/>
      <c r="AF10" s="2"/>
      <c r="AG10" s="2"/>
      <c r="AH10" s="5"/>
      <c r="AI10" s="5"/>
      <c r="AJ10" s="5"/>
      <c r="AK10" s="5"/>
      <c r="AL10" s="61">
        <f>データ!$U$6</f>
        <v>21563</v>
      </c>
      <c r="AM10" s="61"/>
      <c r="AN10" s="61"/>
      <c r="AO10" s="61"/>
      <c r="AP10" s="61"/>
      <c r="AQ10" s="61"/>
      <c r="AR10" s="61"/>
      <c r="AS10" s="61"/>
      <c r="AT10" s="51">
        <f>データ!$V$6</f>
        <v>12.05</v>
      </c>
      <c r="AU10" s="52"/>
      <c r="AV10" s="52"/>
      <c r="AW10" s="52"/>
      <c r="AX10" s="52"/>
      <c r="AY10" s="52"/>
      <c r="AZ10" s="52"/>
      <c r="BA10" s="52"/>
      <c r="BB10" s="53">
        <f>データ!$W$6</f>
        <v>1789.46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algorithmName="SHA-512" hashValue="E1L4HIfzEdhSHX+sjSTbuzb4FxkWtn+P3FaJdh8C9AFMXFEAoanyH5ddxu5S21bkv0ly7Z0oPdoVCww7Z/Pa9Q==" saltValue="kHmV1Dl3hif5WfvWWnDHd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EH8" sqref="EH8"/>
    </sheetView>
  </sheetViews>
  <sheetFormatPr defaultColWidth="9"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343072</v>
      </c>
      <c r="D6" s="34">
        <f t="shared" si="3"/>
        <v>46</v>
      </c>
      <c r="E6" s="34">
        <f t="shared" si="3"/>
        <v>1</v>
      </c>
      <c r="F6" s="34">
        <f t="shared" si="3"/>
        <v>0</v>
      </c>
      <c r="G6" s="34">
        <f t="shared" si="3"/>
        <v>1</v>
      </c>
      <c r="H6" s="34" t="str">
        <f t="shared" si="3"/>
        <v>広島県　熊野町</v>
      </c>
      <c r="I6" s="34" t="str">
        <f t="shared" si="3"/>
        <v>法適用</v>
      </c>
      <c r="J6" s="34" t="str">
        <f t="shared" si="3"/>
        <v>水道事業</v>
      </c>
      <c r="K6" s="34" t="str">
        <f t="shared" si="3"/>
        <v>末端給水事業</v>
      </c>
      <c r="L6" s="34" t="str">
        <f t="shared" si="3"/>
        <v>A6</v>
      </c>
      <c r="M6" s="34">
        <f t="shared" si="3"/>
        <v>0</v>
      </c>
      <c r="N6" s="35" t="str">
        <f t="shared" si="3"/>
        <v>-</v>
      </c>
      <c r="O6" s="35">
        <f t="shared" si="3"/>
        <v>95.94</v>
      </c>
      <c r="P6" s="35">
        <f t="shared" si="3"/>
        <v>88.59</v>
      </c>
      <c r="Q6" s="35">
        <f t="shared" si="3"/>
        <v>4666</v>
      </c>
      <c r="R6" s="35">
        <f t="shared" si="3"/>
        <v>24437</v>
      </c>
      <c r="S6" s="35">
        <f t="shared" si="3"/>
        <v>33.76</v>
      </c>
      <c r="T6" s="35">
        <f t="shared" si="3"/>
        <v>723.84</v>
      </c>
      <c r="U6" s="35">
        <f t="shared" si="3"/>
        <v>21563</v>
      </c>
      <c r="V6" s="35">
        <f t="shared" si="3"/>
        <v>12.05</v>
      </c>
      <c r="W6" s="35">
        <f t="shared" si="3"/>
        <v>1789.46</v>
      </c>
      <c r="X6" s="36">
        <f>IF(X7="",NA(),X7)</f>
        <v>107.24</v>
      </c>
      <c r="Y6" s="36">
        <f t="shared" ref="Y6:AG6" si="4">IF(Y7="",NA(),Y7)</f>
        <v>104.17</v>
      </c>
      <c r="Z6" s="36">
        <f t="shared" si="4"/>
        <v>109.78</v>
      </c>
      <c r="AA6" s="36">
        <f t="shared" si="4"/>
        <v>118.66</v>
      </c>
      <c r="AB6" s="36">
        <f t="shared" si="4"/>
        <v>113.15</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695.8</v>
      </c>
      <c r="AU6" s="36">
        <f t="shared" ref="AU6:BC6" si="6">IF(AU7="",NA(),AU7)</f>
        <v>756.54</v>
      </c>
      <c r="AV6" s="36">
        <f t="shared" si="6"/>
        <v>724.45</v>
      </c>
      <c r="AW6" s="36">
        <f t="shared" si="6"/>
        <v>894.9</v>
      </c>
      <c r="AX6" s="36">
        <f t="shared" si="6"/>
        <v>864.66</v>
      </c>
      <c r="AY6" s="36">
        <f t="shared" si="6"/>
        <v>915.5</v>
      </c>
      <c r="AZ6" s="36">
        <f t="shared" si="6"/>
        <v>963.24</v>
      </c>
      <c r="BA6" s="36">
        <f t="shared" si="6"/>
        <v>381.53</v>
      </c>
      <c r="BB6" s="36">
        <f t="shared" si="6"/>
        <v>391.54</v>
      </c>
      <c r="BC6" s="36">
        <f t="shared" si="6"/>
        <v>384.34</v>
      </c>
      <c r="BD6" s="35" t="str">
        <f>IF(BD7="","",IF(BD7="-","【-】","【"&amp;SUBSTITUTE(TEXT(BD7,"#,##0.00"),"-","△")&amp;"】"))</f>
        <v>【262.87】</v>
      </c>
      <c r="BE6" s="35">
        <f>IF(BE7="",NA(),BE7)</f>
        <v>0</v>
      </c>
      <c r="BF6" s="35">
        <f t="shared" ref="BF6:BN6" si="7">IF(BF7="",NA(),BF7)</f>
        <v>0</v>
      </c>
      <c r="BG6" s="35">
        <f t="shared" si="7"/>
        <v>0</v>
      </c>
      <c r="BH6" s="35">
        <f t="shared" si="7"/>
        <v>0</v>
      </c>
      <c r="BI6" s="35">
        <f t="shared" si="7"/>
        <v>0</v>
      </c>
      <c r="BJ6" s="36">
        <f t="shared" si="7"/>
        <v>404.78</v>
      </c>
      <c r="BK6" s="36">
        <f t="shared" si="7"/>
        <v>400.38</v>
      </c>
      <c r="BL6" s="36">
        <f t="shared" si="7"/>
        <v>393.27</v>
      </c>
      <c r="BM6" s="36">
        <f t="shared" si="7"/>
        <v>386.97</v>
      </c>
      <c r="BN6" s="36">
        <f t="shared" si="7"/>
        <v>380.58</v>
      </c>
      <c r="BO6" s="35" t="str">
        <f>IF(BO7="","",IF(BO7="-","【-】","【"&amp;SUBSTITUTE(TEXT(BO7,"#,##0.00"),"-","△")&amp;"】"))</f>
        <v>【270.87】</v>
      </c>
      <c r="BP6" s="36">
        <f>IF(BP7="",NA(),BP7)</f>
        <v>103.07</v>
      </c>
      <c r="BQ6" s="36">
        <f t="shared" ref="BQ6:BY6" si="8">IF(BQ7="",NA(),BQ7)</f>
        <v>100.15</v>
      </c>
      <c r="BR6" s="36">
        <f t="shared" si="8"/>
        <v>105.57</v>
      </c>
      <c r="BS6" s="36">
        <f t="shared" si="8"/>
        <v>115.51</v>
      </c>
      <c r="BT6" s="36">
        <f t="shared" si="8"/>
        <v>109.52</v>
      </c>
      <c r="BU6" s="36">
        <f t="shared" si="8"/>
        <v>98.07</v>
      </c>
      <c r="BV6" s="36">
        <f t="shared" si="8"/>
        <v>96.56</v>
      </c>
      <c r="BW6" s="36">
        <f t="shared" si="8"/>
        <v>100.47</v>
      </c>
      <c r="BX6" s="36">
        <f t="shared" si="8"/>
        <v>101.72</v>
      </c>
      <c r="BY6" s="36">
        <f t="shared" si="8"/>
        <v>102.38</v>
      </c>
      <c r="BZ6" s="35" t="str">
        <f>IF(BZ7="","",IF(BZ7="-","【-】","【"&amp;SUBSTITUTE(TEXT(BZ7,"#,##0.00"),"-","△")&amp;"】"))</f>
        <v>【105.59】</v>
      </c>
      <c r="CA6" s="36">
        <f>IF(CA7="",NA(),CA7)</f>
        <v>230.79</v>
      </c>
      <c r="CB6" s="36">
        <f t="shared" ref="CB6:CJ6" si="9">IF(CB7="",NA(),CB7)</f>
        <v>238.7</v>
      </c>
      <c r="CC6" s="36">
        <f t="shared" si="9"/>
        <v>225.23</v>
      </c>
      <c r="CD6" s="36">
        <f t="shared" si="9"/>
        <v>206.1</v>
      </c>
      <c r="CE6" s="36">
        <f t="shared" si="9"/>
        <v>217.7</v>
      </c>
      <c r="CF6" s="36">
        <f t="shared" si="9"/>
        <v>172.26</v>
      </c>
      <c r="CG6" s="36">
        <f t="shared" si="9"/>
        <v>177.14</v>
      </c>
      <c r="CH6" s="36">
        <f t="shared" si="9"/>
        <v>169.82</v>
      </c>
      <c r="CI6" s="36">
        <f t="shared" si="9"/>
        <v>168.2</v>
      </c>
      <c r="CJ6" s="36">
        <f t="shared" si="9"/>
        <v>168.67</v>
      </c>
      <c r="CK6" s="35" t="str">
        <f>IF(CK7="","",IF(CK7="-","【-】","【"&amp;SUBSTITUTE(TEXT(CK7,"#,##0.00"),"-","△")&amp;"】"))</f>
        <v>【163.27】</v>
      </c>
      <c r="CL6" s="36">
        <f>IF(CL7="",NA(),CL7)</f>
        <v>58.38</v>
      </c>
      <c r="CM6" s="36">
        <f t="shared" ref="CM6:CU6" si="10">IF(CM7="",NA(),CM7)</f>
        <v>59.37</v>
      </c>
      <c r="CN6" s="36">
        <f t="shared" si="10"/>
        <v>59.2</v>
      </c>
      <c r="CO6" s="36">
        <f t="shared" si="10"/>
        <v>59.12</v>
      </c>
      <c r="CP6" s="36">
        <f t="shared" si="10"/>
        <v>59.23</v>
      </c>
      <c r="CQ6" s="36">
        <f t="shared" si="10"/>
        <v>55.68</v>
      </c>
      <c r="CR6" s="36">
        <f t="shared" si="10"/>
        <v>55.64</v>
      </c>
      <c r="CS6" s="36">
        <f t="shared" si="10"/>
        <v>55.13</v>
      </c>
      <c r="CT6" s="36">
        <f t="shared" si="10"/>
        <v>54.77</v>
      </c>
      <c r="CU6" s="36">
        <f t="shared" si="10"/>
        <v>54.92</v>
      </c>
      <c r="CV6" s="35" t="str">
        <f>IF(CV7="","",IF(CV7="-","【-】","【"&amp;SUBSTITUTE(TEXT(CV7,"#,##0.00"),"-","△")&amp;"】"))</f>
        <v>【59.94】</v>
      </c>
      <c r="CW6" s="36">
        <f>IF(CW7="",NA(),CW7)</f>
        <v>96.6</v>
      </c>
      <c r="CX6" s="36">
        <f t="shared" ref="CX6:DF6" si="11">IF(CX7="",NA(),CX7)</f>
        <v>93.8</v>
      </c>
      <c r="CY6" s="36">
        <f t="shared" si="11"/>
        <v>92.62</v>
      </c>
      <c r="CZ6" s="36">
        <f t="shared" si="11"/>
        <v>93.03</v>
      </c>
      <c r="DA6" s="36">
        <f t="shared" si="11"/>
        <v>92.77</v>
      </c>
      <c r="DB6" s="36">
        <f t="shared" si="11"/>
        <v>83.18</v>
      </c>
      <c r="DC6" s="36">
        <f t="shared" si="11"/>
        <v>83.09</v>
      </c>
      <c r="DD6" s="36">
        <f t="shared" si="11"/>
        <v>83</v>
      </c>
      <c r="DE6" s="36">
        <f t="shared" si="11"/>
        <v>82.89</v>
      </c>
      <c r="DF6" s="36">
        <f t="shared" si="11"/>
        <v>82.66</v>
      </c>
      <c r="DG6" s="35" t="str">
        <f>IF(DG7="","",IF(DG7="-","【-】","【"&amp;SUBSTITUTE(TEXT(DG7,"#,##0.00"),"-","△")&amp;"】"))</f>
        <v>【90.22】</v>
      </c>
      <c r="DH6" s="36">
        <f>IF(DH7="",NA(),DH7)</f>
        <v>43.67</v>
      </c>
      <c r="DI6" s="36">
        <f t="shared" ref="DI6:DQ6" si="12">IF(DI7="",NA(),DI7)</f>
        <v>44.53</v>
      </c>
      <c r="DJ6" s="36">
        <f t="shared" si="12"/>
        <v>49.59</v>
      </c>
      <c r="DK6" s="36">
        <f t="shared" si="12"/>
        <v>50.12</v>
      </c>
      <c r="DL6" s="36">
        <f t="shared" si="12"/>
        <v>50.07</v>
      </c>
      <c r="DM6" s="36">
        <f t="shared" si="12"/>
        <v>38.07</v>
      </c>
      <c r="DN6" s="36">
        <f t="shared" si="12"/>
        <v>39.06</v>
      </c>
      <c r="DO6" s="36">
        <f t="shared" si="12"/>
        <v>46.66</v>
      </c>
      <c r="DP6" s="36">
        <f t="shared" si="12"/>
        <v>47.46</v>
      </c>
      <c r="DQ6" s="36">
        <f t="shared" si="12"/>
        <v>48.49</v>
      </c>
      <c r="DR6" s="35" t="str">
        <f>IF(DR7="","",IF(DR7="-","【-】","【"&amp;SUBSTITUTE(TEXT(DR7,"#,##0.00"),"-","△")&amp;"】"))</f>
        <v>【47.91】</v>
      </c>
      <c r="DS6" s="36">
        <f>IF(DS7="",NA(),DS7)</f>
        <v>13.68</v>
      </c>
      <c r="DT6" s="36">
        <f t="shared" ref="DT6:EB6" si="13">IF(DT7="",NA(),DT7)</f>
        <v>14.74</v>
      </c>
      <c r="DU6" s="36">
        <f t="shared" si="13"/>
        <v>15.51</v>
      </c>
      <c r="DV6" s="36">
        <f t="shared" si="13"/>
        <v>16.27</v>
      </c>
      <c r="DW6" s="36">
        <f t="shared" si="13"/>
        <v>17.62</v>
      </c>
      <c r="DX6" s="36">
        <f t="shared" si="13"/>
        <v>7.73</v>
      </c>
      <c r="DY6" s="36">
        <f t="shared" si="13"/>
        <v>8.8699999999999992</v>
      </c>
      <c r="DZ6" s="36">
        <f t="shared" si="13"/>
        <v>9.85</v>
      </c>
      <c r="EA6" s="36">
        <f t="shared" si="13"/>
        <v>9.7100000000000009</v>
      </c>
      <c r="EB6" s="36">
        <f t="shared" si="13"/>
        <v>12.79</v>
      </c>
      <c r="EC6" s="35" t="str">
        <f>IF(EC7="","",IF(EC7="-","【-】","【"&amp;SUBSTITUTE(TEXT(EC7,"#,##0.00"),"-","△")&amp;"】"))</f>
        <v>【15.00】</v>
      </c>
      <c r="ED6" s="35">
        <f>IF(ED7="",NA(),ED7)</f>
        <v>0</v>
      </c>
      <c r="EE6" s="35">
        <f t="shared" ref="EE6:EM6" si="14">IF(EE7="",NA(),EE7)</f>
        <v>0</v>
      </c>
      <c r="EF6" s="35">
        <f t="shared" si="14"/>
        <v>0.28000000000000003</v>
      </c>
      <c r="EG6" s="35">
        <f t="shared" si="14"/>
        <v>0.21</v>
      </c>
      <c r="EH6" s="35">
        <f t="shared" si="14"/>
        <v>0.47</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343072</v>
      </c>
      <c r="D7" s="38">
        <v>46</v>
      </c>
      <c r="E7" s="38">
        <v>1</v>
      </c>
      <c r="F7" s="38">
        <v>0</v>
      </c>
      <c r="G7" s="38">
        <v>1</v>
      </c>
      <c r="H7" s="38" t="s">
        <v>105</v>
      </c>
      <c r="I7" s="38" t="s">
        <v>106</v>
      </c>
      <c r="J7" s="38" t="s">
        <v>107</v>
      </c>
      <c r="K7" s="38" t="s">
        <v>108</v>
      </c>
      <c r="L7" s="38" t="s">
        <v>109</v>
      </c>
      <c r="M7" s="38"/>
      <c r="N7" s="39" t="s">
        <v>110</v>
      </c>
      <c r="O7" s="39">
        <v>95.94</v>
      </c>
      <c r="P7" s="39">
        <v>88.59</v>
      </c>
      <c r="Q7" s="39">
        <v>4666</v>
      </c>
      <c r="R7" s="39">
        <v>24437</v>
      </c>
      <c r="S7" s="39">
        <v>33.76</v>
      </c>
      <c r="T7" s="39">
        <v>723.84</v>
      </c>
      <c r="U7" s="39">
        <v>21563</v>
      </c>
      <c r="V7" s="39">
        <v>12.05</v>
      </c>
      <c r="W7" s="39">
        <v>1789.46</v>
      </c>
      <c r="X7" s="39">
        <v>107.24</v>
      </c>
      <c r="Y7" s="39">
        <v>104.17</v>
      </c>
      <c r="Z7" s="39">
        <v>109.78</v>
      </c>
      <c r="AA7" s="39">
        <v>118.66</v>
      </c>
      <c r="AB7" s="39">
        <v>113.15</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695.8</v>
      </c>
      <c r="AU7" s="39">
        <v>756.54</v>
      </c>
      <c r="AV7" s="39">
        <v>724.45</v>
      </c>
      <c r="AW7" s="39">
        <v>894.9</v>
      </c>
      <c r="AX7" s="39">
        <v>864.66</v>
      </c>
      <c r="AY7" s="39">
        <v>915.5</v>
      </c>
      <c r="AZ7" s="39">
        <v>963.24</v>
      </c>
      <c r="BA7" s="39">
        <v>381.53</v>
      </c>
      <c r="BB7" s="39">
        <v>391.54</v>
      </c>
      <c r="BC7" s="39">
        <v>384.34</v>
      </c>
      <c r="BD7" s="39">
        <v>262.87</v>
      </c>
      <c r="BE7" s="39">
        <v>0</v>
      </c>
      <c r="BF7" s="39">
        <v>0</v>
      </c>
      <c r="BG7" s="39">
        <v>0</v>
      </c>
      <c r="BH7" s="39">
        <v>0</v>
      </c>
      <c r="BI7" s="39">
        <v>0</v>
      </c>
      <c r="BJ7" s="39">
        <v>404.78</v>
      </c>
      <c r="BK7" s="39">
        <v>400.38</v>
      </c>
      <c r="BL7" s="39">
        <v>393.27</v>
      </c>
      <c r="BM7" s="39">
        <v>386.97</v>
      </c>
      <c r="BN7" s="39">
        <v>380.58</v>
      </c>
      <c r="BO7" s="39">
        <v>270.87</v>
      </c>
      <c r="BP7" s="39">
        <v>103.07</v>
      </c>
      <c r="BQ7" s="39">
        <v>100.15</v>
      </c>
      <c r="BR7" s="39">
        <v>105.57</v>
      </c>
      <c r="BS7" s="39">
        <v>115.51</v>
      </c>
      <c r="BT7" s="39">
        <v>109.52</v>
      </c>
      <c r="BU7" s="39">
        <v>98.07</v>
      </c>
      <c r="BV7" s="39">
        <v>96.56</v>
      </c>
      <c r="BW7" s="39">
        <v>100.47</v>
      </c>
      <c r="BX7" s="39">
        <v>101.72</v>
      </c>
      <c r="BY7" s="39">
        <v>102.38</v>
      </c>
      <c r="BZ7" s="39">
        <v>105.59</v>
      </c>
      <c r="CA7" s="39">
        <v>230.79</v>
      </c>
      <c r="CB7" s="39">
        <v>238.7</v>
      </c>
      <c r="CC7" s="39">
        <v>225.23</v>
      </c>
      <c r="CD7" s="39">
        <v>206.1</v>
      </c>
      <c r="CE7" s="39">
        <v>217.7</v>
      </c>
      <c r="CF7" s="39">
        <v>172.26</v>
      </c>
      <c r="CG7" s="39">
        <v>177.14</v>
      </c>
      <c r="CH7" s="39">
        <v>169.82</v>
      </c>
      <c r="CI7" s="39">
        <v>168.2</v>
      </c>
      <c r="CJ7" s="39">
        <v>168.67</v>
      </c>
      <c r="CK7" s="39">
        <v>163.27000000000001</v>
      </c>
      <c r="CL7" s="39">
        <v>58.38</v>
      </c>
      <c r="CM7" s="39">
        <v>59.37</v>
      </c>
      <c r="CN7" s="39">
        <v>59.2</v>
      </c>
      <c r="CO7" s="39">
        <v>59.12</v>
      </c>
      <c r="CP7" s="39">
        <v>59.23</v>
      </c>
      <c r="CQ7" s="39">
        <v>55.68</v>
      </c>
      <c r="CR7" s="39">
        <v>55.64</v>
      </c>
      <c r="CS7" s="39">
        <v>55.13</v>
      </c>
      <c r="CT7" s="39">
        <v>54.77</v>
      </c>
      <c r="CU7" s="39">
        <v>54.92</v>
      </c>
      <c r="CV7" s="39">
        <v>59.94</v>
      </c>
      <c r="CW7" s="39">
        <v>96.6</v>
      </c>
      <c r="CX7" s="39">
        <v>93.8</v>
      </c>
      <c r="CY7" s="39">
        <v>92.62</v>
      </c>
      <c r="CZ7" s="39">
        <v>93.03</v>
      </c>
      <c r="DA7" s="39">
        <v>92.77</v>
      </c>
      <c r="DB7" s="39">
        <v>83.18</v>
      </c>
      <c r="DC7" s="39">
        <v>83.09</v>
      </c>
      <c r="DD7" s="39">
        <v>83</v>
      </c>
      <c r="DE7" s="39">
        <v>82.89</v>
      </c>
      <c r="DF7" s="39">
        <v>82.66</v>
      </c>
      <c r="DG7" s="39">
        <v>90.22</v>
      </c>
      <c r="DH7" s="39">
        <v>43.67</v>
      </c>
      <c r="DI7" s="39">
        <v>44.53</v>
      </c>
      <c r="DJ7" s="39">
        <v>49.59</v>
      </c>
      <c r="DK7" s="39">
        <v>50.12</v>
      </c>
      <c r="DL7" s="39">
        <v>50.07</v>
      </c>
      <c r="DM7" s="39">
        <v>38.07</v>
      </c>
      <c r="DN7" s="39">
        <v>39.06</v>
      </c>
      <c r="DO7" s="39">
        <v>46.66</v>
      </c>
      <c r="DP7" s="39">
        <v>47.46</v>
      </c>
      <c r="DQ7" s="39">
        <v>48.49</v>
      </c>
      <c r="DR7" s="39">
        <v>47.91</v>
      </c>
      <c r="DS7" s="39">
        <v>13.68</v>
      </c>
      <c r="DT7" s="39">
        <v>14.74</v>
      </c>
      <c r="DU7" s="39">
        <v>15.51</v>
      </c>
      <c r="DV7" s="39">
        <v>16.27</v>
      </c>
      <c r="DW7" s="39">
        <v>17.62</v>
      </c>
      <c r="DX7" s="39">
        <v>7.73</v>
      </c>
      <c r="DY7" s="39">
        <v>8.8699999999999992</v>
      </c>
      <c r="DZ7" s="39">
        <v>9.85</v>
      </c>
      <c r="EA7" s="39">
        <v>9.7100000000000009</v>
      </c>
      <c r="EB7" s="39">
        <v>12.79</v>
      </c>
      <c r="EC7" s="39">
        <v>15</v>
      </c>
      <c r="ED7" s="39">
        <v>0</v>
      </c>
      <c r="EE7" s="39">
        <v>0</v>
      </c>
      <c r="EF7" s="39">
        <v>0.28000000000000003</v>
      </c>
      <c r="EG7" s="39">
        <v>0.21</v>
      </c>
      <c r="EH7" s="39">
        <v>0.47</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2017-12-25T01:34:38Z</dcterms:created>
  <dcterms:modified xsi:type="dcterms:W3CDTF">2018-03-05T05:19:41Z</dcterms:modified>
</cp:coreProperties>
</file>