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AL10" i="4"/>
  <c r="W10" i="4"/>
  <c r="P10" i="4"/>
  <c r="I10" i="4"/>
  <c r="BB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<sst xmlns="http://schemas.openxmlformats.org/spreadsheetml/2006/main" count="237" uniqueCount="124">
  <si>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</si>
  <si>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</si>
  <si>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</si>
  <si>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</si>
  <si>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</si>
  <si>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</si>
  <si>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</si>
  <si>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</si>
  <si>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</si>
  <si>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</si>
  <si>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</si>
  <si>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</si>
  <si>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</si>
  <si>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</si>
  <si>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</si>
  <si>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</si>
  <si>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</si>
  <si>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</si>
  <si>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</si>
  <si>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</si>
  <si>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</si>
  <si>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</si>
  <si>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</si>
  <si>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</si>
  <si>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</si>
  <si>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</si>
  <si>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</si>
  <si>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</si>
  <si>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</si>
  <si>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</si>
  <si>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</si>
  <si>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</si>
  <si>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</si>
  <si>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</si>
  <si>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</si>
  <si>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</si>
  <si>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</si>
  <si>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</si>
  <si>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</si>
  <si>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</si>
  <si>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</si>
  <si>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</si>
  <si>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</si>
  <si>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</si>
  <si>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</si>
  <si>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</si>
  <si>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</si>
  <si>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</si>
  <si>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</si>
  <si>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</si>
  <si>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</si>
  <si>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</si>
  <si>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</si>
  <si>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</si>
  <si>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</si>
  <si>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</si>
  <si>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</si>
  <si>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</si>
  <si>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</si>
  <si>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</si>
  <si>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</si>
  <si>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</si>
  <si>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</si>
  <si>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</si>
  <si>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</si>
  <si>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</si>
  <si>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</si>
  <si>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</si>
  <si>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</si>
  <si>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</si>
  <si>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</si>
  <si>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</si>
  <si>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</si>
  <si>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</si>
  <si>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</si>
  <si>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</si>
  <si>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</si>
  <si>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</si>
  <si>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</si>
  <si>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</si>
  <si>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</si>
  <si>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</si>
  <si>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</si>
  <si>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</si>
  <si>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</si>
  <si>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</si>
  <si>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</si>
  <si>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</si>
  <si>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</si>
  <si>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</si>
  <si>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</si>
  <si>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</si>
  <si>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</si>
  <si>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</si>
  <si>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</si>
  <si>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</si>
  <si>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</si>
  <si>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</si>
  <si>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</si>
  <si>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</si>
  <si>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</si>
  <si>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</si>
  <si>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</si>
  <si>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</si>
  <si>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</si>
  <si>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</si>
  <si>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</si>
  <si>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</si>
  <si>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安芸高田市</t>
  </si>
  <si>
    <t>法非適用</t>
  </si>
  <si>
    <t>水道事業</t>
  </si>
  <si>
    <t>簡易水道事業</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</si>
  <si>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</si>
  <si>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</si>
  <si>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</si>
  <si>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</si>
  <si>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</si>
  <si>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</si>
  <si>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</si>
  <si>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</si>
  <si>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</si>
  <si>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①収益的収支比率は60％台で推移している。平成29年度の統合により水道事業と合わせた経営改善を図っていく必要がある。
④企業債残高対給水収益比率は50年間にも及ぶ建設改良に伴い、類似団体平均値、全国平均より高い傾向である。
⑤料金回収率は100％を下回っている。繰出基準に定める事由以外の繰出金によって収入不足を補填している状況なので、料金改定による料金収入の確保が求められる。
⑥給水原価は類似団体平均値、全国平均より高い傾向である。平成29年度の統合により水道事業と合わせた経営改善を図っていく必要がある。
⑦施設利用率は類似団体平均値、全国平均より低い傾向である。平成29年度の統合により水道事業と合わせた施設の統廃合・ダウンサイジング等の検討を行う必要がある。
⑧有収率はここ3年で上昇傾向にあり、類似団体平均値、全国平均より数値は上回っている。漏水調査・修理を実施し更なる有収率向上に努める必要がある。</t>
    <rPh sb="1" eb="4">
      <t>シュウエキテキ</t>
    </rPh>
    <rPh sb="12" eb="13">
      <t>ダイ</t>
    </rPh>
    <rPh sb="21" eb="23">
      <t>ヘイセイ</t>
    </rPh>
    <rPh sb="25" eb="27">
      <t>ネンド</t>
    </rPh>
    <rPh sb="33" eb="35">
      <t>スイドウ</t>
    </rPh>
    <rPh sb="35" eb="37">
      <t>ジギョウ</t>
    </rPh>
    <rPh sb="38" eb="39">
      <t>ア</t>
    </rPh>
    <rPh sb="42" eb="44">
      <t>ケイエイ</t>
    </rPh>
    <rPh sb="44" eb="46">
      <t>カイゼン</t>
    </rPh>
    <rPh sb="47" eb="48">
      <t>ハカ</t>
    </rPh>
    <rPh sb="52" eb="54">
      <t>ヒツヨウ</t>
    </rPh>
    <rPh sb="75" eb="77">
      <t>ネンカン</t>
    </rPh>
    <rPh sb="79" eb="80">
      <t>オヨ</t>
    </rPh>
    <rPh sb="81" eb="83">
      <t>ケンセツ</t>
    </rPh>
    <rPh sb="83" eb="85">
      <t>カイリョウ</t>
    </rPh>
    <rPh sb="86" eb="87">
      <t>トモナ</t>
    </rPh>
    <rPh sb="97" eb="99">
      <t>ゼンコク</t>
    </rPh>
    <rPh sb="99" eb="101">
      <t>ヘイキン</t>
    </rPh>
    <rPh sb="124" eb="125">
      <t>シタ</t>
    </rPh>
    <rPh sb="131" eb="133">
      <t>クリダ</t>
    </rPh>
    <rPh sb="133" eb="135">
      <t>キジュン</t>
    </rPh>
    <rPh sb="136" eb="137">
      <t>サダ</t>
    </rPh>
    <rPh sb="139" eb="141">
      <t>ジユウ</t>
    </rPh>
    <rPh sb="141" eb="143">
      <t>イガイ</t>
    </rPh>
    <rPh sb="144" eb="146">
      <t>クリダ</t>
    </rPh>
    <rPh sb="146" eb="147">
      <t>キン</t>
    </rPh>
    <rPh sb="151" eb="153">
      <t>シュウニュウ</t>
    </rPh>
    <rPh sb="153" eb="155">
      <t>ブソク</t>
    </rPh>
    <rPh sb="156" eb="158">
      <t>ホテン</t>
    </rPh>
    <rPh sb="162" eb="164">
      <t>ジョウキョウ</t>
    </rPh>
    <rPh sb="183" eb="184">
      <t>モト</t>
    </rPh>
    <rPh sb="277" eb="278">
      <t>ヒク</t>
    </rPh>
    <rPh sb="279" eb="281">
      <t>ケイコウ</t>
    </rPh>
    <rPh sb="306" eb="308">
      <t>シセツ</t>
    </rPh>
    <rPh sb="309" eb="312">
      <t>トウハイゴウ</t>
    </rPh>
    <rPh sb="321" eb="322">
      <t>トウ</t>
    </rPh>
    <rPh sb="323" eb="325">
      <t>ケントウ</t>
    </rPh>
    <rPh sb="326" eb="327">
      <t>オコナ</t>
    </rPh>
    <rPh sb="328" eb="330">
      <t>ヒツヨウ</t>
    </rPh>
    <rPh sb="343" eb="344">
      <t>ネン</t>
    </rPh>
    <rPh sb="345" eb="347">
      <t>ジョウショウ</t>
    </rPh>
    <rPh sb="347" eb="349">
      <t>ケイコウ</t>
    </rPh>
    <rPh sb="361" eb="363">
      <t>ゼンコク</t>
    </rPh>
    <rPh sb="363" eb="365">
      <t>ヘイキン</t>
    </rPh>
    <rPh sb="367" eb="368">
      <t>スウ</t>
    </rPh>
    <rPh sb="368" eb="369">
      <t>アタイ</t>
    </rPh>
    <rPh sb="370" eb="372">
      <t>ウワマワ</t>
    </rPh>
    <rPh sb="388" eb="389">
      <t>サラ</t>
    </rPh>
    <phoneticPr fontId="4"/>
  </si>
  <si>
    <t>③管路更新率は類似団体平均値、全国平均を下回っているが、昭和36年度に供用開始した本市の簡易水道事業はこれまで定期的に管路更新を実施しており、現在法定超過管路はない。今後は長期的展望を再考した安芸高田市水道ビジョンを策定し、計画的かつ効率的な更新を実施していく必要がある。</t>
    <rPh sb="15" eb="17">
      <t>ゼンコク</t>
    </rPh>
    <rPh sb="17" eb="19">
      <t>ヘイキン</t>
    </rPh>
    <rPh sb="44" eb="46">
      <t>カンイ</t>
    </rPh>
    <rPh sb="46" eb="48">
      <t>スイドウ</t>
    </rPh>
    <rPh sb="55" eb="58">
      <t>テイキテキ</t>
    </rPh>
    <rPh sb="59" eb="61">
      <t>カンロ</t>
    </rPh>
    <rPh sb="61" eb="63">
      <t>コウシン</t>
    </rPh>
    <rPh sb="64" eb="66">
      <t>ジッシ</t>
    </rPh>
    <rPh sb="71" eb="73">
      <t>ゲンザイ</t>
    </rPh>
    <rPh sb="73" eb="75">
      <t>ホウテイ</t>
    </rPh>
    <rPh sb="75" eb="77">
      <t>チョウカ</t>
    </rPh>
    <rPh sb="77" eb="79">
      <t>カンロ</t>
    </rPh>
    <phoneticPr fontId="4"/>
  </si>
  <si>
    <t>　平成28年度に策定した経営戦略に基づき、経営の健全性と効率性を高めるため、料金改定による料金収入の確保をするとともに計画的な施設の更新と維持管理を実施していく必要がある。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</si>
</sst>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formatCode="#,##0.00;&quot;△&quot;#,##0.00;&quot;-&quot;">
                  <c:v>0.43</c:v>
                </c:pt>
                <c:pt idx="4" formatCode="#,##0.00;&quot;△&quot;#,##0.00;&quot;-&quot;">
                  <c:v>0.15</c:v>
                </c:pt>
              </c:numCache>
            </c:numRef>
          </c:val>
        </c:ser>
        <c:dLbls>
          <c:showLegendKey val="0"/>
          <c:showVal val="0"/>
          <c:showCatName val="0"/>
          <c:showSerName val="0"/>
          <c:showPercent val="0"/>
          <c:showBubbleSize val="0"/>
        </c:dLbls>
        <c:gapWidth val="150"/>
        <c:axId val="158562560"/>
        <c:axId val="15858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0.76</c:v>
                </c:pt>
                <c:pt idx="4">
                  <c:v>0.8</c:v>
                </c:pt>
              </c:numCache>
            </c:numRef>
          </c:val>
          <c:smooth val="0"/>
        </c:ser>
        <c:dLbls>
          <c:showLegendKey val="0"/>
          <c:showVal val="0"/>
          <c:showCatName val="0"/>
          <c:showSerName val="0"/>
          <c:showPercent val="0"/>
          <c:showBubbleSize val="0"/>
        </c:dLbls>
        <c:marker val="1"/>
        <c:smooth val="0"/>
        <c:axId val="158562560"/>
        <c:axId val="158585216"/>
      </c:lineChart>
      <c:dateAx>
        <c:axId val="158562560"/>
        <c:scaling>
          <c:orientation val="minMax"/>
        </c:scaling>
        <c:delete val="1"/>
        <c:axPos val="b"/>
        <c:numFmt formatCode="ge" sourceLinked="1"/>
        <c:majorTickMark val="none"/>
        <c:minorTickMark val="none"/>
        <c:tickLblPos val="none"/>
        <c:crossAx val="158585216"/>
        <c:crosses val="autoZero"/>
        <c:auto val="1"/>
        <c:lblOffset val="100"/>
        <c:baseTimeUnit val="years"/>
      </c:dateAx>
      <c:valAx>
        <c:axId val="15858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56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48.92</c:v>
                </c:pt>
                <c:pt idx="1">
                  <c:v>52.63</c:v>
                </c:pt>
                <c:pt idx="2">
                  <c:v>55.15</c:v>
                </c:pt>
                <c:pt idx="3">
                  <c:v>49.35</c:v>
                </c:pt>
                <c:pt idx="4">
                  <c:v>48.15</c:v>
                </c:pt>
              </c:numCache>
            </c:numRef>
          </c:val>
        </c:ser>
        <c:dLbls>
          <c:showLegendKey val="0"/>
          <c:showVal val="0"/>
          <c:showCatName val="0"/>
          <c:showSerName val="0"/>
          <c:showPercent val="0"/>
          <c:showBubbleSize val="0"/>
        </c:dLbls>
        <c:gapWidth val="150"/>
        <c:axId val="161196672"/>
        <c:axId val="16135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58.1</c:v>
                </c:pt>
                <c:pt idx="4">
                  <c:v>56.19</c:v>
                </c:pt>
              </c:numCache>
            </c:numRef>
          </c:val>
          <c:smooth val="0"/>
        </c:ser>
        <c:dLbls>
          <c:showLegendKey val="0"/>
          <c:showVal val="0"/>
          <c:showCatName val="0"/>
          <c:showSerName val="0"/>
          <c:showPercent val="0"/>
          <c:showBubbleSize val="0"/>
        </c:dLbls>
        <c:marker val="1"/>
        <c:smooth val="0"/>
        <c:axId val="161196672"/>
        <c:axId val="161358592"/>
      </c:lineChart>
      <c:dateAx>
        <c:axId val="161196672"/>
        <c:scaling>
          <c:orientation val="minMax"/>
        </c:scaling>
        <c:delete val="1"/>
        <c:axPos val="b"/>
        <c:numFmt formatCode="ge" sourceLinked="1"/>
        <c:majorTickMark val="none"/>
        <c:minorTickMark val="none"/>
        <c:tickLblPos val="none"/>
        <c:crossAx val="161358592"/>
        <c:crosses val="autoZero"/>
        <c:auto val="1"/>
        <c:lblOffset val="100"/>
        <c:baseTimeUnit val="years"/>
      </c:dateAx>
      <c:valAx>
        <c:axId val="16135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19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81.239999999999995</c:v>
                </c:pt>
                <c:pt idx="1">
                  <c:v>74.91</c:v>
                </c:pt>
                <c:pt idx="2">
                  <c:v>71.3</c:v>
                </c:pt>
                <c:pt idx="3">
                  <c:v>79.709999999999994</c:v>
                </c:pt>
                <c:pt idx="4">
                  <c:v>82.46</c:v>
                </c:pt>
              </c:numCache>
            </c:numRef>
          </c:val>
        </c:ser>
        <c:dLbls>
          <c:showLegendKey val="0"/>
          <c:showVal val="0"/>
          <c:showCatName val="0"/>
          <c:showSerName val="0"/>
          <c:showPercent val="0"/>
          <c:showBubbleSize val="0"/>
        </c:dLbls>
        <c:gapWidth val="150"/>
        <c:axId val="161392896"/>
        <c:axId val="16139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76.69</c:v>
                </c:pt>
                <c:pt idx="4">
                  <c:v>77.180000000000007</c:v>
                </c:pt>
              </c:numCache>
            </c:numRef>
          </c:val>
          <c:smooth val="0"/>
        </c:ser>
        <c:dLbls>
          <c:showLegendKey val="0"/>
          <c:showVal val="0"/>
          <c:showCatName val="0"/>
          <c:showSerName val="0"/>
          <c:showPercent val="0"/>
          <c:showBubbleSize val="0"/>
        </c:dLbls>
        <c:marker val="1"/>
        <c:smooth val="0"/>
        <c:axId val="161392896"/>
        <c:axId val="161395072"/>
      </c:lineChart>
      <c:dateAx>
        <c:axId val="161392896"/>
        <c:scaling>
          <c:orientation val="minMax"/>
        </c:scaling>
        <c:delete val="1"/>
        <c:axPos val="b"/>
        <c:numFmt formatCode="ge" sourceLinked="1"/>
        <c:majorTickMark val="none"/>
        <c:minorTickMark val="none"/>
        <c:tickLblPos val="none"/>
        <c:crossAx val="161395072"/>
        <c:crosses val="autoZero"/>
        <c:auto val="1"/>
        <c:lblOffset val="100"/>
        <c:baseTimeUnit val="years"/>
      </c:dateAx>
      <c:valAx>
        <c:axId val="16139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39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61.07</c:v>
                </c:pt>
                <c:pt idx="1">
                  <c:v>61.5</c:v>
                </c:pt>
                <c:pt idx="2">
                  <c:v>60.89</c:v>
                </c:pt>
                <c:pt idx="3">
                  <c:v>65.87</c:v>
                </c:pt>
                <c:pt idx="4">
                  <c:v>68.150000000000006</c:v>
                </c:pt>
              </c:numCache>
            </c:numRef>
          </c:val>
        </c:ser>
        <c:dLbls>
          <c:showLegendKey val="0"/>
          <c:showVal val="0"/>
          <c:showCatName val="0"/>
          <c:showSerName val="0"/>
          <c:showPercent val="0"/>
          <c:showBubbleSize val="0"/>
        </c:dLbls>
        <c:gapWidth val="150"/>
        <c:axId val="158607232"/>
        <c:axId val="15861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75.34</c:v>
                </c:pt>
                <c:pt idx="4">
                  <c:v>76.650000000000006</c:v>
                </c:pt>
              </c:numCache>
            </c:numRef>
          </c:val>
          <c:smooth val="0"/>
        </c:ser>
        <c:dLbls>
          <c:showLegendKey val="0"/>
          <c:showVal val="0"/>
          <c:showCatName val="0"/>
          <c:showSerName val="0"/>
          <c:showPercent val="0"/>
          <c:showBubbleSize val="0"/>
        </c:dLbls>
        <c:marker val="1"/>
        <c:smooth val="0"/>
        <c:axId val="158607232"/>
        <c:axId val="158617600"/>
      </c:lineChart>
      <c:dateAx>
        <c:axId val="158607232"/>
        <c:scaling>
          <c:orientation val="minMax"/>
        </c:scaling>
        <c:delete val="1"/>
        <c:axPos val="b"/>
        <c:numFmt formatCode="ge" sourceLinked="1"/>
        <c:majorTickMark val="none"/>
        <c:minorTickMark val="none"/>
        <c:tickLblPos val="none"/>
        <c:crossAx val="158617600"/>
        <c:crosses val="autoZero"/>
        <c:auto val="1"/>
        <c:lblOffset val="100"/>
        <c:baseTimeUnit val="years"/>
      </c:dateAx>
      <c:valAx>
        <c:axId val="15861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60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651904"/>
        <c:axId val="15865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651904"/>
        <c:axId val="158653824"/>
      </c:lineChart>
      <c:dateAx>
        <c:axId val="158651904"/>
        <c:scaling>
          <c:orientation val="minMax"/>
        </c:scaling>
        <c:delete val="1"/>
        <c:axPos val="b"/>
        <c:numFmt formatCode="ge" sourceLinked="1"/>
        <c:majorTickMark val="none"/>
        <c:minorTickMark val="none"/>
        <c:tickLblPos val="none"/>
        <c:crossAx val="158653824"/>
        <c:crosses val="autoZero"/>
        <c:auto val="1"/>
        <c:lblOffset val="100"/>
        <c:baseTimeUnit val="years"/>
      </c:dateAx>
      <c:valAx>
        <c:axId val="1586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65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0920704"/>
        <c:axId val="16092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920704"/>
        <c:axId val="160922624"/>
      </c:lineChart>
      <c:dateAx>
        <c:axId val="160920704"/>
        <c:scaling>
          <c:orientation val="minMax"/>
        </c:scaling>
        <c:delete val="1"/>
        <c:axPos val="b"/>
        <c:numFmt formatCode="ge" sourceLinked="1"/>
        <c:majorTickMark val="none"/>
        <c:minorTickMark val="none"/>
        <c:tickLblPos val="none"/>
        <c:crossAx val="160922624"/>
        <c:crosses val="autoZero"/>
        <c:auto val="1"/>
        <c:lblOffset val="100"/>
        <c:baseTimeUnit val="years"/>
      </c:dateAx>
      <c:valAx>
        <c:axId val="16092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92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1225344"/>
        <c:axId val="16122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225344"/>
        <c:axId val="161227520"/>
      </c:lineChart>
      <c:dateAx>
        <c:axId val="161225344"/>
        <c:scaling>
          <c:orientation val="minMax"/>
        </c:scaling>
        <c:delete val="1"/>
        <c:axPos val="b"/>
        <c:numFmt formatCode="ge" sourceLinked="1"/>
        <c:majorTickMark val="none"/>
        <c:minorTickMark val="none"/>
        <c:tickLblPos val="none"/>
        <c:crossAx val="161227520"/>
        <c:crosses val="autoZero"/>
        <c:auto val="1"/>
        <c:lblOffset val="100"/>
        <c:baseTimeUnit val="years"/>
      </c:dateAx>
      <c:valAx>
        <c:axId val="16122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22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1266304"/>
        <c:axId val="16127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266304"/>
        <c:axId val="161272576"/>
      </c:lineChart>
      <c:dateAx>
        <c:axId val="161266304"/>
        <c:scaling>
          <c:orientation val="minMax"/>
        </c:scaling>
        <c:delete val="1"/>
        <c:axPos val="b"/>
        <c:numFmt formatCode="ge" sourceLinked="1"/>
        <c:majorTickMark val="none"/>
        <c:minorTickMark val="none"/>
        <c:tickLblPos val="none"/>
        <c:crossAx val="161272576"/>
        <c:crosses val="autoZero"/>
        <c:auto val="1"/>
        <c:lblOffset val="100"/>
        <c:baseTimeUnit val="years"/>
      </c:dateAx>
      <c:valAx>
        <c:axId val="16127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26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1938.92</c:v>
                </c:pt>
                <c:pt idx="1">
                  <c:v>1925.27</c:v>
                </c:pt>
                <c:pt idx="2">
                  <c:v>1869.2</c:v>
                </c:pt>
                <c:pt idx="3">
                  <c:v>1827.95</c:v>
                </c:pt>
                <c:pt idx="4">
                  <c:v>1762.95</c:v>
                </c:pt>
              </c:numCache>
            </c:numRef>
          </c:val>
        </c:ser>
        <c:dLbls>
          <c:showLegendKey val="0"/>
          <c:showVal val="0"/>
          <c:showCatName val="0"/>
          <c:showSerName val="0"/>
          <c:showPercent val="0"/>
          <c:showBubbleSize val="0"/>
        </c:dLbls>
        <c:gapWidth val="150"/>
        <c:axId val="161022720"/>
        <c:axId val="16102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1280.18</c:v>
                </c:pt>
                <c:pt idx="4">
                  <c:v>1346.23</c:v>
                </c:pt>
              </c:numCache>
            </c:numRef>
          </c:val>
          <c:smooth val="0"/>
        </c:ser>
        <c:dLbls>
          <c:showLegendKey val="0"/>
          <c:showVal val="0"/>
          <c:showCatName val="0"/>
          <c:showSerName val="0"/>
          <c:showPercent val="0"/>
          <c:showBubbleSize val="0"/>
        </c:dLbls>
        <c:marker val="1"/>
        <c:smooth val="0"/>
        <c:axId val="161022720"/>
        <c:axId val="161024640"/>
      </c:lineChart>
      <c:dateAx>
        <c:axId val="161022720"/>
        <c:scaling>
          <c:orientation val="minMax"/>
        </c:scaling>
        <c:delete val="1"/>
        <c:axPos val="b"/>
        <c:numFmt formatCode="ge" sourceLinked="1"/>
        <c:majorTickMark val="none"/>
        <c:minorTickMark val="none"/>
        <c:tickLblPos val="none"/>
        <c:crossAx val="161024640"/>
        <c:crosses val="autoZero"/>
        <c:auto val="1"/>
        <c:lblOffset val="100"/>
        <c:baseTimeUnit val="years"/>
      </c:dateAx>
      <c:valAx>
        <c:axId val="16102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02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42.21</c:v>
                </c:pt>
                <c:pt idx="1">
                  <c:v>40.82</c:v>
                </c:pt>
                <c:pt idx="2">
                  <c:v>41.91</c:v>
                </c:pt>
                <c:pt idx="3">
                  <c:v>43.42</c:v>
                </c:pt>
                <c:pt idx="4">
                  <c:v>45.17</c:v>
                </c:pt>
              </c:numCache>
            </c:numRef>
          </c:val>
        </c:ser>
        <c:dLbls>
          <c:showLegendKey val="0"/>
          <c:showVal val="0"/>
          <c:showCatName val="0"/>
          <c:showSerName val="0"/>
          <c:showPercent val="0"/>
          <c:showBubbleSize val="0"/>
        </c:dLbls>
        <c:gapWidth val="150"/>
        <c:axId val="161071488"/>
        <c:axId val="16107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53.62</c:v>
                </c:pt>
                <c:pt idx="4">
                  <c:v>53.41</c:v>
                </c:pt>
              </c:numCache>
            </c:numRef>
          </c:val>
          <c:smooth val="0"/>
        </c:ser>
        <c:dLbls>
          <c:showLegendKey val="0"/>
          <c:showVal val="0"/>
          <c:showCatName val="0"/>
          <c:showSerName val="0"/>
          <c:showPercent val="0"/>
          <c:showBubbleSize val="0"/>
        </c:dLbls>
        <c:marker val="1"/>
        <c:smooth val="0"/>
        <c:axId val="161071488"/>
        <c:axId val="161073408"/>
      </c:lineChart>
      <c:dateAx>
        <c:axId val="161071488"/>
        <c:scaling>
          <c:orientation val="minMax"/>
        </c:scaling>
        <c:delete val="1"/>
        <c:axPos val="b"/>
        <c:numFmt formatCode="ge" sourceLinked="1"/>
        <c:majorTickMark val="none"/>
        <c:minorTickMark val="none"/>
        <c:tickLblPos val="none"/>
        <c:crossAx val="161073408"/>
        <c:crosses val="autoZero"/>
        <c:auto val="1"/>
        <c:lblOffset val="100"/>
        <c:baseTimeUnit val="years"/>
      </c:dateAx>
      <c:valAx>
        <c:axId val="16107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07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485.27</c:v>
                </c:pt>
                <c:pt idx="1">
                  <c:v>498.62</c:v>
                </c:pt>
                <c:pt idx="2">
                  <c:v>497.01</c:v>
                </c:pt>
                <c:pt idx="3">
                  <c:v>481.92</c:v>
                </c:pt>
                <c:pt idx="4">
                  <c:v>460.97</c:v>
                </c:pt>
              </c:numCache>
            </c:numRef>
          </c:val>
        </c:ser>
        <c:dLbls>
          <c:showLegendKey val="0"/>
          <c:showVal val="0"/>
          <c:showCatName val="0"/>
          <c:showSerName val="0"/>
          <c:showPercent val="0"/>
          <c:showBubbleSize val="0"/>
        </c:dLbls>
        <c:gapWidth val="150"/>
        <c:axId val="161172480"/>
        <c:axId val="16117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287.7</c:v>
                </c:pt>
                <c:pt idx="4">
                  <c:v>277.39999999999998</c:v>
                </c:pt>
              </c:numCache>
            </c:numRef>
          </c:val>
          <c:smooth val="0"/>
        </c:ser>
        <c:dLbls>
          <c:showLegendKey val="0"/>
          <c:showVal val="0"/>
          <c:showCatName val="0"/>
          <c:showSerName val="0"/>
          <c:showPercent val="0"/>
          <c:showBubbleSize val="0"/>
        </c:dLbls>
        <c:marker val="1"/>
        <c:smooth val="0"/>
        <c:axId val="161172480"/>
        <c:axId val="161178752"/>
      </c:lineChart>
      <c:dateAx>
        <c:axId val="161172480"/>
        <c:scaling>
          <c:orientation val="minMax"/>
        </c:scaling>
        <c:delete val="1"/>
        <c:axPos val="b"/>
        <c:numFmt formatCode="ge" sourceLinked="1"/>
        <c:majorTickMark val="none"/>
        <c:minorTickMark val="none"/>
        <c:tickLblPos val="none"/>
        <c:crossAx val="161178752"/>
        <c:crosses val="autoZero"/>
        <c:auto val="1"/>
        <c:lblOffset val="100"/>
        <c:baseTimeUnit val="years"/>
      </c:dateAx>
      <c:valAx>
        <c:axId val="16117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17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9" zoomScaleNormal="100"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広島県　安芸高田市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D2</v>
      </c>
      <c r="X8" s="73"/>
      <c r="Y8" s="73"/>
      <c r="Z8" s="73"/>
      <c r="AA8" s="73"/>
      <c r="AB8" s="73"/>
      <c r="AC8" s="73"/>
      <c r="AD8" s="74" t="s">
        <v>120</v>
      </c>
      <c r="AE8" s="74"/>
      <c r="AF8" s="74"/>
      <c r="AG8" s="74"/>
      <c r="AH8" s="74"/>
      <c r="AI8" s="74"/>
      <c r="AJ8" s="74"/>
      <c r="AK8" s="2"/>
      <c r="AL8" s="67">
        <f>データ!$R$6</f>
        <v>29773</v>
      </c>
      <c r="AM8" s="67"/>
      <c r="AN8" s="67"/>
      <c r="AO8" s="67"/>
      <c r="AP8" s="67"/>
      <c r="AQ8" s="67"/>
      <c r="AR8" s="67"/>
      <c r="AS8" s="67"/>
      <c r="AT8" s="66">
        <f>データ!$S$6</f>
        <v>537.75</v>
      </c>
      <c r="AU8" s="66"/>
      <c r="AV8" s="66"/>
      <c r="AW8" s="66"/>
      <c r="AX8" s="66"/>
      <c r="AY8" s="66"/>
      <c r="AZ8" s="66"/>
      <c r="BA8" s="66"/>
      <c r="BB8" s="66">
        <f>データ!$T$6</f>
        <v>55.37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31.11</v>
      </c>
      <c r="Q10" s="66"/>
      <c r="R10" s="66"/>
      <c r="S10" s="66"/>
      <c r="T10" s="66"/>
      <c r="U10" s="66"/>
      <c r="V10" s="66"/>
      <c r="W10" s="67">
        <f>データ!$Q$6</f>
        <v>3207</v>
      </c>
      <c r="X10" s="67"/>
      <c r="Y10" s="67"/>
      <c r="Z10" s="67"/>
      <c r="AA10" s="67"/>
      <c r="AB10" s="67"/>
      <c r="AC10" s="67"/>
      <c r="AD10" s="2"/>
      <c r="AE10" s="2"/>
      <c r="AF10" s="2"/>
      <c r="AG10" s="2"/>
      <c r="AH10" s="2"/>
      <c r="AI10" s="2"/>
      <c r="AJ10" s="2"/>
      <c r="AK10" s="2"/>
      <c r="AL10" s="67">
        <f>データ!$U$6</f>
        <v>9178</v>
      </c>
      <c r="AM10" s="67"/>
      <c r="AN10" s="67"/>
      <c r="AO10" s="67"/>
      <c r="AP10" s="67"/>
      <c r="AQ10" s="67"/>
      <c r="AR10" s="67"/>
      <c r="AS10" s="67"/>
      <c r="AT10" s="66">
        <f>データ!$V$6</f>
        <v>56.46</v>
      </c>
      <c r="AU10" s="66"/>
      <c r="AV10" s="66"/>
      <c r="AW10" s="66"/>
      <c r="AX10" s="66"/>
      <c r="AY10" s="66"/>
      <c r="AZ10" s="66"/>
      <c r="BA10" s="66"/>
      <c r="BB10" s="66">
        <f>データ!$W$6</f>
        <v>162.56</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122</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123</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342149</v>
      </c>
      <c r="D6" s="34">
        <f t="shared" si="3"/>
        <v>47</v>
      </c>
      <c r="E6" s="34">
        <f t="shared" si="3"/>
        <v>1</v>
      </c>
      <c r="F6" s="34">
        <f t="shared" si="3"/>
        <v>0</v>
      </c>
      <c r="G6" s="34">
        <f t="shared" si="3"/>
        <v>0</v>
      </c>
      <c r="H6" s="34" t="str">
        <f t="shared" si="3"/>
        <v>広島県　安芸高田市</v>
      </c>
      <c r="I6" s="34" t="str">
        <f t="shared" si="3"/>
        <v>法非適用</v>
      </c>
      <c r="J6" s="34" t="str">
        <f t="shared" si="3"/>
        <v>水道事業</v>
      </c>
      <c r="K6" s="34" t="str">
        <f t="shared" si="3"/>
        <v>簡易水道事業</v>
      </c>
      <c r="L6" s="34" t="str">
        <f t="shared" si="3"/>
        <v>D2</v>
      </c>
      <c r="M6" s="34">
        <f t="shared" si="3"/>
        <v>0</v>
      </c>
      <c r="N6" s="35" t="str">
        <f t="shared" si="3"/>
        <v>-</v>
      </c>
      <c r="O6" s="35" t="str">
        <f t="shared" si="3"/>
        <v>該当数値なし</v>
      </c>
      <c r="P6" s="35">
        <f t="shared" si="3"/>
        <v>31.11</v>
      </c>
      <c r="Q6" s="35">
        <f t="shared" si="3"/>
        <v>3207</v>
      </c>
      <c r="R6" s="35">
        <f t="shared" si="3"/>
        <v>29773</v>
      </c>
      <c r="S6" s="35">
        <f t="shared" si="3"/>
        <v>537.75</v>
      </c>
      <c r="T6" s="35">
        <f t="shared" si="3"/>
        <v>55.37</v>
      </c>
      <c r="U6" s="35">
        <f t="shared" si="3"/>
        <v>9178</v>
      </c>
      <c r="V6" s="35">
        <f t="shared" si="3"/>
        <v>56.46</v>
      </c>
      <c r="W6" s="35">
        <f t="shared" si="3"/>
        <v>162.56</v>
      </c>
      <c r="X6" s="36">
        <f>IF(X7="",NA(),X7)</f>
        <v>61.07</v>
      </c>
      <c r="Y6" s="36">
        <f t="shared" ref="Y6:AG6" si="4">IF(Y7="",NA(),Y7)</f>
        <v>61.5</v>
      </c>
      <c r="Z6" s="36">
        <f t="shared" si="4"/>
        <v>60.89</v>
      </c>
      <c r="AA6" s="36">
        <f t="shared" si="4"/>
        <v>65.87</v>
      </c>
      <c r="AB6" s="36">
        <f t="shared" si="4"/>
        <v>68.150000000000006</v>
      </c>
      <c r="AC6" s="36">
        <f t="shared" si="4"/>
        <v>73.63</v>
      </c>
      <c r="AD6" s="36">
        <f t="shared" si="4"/>
        <v>75.709999999999994</v>
      </c>
      <c r="AE6" s="36">
        <f t="shared" si="4"/>
        <v>75.09</v>
      </c>
      <c r="AF6" s="36">
        <f t="shared" si="4"/>
        <v>75.34</v>
      </c>
      <c r="AG6" s="36">
        <f t="shared" si="4"/>
        <v>76.650000000000006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1938.92</v>
      </c>
      <c r="BF6" s="36">
        <f t="shared" ref="BF6:BN6" si="7">IF(BF7="",NA(),BF7)</f>
        <v>1925.27</v>
      </c>
      <c r="BG6" s="36">
        <f t="shared" si="7"/>
        <v>1869.2</v>
      </c>
      <c r="BH6" s="36">
        <f t="shared" si="7"/>
        <v>1827.95</v>
      </c>
      <c r="BI6" s="36">
        <f t="shared" si="7"/>
        <v>1762.95</v>
      </c>
      <c r="BJ6" s="36">
        <f t="shared" si="7"/>
        <v>1158.82</v>
      </c>
      <c r="BK6" s="36">
        <f t="shared" si="7"/>
        <v>1167.7</v>
      </c>
      <c r="BL6" s="36">
        <f t="shared" si="7"/>
        <v>1228.58</v>
      </c>
      <c r="BM6" s="36">
        <f t="shared" si="7"/>
        <v>1280.18</v>
      </c>
      <c r="BN6" s="36">
        <f t="shared" si="7"/>
        <v>1346.23</v>
      </c>
      <c r="BO6" s="35" t="str">
        <f>IF(BO7="","",IF(BO7="-","【-】","【"&amp;SUBSTITUTE(TEXT(BO7,"#,##0.00"),"-","△")&amp;"】"))</f>
        <v>【1,280.76】</v>
      </c>
      <c r="BP6" s="36">
        <f>IF(BP7="",NA(),BP7)</f>
        <v>42.21</v>
      </c>
      <c r="BQ6" s="36">
        <f t="shared" ref="BQ6:BY6" si="8">IF(BQ7="",NA(),BQ7)</f>
        <v>40.82</v>
      </c>
      <c r="BR6" s="36">
        <f t="shared" si="8"/>
        <v>41.91</v>
      </c>
      <c r="BS6" s="36">
        <f t="shared" si="8"/>
        <v>43.42</v>
      </c>
      <c r="BT6" s="36">
        <f t="shared" si="8"/>
        <v>45.17</v>
      </c>
      <c r="BU6" s="36">
        <f t="shared" si="8"/>
        <v>55.6</v>
      </c>
      <c r="BV6" s="36">
        <f t="shared" si="8"/>
        <v>54.43</v>
      </c>
      <c r="BW6" s="36">
        <f t="shared" si="8"/>
        <v>53.81</v>
      </c>
      <c r="BX6" s="36">
        <f t="shared" si="8"/>
        <v>53.62</v>
      </c>
      <c r="BY6" s="36">
        <f t="shared" si="8"/>
        <v>53.41</v>
      </c>
      <c r="BZ6" s="35" t="str">
        <f>IF(BZ7="","",IF(BZ7="-","【-】","【"&amp;SUBSTITUTE(TEXT(BZ7,"#,##0.00"),"-","△")&amp;"】"))</f>
        <v>【53.06】</v>
      </c>
      <c r="CA6" s="36">
        <f>IF(CA7="",NA(),CA7)</f>
        <v>485.27</v>
      </c>
      <c r="CB6" s="36">
        <f t="shared" ref="CB6:CJ6" si="9">IF(CB7="",NA(),CB7)</f>
        <v>498.62</v>
      </c>
      <c r="CC6" s="36">
        <f t="shared" si="9"/>
        <v>497.01</v>
      </c>
      <c r="CD6" s="36">
        <f t="shared" si="9"/>
        <v>481.92</v>
      </c>
      <c r="CE6" s="36">
        <f t="shared" si="9"/>
        <v>460.97</v>
      </c>
      <c r="CF6" s="36">
        <f t="shared" si="9"/>
        <v>275.86</v>
      </c>
      <c r="CG6" s="36">
        <f t="shared" si="9"/>
        <v>279.8</v>
      </c>
      <c r="CH6" s="36">
        <f t="shared" si="9"/>
        <v>284.64999999999998</v>
      </c>
      <c r="CI6" s="36">
        <f t="shared" si="9"/>
        <v>287.7</v>
      </c>
      <c r="CJ6" s="36">
        <f t="shared" si="9"/>
        <v>277.39999999999998</v>
      </c>
      <c r="CK6" s="35" t="str">
        <f>IF(CK7="","",IF(CK7="-","【-】","【"&amp;SUBSTITUTE(TEXT(CK7,"#,##0.00"),"-","△")&amp;"】"))</f>
        <v>【314.83】</v>
      </c>
      <c r="CL6" s="36">
        <f>IF(CL7="",NA(),CL7)</f>
        <v>48.92</v>
      </c>
      <c r="CM6" s="36">
        <f t="shared" ref="CM6:CU6" si="10">IF(CM7="",NA(),CM7)</f>
        <v>52.63</v>
      </c>
      <c r="CN6" s="36">
        <f t="shared" si="10"/>
        <v>55.15</v>
      </c>
      <c r="CO6" s="36">
        <f t="shared" si="10"/>
        <v>49.35</v>
      </c>
      <c r="CP6" s="36">
        <f t="shared" si="10"/>
        <v>48.15</v>
      </c>
      <c r="CQ6" s="36">
        <f t="shared" si="10"/>
        <v>60.66</v>
      </c>
      <c r="CR6" s="36">
        <f t="shared" si="10"/>
        <v>60.17</v>
      </c>
      <c r="CS6" s="36">
        <f t="shared" si="10"/>
        <v>58.96</v>
      </c>
      <c r="CT6" s="36">
        <f t="shared" si="10"/>
        <v>58.1</v>
      </c>
      <c r="CU6" s="36">
        <f t="shared" si="10"/>
        <v>56.19</v>
      </c>
      <c r="CV6" s="35" t="str">
        <f>IF(CV7="","",IF(CV7="-","【-】","【"&amp;SUBSTITUTE(TEXT(CV7,"#,##0.00"),"-","△")&amp;"】"))</f>
        <v>【56.28】</v>
      </c>
      <c r="CW6" s="36">
        <f>IF(CW7="",NA(),CW7)</f>
        <v>81.239999999999995</v>
      </c>
      <c r="CX6" s="36">
        <f t="shared" ref="CX6:DF6" si="11">IF(CX7="",NA(),CX7)</f>
        <v>74.91</v>
      </c>
      <c r="CY6" s="36">
        <f t="shared" si="11"/>
        <v>71.3</v>
      </c>
      <c r="CZ6" s="36">
        <f t="shared" si="11"/>
        <v>79.709999999999994</v>
      </c>
      <c r="DA6" s="36">
        <f t="shared" si="11"/>
        <v>82.46</v>
      </c>
      <c r="DB6" s="36">
        <f t="shared" si="11"/>
        <v>77.319999999999993</v>
      </c>
      <c r="DC6" s="36">
        <f t="shared" si="11"/>
        <v>76.680000000000007</v>
      </c>
      <c r="DD6" s="36">
        <f t="shared" si="11"/>
        <v>76.58</v>
      </c>
      <c r="DE6" s="36">
        <f t="shared" si="11"/>
        <v>76.69</v>
      </c>
      <c r="DF6" s="36">
        <f t="shared" si="11"/>
        <v>77.180000000000007</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6">
        <f t="shared" si="14"/>
        <v>0.43</v>
      </c>
      <c r="EH6" s="36">
        <f t="shared" si="14"/>
        <v>0.15</v>
      </c>
      <c r="EI6" s="36">
        <f t="shared" si="14"/>
        <v>0.69</v>
      </c>
      <c r="EJ6" s="36">
        <f t="shared" si="14"/>
        <v>0.89</v>
      </c>
      <c r="EK6" s="36">
        <f t="shared" si="14"/>
        <v>0.98</v>
      </c>
      <c r="EL6" s="36">
        <f t="shared" si="14"/>
        <v>0.76</v>
      </c>
      <c r="EM6" s="36">
        <f t="shared" si="14"/>
        <v>0.8</v>
      </c>
      <c r="EN6" s="35" t="str">
        <f>IF(EN7="","",IF(EN7="-","【-】","【"&amp;SUBSTITUTE(TEXT(EN7,"#,##0.00"),"-","△")&amp;"】"))</f>
        <v>【0.59】</v>
      </c>
    </row>
    <row r="7" spans="1:144" s="37" customFormat="1">
      <c r="A7" s="29"/>
      <c r="B7" s="38">
        <v>2016</v>
      </c>
      <c r="C7" s="38">
        <v>342149</v>
      </c>
      <c r="D7" s="38">
        <v>47</v>
      </c>
      <c r="E7" s="38">
        <v>1</v>
      </c>
      <c r="F7" s="38">
        <v>0</v>
      </c>
      <c r="G7" s="38">
        <v>0</v>
      </c>
      <c r="H7" s="38" t="s">
        <v>108</v>
      </c>
      <c r="I7" s="38" t="s">
        <v>109</v>
      </c>
      <c r="J7" s="38" t="s">
        <v>110</v>
      </c>
      <c r="K7" s="38" t="s">
        <v>111</v>
      </c>
      <c r="L7" s="38" t="s">
        <v>112</v>
      </c>
      <c r="M7" s="38"/>
      <c r="N7" s="39" t="s">
        <v>113</v>
      </c>
      <c r="O7" s="39" t="s">
        <v>114</v>
      </c>
      <c r="P7" s="39">
        <v>31.11</v>
      </c>
      <c r="Q7" s="39">
        <v>3207</v>
      </c>
      <c r="R7" s="39">
        <v>29773</v>
      </c>
      <c r="S7" s="39">
        <v>537.75</v>
      </c>
      <c r="T7" s="39">
        <v>55.37</v>
      </c>
      <c r="U7" s="39">
        <v>9178</v>
      </c>
      <c r="V7" s="39">
        <v>56.46</v>
      </c>
      <c r="W7" s="39">
        <v>162.56</v>
      </c>
      <c r="X7" s="39">
        <v>61.07</v>
      </c>
      <c r="Y7" s="39">
        <v>61.5</v>
      </c>
      <c r="Z7" s="39">
        <v>60.89</v>
      </c>
      <c r="AA7" s="39">
        <v>65.87</v>
      </c>
      <c r="AB7" s="39">
        <v>68.150000000000006</v>
      </c>
      <c r="AC7" s="39">
        <v>73.63</v>
      </c>
      <c r="AD7" s="39">
        <v>75.709999999999994</v>
      </c>
      <c r="AE7" s="39">
        <v>75.09</v>
      </c>
      <c r="AF7" s="39">
        <v>75.34</v>
      </c>
      <c r="AG7" s="39">
        <v>76.650000000000006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1938.92</v>
      </c>
      <c r="BF7" s="39">
        <v>1925.27</v>
      </c>
      <c r="BG7" s="39">
        <v>1869.2</v>
      </c>
      <c r="BH7" s="39">
        <v>1827.95</v>
      </c>
      <c r="BI7" s="39">
        <v>1762.95</v>
      </c>
      <c r="BJ7" s="39">
        <v>1158.82</v>
      </c>
      <c r="BK7" s="39">
        <v>1167.7</v>
      </c>
      <c r="BL7" s="39">
        <v>1228.58</v>
      </c>
      <c r="BM7" s="39">
        <v>1280.18</v>
      </c>
      <c r="BN7" s="39">
        <v>1346.23</v>
      </c>
      <c r="BO7" s="39">
        <v>1280.76</v>
      </c>
      <c r="BP7" s="39">
        <v>42.21</v>
      </c>
      <c r="BQ7" s="39">
        <v>40.82</v>
      </c>
      <c r="BR7" s="39">
        <v>41.91</v>
      </c>
      <c r="BS7" s="39">
        <v>43.42</v>
      </c>
      <c r="BT7" s="39">
        <v>45.17</v>
      </c>
      <c r="BU7" s="39">
        <v>55.6</v>
      </c>
      <c r="BV7" s="39">
        <v>54.43</v>
      </c>
      <c r="BW7" s="39">
        <v>53.81</v>
      </c>
      <c r="BX7" s="39">
        <v>53.62</v>
      </c>
      <c r="BY7" s="39">
        <v>53.41</v>
      </c>
      <c r="BZ7" s="39">
        <v>53.06</v>
      </c>
      <c r="CA7" s="39">
        <v>485.27</v>
      </c>
      <c r="CB7" s="39">
        <v>498.62</v>
      </c>
      <c r="CC7" s="39">
        <v>497.01</v>
      </c>
      <c r="CD7" s="39">
        <v>481.92</v>
      </c>
      <c r="CE7" s="39">
        <v>460.97</v>
      </c>
      <c r="CF7" s="39">
        <v>275.86</v>
      </c>
      <c r="CG7" s="39">
        <v>279.8</v>
      </c>
      <c r="CH7" s="39">
        <v>284.64999999999998</v>
      </c>
      <c r="CI7" s="39">
        <v>287.7</v>
      </c>
      <c r="CJ7" s="39">
        <v>277.39999999999998</v>
      </c>
      <c r="CK7" s="39">
        <v>314.83</v>
      </c>
      <c r="CL7" s="39">
        <v>48.92</v>
      </c>
      <c r="CM7" s="39">
        <v>52.63</v>
      </c>
      <c r="CN7" s="39">
        <v>55.15</v>
      </c>
      <c r="CO7" s="39">
        <v>49.35</v>
      </c>
      <c r="CP7" s="39">
        <v>48.15</v>
      </c>
      <c r="CQ7" s="39">
        <v>60.66</v>
      </c>
      <c r="CR7" s="39">
        <v>60.17</v>
      </c>
      <c r="CS7" s="39">
        <v>58.96</v>
      </c>
      <c r="CT7" s="39">
        <v>58.1</v>
      </c>
      <c r="CU7" s="39">
        <v>56.19</v>
      </c>
      <c r="CV7" s="39">
        <v>56.28</v>
      </c>
      <c r="CW7" s="39">
        <v>81.239999999999995</v>
      </c>
      <c r="CX7" s="39">
        <v>74.91</v>
      </c>
      <c r="CY7" s="39">
        <v>71.3</v>
      </c>
      <c r="CZ7" s="39">
        <v>79.709999999999994</v>
      </c>
      <c r="DA7" s="39">
        <v>82.46</v>
      </c>
      <c r="DB7" s="39">
        <v>77.319999999999993</v>
      </c>
      <c r="DC7" s="39">
        <v>76.680000000000007</v>
      </c>
      <c r="DD7" s="39">
        <v>76.58</v>
      </c>
      <c r="DE7" s="39">
        <v>76.69</v>
      </c>
      <c r="DF7" s="39">
        <v>77.180000000000007</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0.43</v>
      </c>
      <c r="EH7" s="39">
        <v>0.15</v>
      </c>
      <c r="EI7" s="39">
        <v>0.69</v>
      </c>
      <c r="EJ7" s="39">
        <v>0.89</v>
      </c>
      <c r="EK7" s="39">
        <v>0.98</v>
      </c>
      <c r="EL7" s="39">
        <v>0.76</v>
      </c>
      <c r="EM7" s="39">
        <v>0.8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81</cp:lastModifiedBy>
  <cp:lastPrinted>2018-02-07T01:46:41Z</cp:lastPrinted>
  <dcterms:created xsi:type="dcterms:W3CDTF">2017-12-25T01:46:20Z</dcterms:created>
  <dcterms:modified xsi:type="dcterms:W3CDTF">2018-02-07T01:48:25Z</dcterms:modified>
  <cp:category/>
</cp:coreProperties>
</file>