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Q6" i="5"/>
  <c r="W10" i="4" s="1"/>
  <c r="P6" i="5"/>
  <c r="P10" i="4" s="1"/>
  <c r="O6" i="5"/>
  <c r="I10" i="4" s="1"/>
  <c r="N6" i="5"/>
  <c r="M6" i="5"/>
  <c r="L6" i="5"/>
  <c r="W8" i="4" s="1"/>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B10" i="4"/>
  <c r="AL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<sst xmlns="http://schemas.openxmlformats.org/spreadsheetml/2006/main" count="232" uniqueCount="120">
  <si>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</si>
  <si>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</si>
  <si>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</si>
  <si>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</si>
  <si>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</si>
  <si>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</si>
  <si>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</si>
  <si>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</si>
  <si>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</si>
  <si>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</si>
  <si>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</si>
  <si>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</si>
  <si>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</si>
  <si>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</si>
  <si>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</si>
  <si>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</si>
  <si>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</si>
  <si>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</si>
  <si>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</si>
  <si>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</si>
  <si>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</si>
  <si>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</si>
  <si>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</si>
  <si>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</si>
  <si>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</si>
  <si>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</si>
  <si>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</si>
  <si>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</si>
  <si>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</si>
  <si>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</si>
  <si>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</si>
  <si>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</si>
  <si>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</si>
  <si>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</si>
  <si>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</si>
  <si>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</si>
  <si>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</si>
  <si>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</si>
  <si>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</si>
  <si>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</si>
  <si>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</si>
  <si>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</si>
  <si>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</si>
  <si>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</si>
  <si>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</si>
  <si>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</si>
  <si>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</si>
  <si>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</si>
  <si>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</si>
  <si>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</si>
  <si>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</si>
  <si>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</si>
  <si>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</si>
  <si>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</si>
  <si>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</si>
  <si>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</si>
  <si>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</si>
  <si>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</si>
  <si>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</si>
  <si>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</si>
  <si>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</si>
  <si>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</si>
  <si>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</si>
  <si>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</si>
  <si>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</si>
  <si>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</si>
  <si>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</si>
  <si>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</si>
  <si>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</si>
  <si>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</si>
  <si>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</si>
  <si>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</si>
  <si>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</si>
  <si>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</si>
  <si>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</si>
  <si>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</si>
  <si>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</si>
  <si>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</si>
  <si>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</si>
  <si>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</si>
  <si>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</si>
  <si>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</si>
  <si>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</si>
  <si>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</si>
  <si>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</si>
  <si>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</si>
  <si>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</si>
  <si>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</si>
  <si>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</si>
  <si>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</si>
  <si>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</si>
  <si>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</si>
  <si>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</si>
  <si>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</si>
  <si>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</si>
  <si>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</si>
  <si>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</si>
  <si>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</si>
  <si>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</si>
  <si>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</si>
  <si>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</si>
  <si>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</si>
  <si>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</si>
  <si>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</si>
  <si>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</si>
  <si>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廿日市市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</si>
  <si>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</si>
  <si>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</si>
  <si>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</si>
  <si>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</si>
  <si>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</si>
  <si>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</si>
  <si>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</si>
  <si>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</si>
  <si>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</si>
  <si>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</si>
  <si>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①経常収支比率は、継続的に100％を超えて経営できている。
②累積欠損金は発生していない。
③平成26年度からの会計制度見直しにより引当金の負債計上が生じたため、25年度以前より、わずかに悪化しているように見えるが、平成28年度も100％を大きく上回っているため、支払い能力は十分であるといえる。
④平成25年度までは企業債残高はなかったが、平成26から28年度において庁舎、浄水場などの建設改良費の財源に企業債を活用している。今後も老朽化した施設の更新時期が到来し、その経費が増えることが見込まれる。必要な更新を行うため経営改善を図り、投資規模の適正化に繋げていく。
⑤⑥会計制度の見直しにより、平成26年度から給水原価が抑えられ、料金回収率が改善しているが、経常費用の継続的な縮減が必要である。
⑦１日平均配水量がほぼ横ばいであり、施設利用率は平均値を上回る率で推移している。
⑧有収水量の微増に加え、漏水調査に基づく配水管の更新整備により、有収率は上昇傾向にある。</t>
    <rPh sb="1" eb="3">
      <t>ケイジョウ</t>
    </rPh>
    <rPh sb="3" eb="5">
      <t>シュウシ</t>
    </rPh>
    <rPh sb="5" eb="7">
      <t>ヒリツ</t>
    </rPh>
    <rPh sb="9" eb="11">
      <t>ケイゾク</t>
    </rPh>
    <rPh sb="11" eb="12">
      <t>テキ</t>
    </rPh>
    <rPh sb="18" eb="19">
      <t>コ</t>
    </rPh>
    <rPh sb="21" eb="23">
      <t>ケイエイ</t>
    </rPh>
    <rPh sb="32" eb="34">
      <t>ルイセキ</t>
    </rPh>
    <rPh sb="34" eb="37">
      <t>ケッソンキン</t>
    </rPh>
    <rPh sb="38" eb="40">
      <t>ハッセイ</t>
    </rPh>
    <rPh sb="49" eb="51">
      <t>ヘイセイ</t>
    </rPh>
    <rPh sb="53" eb="55">
      <t>ネンド</t>
    </rPh>
    <rPh sb="58" eb="60">
      <t>カイケイ</t>
    </rPh>
    <rPh sb="60" eb="62">
      <t>セイド</t>
    </rPh>
    <rPh sb="62" eb="64">
      <t>ミナオ</t>
    </rPh>
    <rPh sb="68" eb="70">
      <t>ヒキアテ</t>
    </rPh>
    <rPh sb="70" eb="71">
      <t>キン</t>
    </rPh>
    <rPh sb="72" eb="74">
      <t>フサイ</t>
    </rPh>
    <rPh sb="74" eb="76">
      <t>ケイジョウ</t>
    </rPh>
    <rPh sb="77" eb="78">
      <t>ショウ</t>
    </rPh>
    <rPh sb="85" eb="87">
      <t>ネンド</t>
    </rPh>
    <rPh sb="87" eb="89">
      <t>イゼン</t>
    </rPh>
    <rPh sb="96" eb="98">
      <t>アッカ</t>
    </rPh>
    <rPh sb="105" eb="106">
      <t>ミ</t>
    </rPh>
    <rPh sb="110" eb="112">
      <t>ヘイセイ</t>
    </rPh>
    <rPh sb="114" eb="115">
      <t>ネン</t>
    </rPh>
    <rPh sb="115" eb="116">
      <t>ド</t>
    </rPh>
    <rPh sb="122" eb="123">
      <t>オオ</t>
    </rPh>
    <rPh sb="125" eb="127">
      <t>ウワマワ</t>
    </rPh>
    <rPh sb="134" eb="136">
      <t>シハラ</t>
    </rPh>
    <rPh sb="137" eb="139">
      <t>ノウリョク</t>
    </rPh>
    <rPh sb="140" eb="142">
      <t>ジュウブン</t>
    </rPh>
    <rPh sb="153" eb="155">
      <t>ヘイセイ</t>
    </rPh>
    <rPh sb="157" eb="159">
      <t>ネンド</t>
    </rPh>
    <rPh sb="162" eb="164">
      <t>キギョウ</t>
    </rPh>
    <rPh sb="164" eb="165">
      <t>サイ</t>
    </rPh>
    <rPh sb="165" eb="167">
      <t>ザンダカ</t>
    </rPh>
    <rPh sb="174" eb="176">
      <t>ヘイセイ</t>
    </rPh>
    <rPh sb="182" eb="184">
      <t>ネンド</t>
    </rPh>
    <rPh sb="188" eb="190">
      <t>チョウシャ</t>
    </rPh>
    <rPh sb="191" eb="193">
      <t>ジョウスイ</t>
    </rPh>
    <rPh sb="193" eb="194">
      <t>ジョウ</t>
    </rPh>
    <rPh sb="199" eb="201">
      <t>カイリョウ</t>
    </rPh>
    <rPh sb="201" eb="202">
      <t>ヒ</t>
    </rPh>
    <rPh sb="217" eb="219">
      <t>コンゴ</t>
    </rPh>
    <rPh sb="220" eb="223">
      <t>ロウキュウカ</t>
    </rPh>
    <rPh sb="225" eb="227">
      <t>シセツ</t>
    </rPh>
    <rPh sb="228" eb="230">
      <t>コウシン</t>
    </rPh>
    <rPh sb="230" eb="232">
      <t>ジキ</t>
    </rPh>
    <rPh sb="233" eb="235">
      <t>トウライ</t>
    </rPh>
    <rPh sb="239" eb="241">
      <t>ケイヒ</t>
    </rPh>
    <rPh sb="248" eb="250">
      <t>ミコ</t>
    </rPh>
    <rPh sb="254" eb="256">
      <t>ヒツヨウ</t>
    </rPh>
    <rPh sb="257" eb="259">
      <t>コウシン</t>
    </rPh>
    <rPh sb="260" eb="261">
      <t>オコナ</t>
    </rPh>
    <rPh sb="264" eb="266">
      <t>ケイエイ</t>
    </rPh>
    <rPh sb="266" eb="268">
      <t>カイゼン</t>
    </rPh>
    <rPh sb="269" eb="270">
      <t>ハカ</t>
    </rPh>
    <rPh sb="272" eb="274">
      <t>トウシ</t>
    </rPh>
    <rPh sb="274" eb="276">
      <t>キボ</t>
    </rPh>
    <rPh sb="277" eb="280">
      <t>テキセイカ</t>
    </rPh>
    <rPh sb="281" eb="282">
      <t>ツナ</t>
    </rPh>
    <rPh sb="291" eb="293">
      <t>カイケイ</t>
    </rPh>
    <rPh sb="293" eb="295">
      <t>セイド</t>
    </rPh>
    <rPh sb="296" eb="298">
      <t>ミナオ</t>
    </rPh>
    <rPh sb="303" eb="305">
      <t>ヘイセイ</t>
    </rPh>
    <rPh sb="307" eb="308">
      <t>ネン</t>
    </rPh>
    <rPh sb="308" eb="309">
      <t>ド</t>
    </rPh>
    <rPh sb="311" eb="313">
      <t>キュウスイ</t>
    </rPh>
    <rPh sb="313" eb="315">
      <t>ゲンカ</t>
    </rPh>
    <rPh sb="316" eb="317">
      <t>オサ</t>
    </rPh>
    <rPh sb="321" eb="323">
      <t>リョウキン</t>
    </rPh>
    <rPh sb="323" eb="325">
      <t>カイシュウ</t>
    </rPh>
    <rPh sb="325" eb="326">
      <t>リツ</t>
    </rPh>
    <rPh sb="327" eb="329">
      <t>カイゼン</t>
    </rPh>
    <rPh sb="335" eb="337">
      <t>ケイジョウ</t>
    </rPh>
    <rPh sb="337" eb="339">
      <t>ヒヨウ</t>
    </rPh>
    <rPh sb="340" eb="343">
      <t>ケイゾクテキ</t>
    </rPh>
    <rPh sb="344" eb="346">
      <t>シュクゲン</t>
    </rPh>
    <rPh sb="347" eb="349">
      <t>ヒツヨウ</t>
    </rPh>
    <rPh sb="357" eb="358">
      <t>ヒ</t>
    </rPh>
    <rPh sb="358" eb="360">
      <t>ヘイキン</t>
    </rPh>
    <rPh sb="360" eb="362">
      <t>ハイスイ</t>
    </rPh>
    <rPh sb="362" eb="363">
      <t>リョウ</t>
    </rPh>
    <rPh sb="366" eb="367">
      <t>ヨコ</t>
    </rPh>
    <rPh sb="373" eb="375">
      <t>シセツ</t>
    </rPh>
    <rPh sb="375" eb="377">
      <t>リヨウ</t>
    </rPh>
    <rPh sb="377" eb="378">
      <t>リツ</t>
    </rPh>
    <rPh sb="379" eb="382">
      <t>ヘイキンチ</t>
    </rPh>
    <rPh sb="383" eb="385">
      <t>ウワマワ</t>
    </rPh>
    <rPh sb="386" eb="387">
      <t>リツ</t>
    </rPh>
    <rPh sb="388" eb="390">
      <t>スイイ</t>
    </rPh>
    <rPh sb="398" eb="399">
      <t>ユウ</t>
    </rPh>
    <rPh sb="403" eb="405">
      <t>ビゾウ</t>
    </rPh>
    <rPh sb="406" eb="407">
      <t>クワ</t>
    </rPh>
    <rPh sb="409" eb="411">
      <t>ロウスイ</t>
    </rPh>
    <rPh sb="411" eb="413">
      <t>チョウサ</t>
    </rPh>
    <rPh sb="414" eb="415">
      <t>モト</t>
    </rPh>
    <rPh sb="417" eb="419">
      <t>ハイスイ</t>
    </rPh>
    <rPh sb="419" eb="420">
      <t>カン</t>
    </rPh>
    <rPh sb="421" eb="423">
      <t>コウシン</t>
    </rPh>
    <rPh sb="423" eb="425">
      <t>セイビ</t>
    </rPh>
    <rPh sb="429" eb="430">
      <t>ユウ</t>
    </rPh>
    <rPh sb="430" eb="431">
      <t>シュウ</t>
    </rPh>
    <rPh sb="431" eb="432">
      <t>リツ</t>
    </rPh>
    <rPh sb="433" eb="435">
      <t>ジョウショウ</t>
    </rPh>
    <rPh sb="435" eb="437">
      <t>ケイコウ</t>
    </rPh>
    <phoneticPr fontId="7"/>
  </si>
  <si>
    <t>①②有形固定資産減価償却率及び管路経年化率の高さは、昭和50年代に行われた大規模開発に伴う管路の拡張事業に起因しており、施設の更新を計画的に進める必要がある。
③平成28年度の管路更新率は、H27年度に対し向上したが、引き続き計画的に更新を進める必要がある。</t>
    <rPh sb="12" eb="13">
      <t>リツ</t>
    </rPh>
    <rPh sb="13" eb="14">
      <t>オヨ</t>
    </rPh>
    <rPh sb="22" eb="23">
      <t>タカ</t>
    </rPh>
    <rPh sb="33" eb="34">
      <t>オコナ</t>
    </rPh>
    <rPh sb="45" eb="46">
      <t>カン</t>
    </rPh>
    <rPh sb="46" eb="47">
      <t>ロ</t>
    </rPh>
    <rPh sb="53" eb="55">
      <t>キイン</t>
    </rPh>
    <rPh sb="60" eb="62">
      <t>シセツ</t>
    </rPh>
    <rPh sb="63" eb="65">
      <t>コウシン</t>
    </rPh>
    <rPh sb="66" eb="68">
      <t>ケイカク</t>
    </rPh>
    <rPh sb="68" eb="69">
      <t>テキ</t>
    </rPh>
    <rPh sb="70" eb="71">
      <t>スス</t>
    </rPh>
    <rPh sb="73" eb="75">
      <t>ヒツヨウ</t>
    </rPh>
    <rPh sb="82" eb="84">
      <t>ヘイセイ</t>
    </rPh>
    <rPh sb="86" eb="87">
      <t>ネン</t>
    </rPh>
    <rPh sb="87" eb="88">
      <t>ド</t>
    </rPh>
    <rPh sb="89" eb="91">
      <t>カンロ</t>
    </rPh>
    <rPh sb="91" eb="93">
      <t>コウシン</t>
    </rPh>
    <rPh sb="93" eb="94">
      <t>リツ</t>
    </rPh>
    <rPh sb="99" eb="101">
      <t>ネンド</t>
    </rPh>
    <rPh sb="102" eb="103">
      <t>タイ</t>
    </rPh>
    <rPh sb="104" eb="106">
      <t>コウジョウ</t>
    </rPh>
    <rPh sb="110" eb="111">
      <t>ヒ</t>
    </rPh>
    <rPh sb="112" eb="113">
      <t>ツヅ</t>
    </rPh>
    <rPh sb="114" eb="117">
      <t>ケイカクテキ</t>
    </rPh>
    <rPh sb="124" eb="126">
      <t>ヒツヨウ</t>
    </rPh>
    <phoneticPr fontId="7"/>
  </si>
  <si>
    <t>　佐伯地域簡易水道事業の統合や老朽化した施設更新などの建設投資により次年度から経営指標は悪化する見込みである。
　営業収益で営業費用を賄えていない状況が続いている中、より良い運営体制のあり方や投資のあり方を検討する必要がある。
　経年化率の上昇に伴い、今後大幅な更新が必要になってくる。管路更新の平準化を図り、計画的な資金運用が必要になる。</t>
    <rPh sb="1" eb="3">
      <t>サエキ</t>
    </rPh>
    <rPh sb="3" eb="5">
      <t>チイキ</t>
    </rPh>
    <rPh sb="5" eb="7">
      <t>カンイ</t>
    </rPh>
    <rPh sb="7" eb="9">
      <t>スイドウ</t>
    </rPh>
    <rPh sb="9" eb="11">
      <t>ジギョウ</t>
    </rPh>
    <rPh sb="12" eb="14">
      <t>トウゴウ</t>
    </rPh>
    <rPh sb="15" eb="18">
      <t>ロウキュウカ</t>
    </rPh>
    <rPh sb="20" eb="22">
      <t>シセツ</t>
    </rPh>
    <rPh sb="22" eb="24">
      <t>コウシン</t>
    </rPh>
    <rPh sb="27" eb="29">
      <t>ケンセツ</t>
    </rPh>
    <rPh sb="29" eb="31">
      <t>トウシ</t>
    </rPh>
    <rPh sb="34" eb="37">
      <t>ジネンド</t>
    </rPh>
    <rPh sb="39" eb="41">
      <t>ケイエイ</t>
    </rPh>
    <rPh sb="41" eb="43">
      <t>シヒョウ</t>
    </rPh>
    <rPh sb="44" eb="46">
      <t>アッカ</t>
    </rPh>
    <rPh sb="48" eb="50">
      <t>ミコ</t>
    </rPh>
    <rPh sb="86" eb="87">
      <t>ヨ</t>
    </rPh>
    <rPh sb="88" eb="90">
      <t>ウンエイ</t>
    </rPh>
    <rPh sb="90" eb="92">
      <t>タイセイ</t>
    </rPh>
    <rPh sb="95" eb="96">
      <t>カタ</t>
    </rPh>
    <rPh sb="97" eb="99">
      <t>トウシ</t>
    </rPh>
    <rPh sb="102" eb="103">
      <t>カタ</t>
    </rPh>
    <rPh sb="104" eb="106">
      <t>ケントウ</t>
    </rPh>
    <rPh sb="108" eb="110">
      <t>ヒツヨウ</t>
    </rPh>
    <rPh sb="122" eb="124">
      <t>ジョウショウ</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</si>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</sst>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c:v>
                </c:pt>
                <c:pt idx="1">
                  <c:v>0.86</c:v>
                </c:pt>
                <c:pt idx="2">
                  <c:v>1.33</c:v>
                </c:pt>
                <c:pt idx="3">
                  <c:v>0.48</c:v>
                </c:pt>
                <c:pt idx="4">
                  <c:v>1.1499999999999999</c:v>
                </c:pt>
              </c:numCache>
            </c:numRef>
          </c:val>
        </c:ser>
        <c:dLbls>
          <c:showLegendKey val="0"/>
          <c:showVal val="0"/>
          <c:showCatName val="0"/>
          <c:showSerName val="0"/>
          <c:showPercent val="0"/>
          <c:showBubbleSize val="0"/>
        </c:dLbls>
        <c:gapWidth val="150"/>
        <c:axId val="124676352"/>
        <c:axId val="12468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124676352"/>
        <c:axId val="124686720"/>
      </c:lineChart>
      <c:dateAx>
        <c:axId val="124676352"/>
        <c:scaling>
          <c:orientation val="minMax"/>
        </c:scaling>
        <c:delete val="1"/>
        <c:axPos val="b"/>
        <c:numFmt formatCode="ge" sourceLinked="1"/>
        <c:majorTickMark val="none"/>
        <c:minorTickMark val="none"/>
        <c:tickLblPos val="none"/>
        <c:crossAx val="124686720"/>
        <c:crosses val="autoZero"/>
        <c:auto val="1"/>
        <c:lblOffset val="100"/>
        <c:baseTimeUnit val="years"/>
      </c:dateAx>
      <c:valAx>
        <c:axId val="1246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79.400000000000006</c:v>
                </c:pt>
                <c:pt idx="1">
                  <c:v>78.41</c:v>
                </c:pt>
                <c:pt idx="2">
                  <c:v>77.31</c:v>
                </c:pt>
                <c:pt idx="3">
                  <c:v>77.14</c:v>
                </c:pt>
                <c:pt idx="4">
                  <c:v>76.489999999999995</c:v>
                </c:pt>
              </c:numCache>
            </c:numRef>
          </c:val>
        </c:ser>
        <c:dLbls>
          <c:showLegendKey val="0"/>
          <c:showVal val="0"/>
          <c:showCatName val="0"/>
          <c:showSerName val="0"/>
          <c:showPercent val="0"/>
          <c:showBubbleSize val="0"/>
        </c:dLbls>
        <c:gapWidth val="150"/>
        <c:axId val="130394752"/>
        <c:axId val="1304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130394752"/>
        <c:axId val="130409216"/>
      </c:lineChart>
      <c:dateAx>
        <c:axId val="130394752"/>
        <c:scaling>
          <c:orientation val="minMax"/>
        </c:scaling>
        <c:delete val="1"/>
        <c:axPos val="b"/>
        <c:numFmt formatCode="ge" sourceLinked="1"/>
        <c:majorTickMark val="none"/>
        <c:minorTickMark val="none"/>
        <c:tickLblPos val="none"/>
        <c:crossAx val="130409216"/>
        <c:crosses val="autoZero"/>
        <c:auto val="1"/>
        <c:lblOffset val="100"/>
        <c:baseTimeUnit val="years"/>
      </c:dateAx>
      <c:valAx>
        <c:axId val="1304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89.08</c:v>
                </c:pt>
                <c:pt idx="1">
                  <c:v>89.56</c:v>
                </c:pt>
                <c:pt idx="2">
                  <c:v>89.58</c:v>
                </c:pt>
                <c:pt idx="3">
                  <c:v>90.23</c:v>
                </c:pt>
                <c:pt idx="4">
                  <c:v>91.87</c:v>
                </c:pt>
              </c:numCache>
            </c:numRef>
          </c:val>
        </c:ser>
        <c:dLbls>
          <c:showLegendKey val="0"/>
          <c:showVal val="0"/>
          <c:showCatName val="0"/>
          <c:showSerName val="0"/>
          <c:showPercent val="0"/>
          <c:showBubbleSize val="0"/>
        </c:dLbls>
        <c:gapWidth val="150"/>
        <c:axId val="130504960"/>
        <c:axId val="1305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130504960"/>
        <c:axId val="130511232"/>
      </c:lineChart>
      <c:dateAx>
        <c:axId val="130504960"/>
        <c:scaling>
          <c:orientation val="minMax"/>
        </c:scaling>
        <c:delete val="1"/>
        <c:axPos val="b"/>
        <c:numFmt formatCode="ge" sourceLinked="1"/>
        <c:majorTickMark val="none"/>
        <c:minorTickMark val="none"/>
        <c:tickLblPos val="none"/>
        <c:crossAx val="130511232"/>
        <c:crosses val="autoZero"/>
        <c:auto val="1"/>
        <c:lblOffset val="100"/>
        <c:baseTimeUnit val="years"/>
      </c:dateAx>
      <c:valAx>
        <c:axId val="1305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105.28</c:v>
                </c:pt>
                <c:pt idx="1">
                  <c:v>104.26</c:v>
                </c:pt>
                <c:pt idx="2">
                  <c:v>114.08</c:v>
                </c:pt>
                <c:pt idx="3">
                  <c:v>116.49</c:v>
                </c:pt>
                <c:pt idx="4">
                  <c:v>113.82</c:v>
                </c:pt>
              </c:numCache>
            </c:numRef>
          </c:val>
        </c:ser>
        <c:dLbls>
          <c:showLegendKey val="0"/>
          <c:showVal val="0"/>
          <c:showCatName val="0"/>
          <c:showSerName val="0"/>
          <c:showPercent val="0"/>
          <c:showBubbleSize val="0"/>
        </c:dLbls>
        <c:gapWidth val="150"/>
        <c:axId val="123021184"/>
        <c:axId val="1230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123021184"/>
        <c:axId val="123027456"/>
      </c:lineChart>
      <c:dateAx>
        <c:axId val="123021184"/>
        <c:scaling>
          <c:orientation val="minMax"/>
        </c:scaling>
        <c:delete val="1"/>
        <c:axPos val="b"/>
        <c:numFmt formatCode="ge" sourceLinked="1"/>
        <c:majorTickMark val="none"/>
        <c:minorTickMark val="none"/>
        <c:tickLblPos val="none"/>
        <c:crossAx val="123027456"/>
        <c:crosses val="autoZero"/>
        <c:auto val="1"/>
        <c:lblOffset val="100"/>
        <c:baseTimeUnit val="years"/>
      </c:dateAx>
      <c:valAx>
        <c:axId val="123027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0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37.86</c:v>
                </c:pt>
                <c:pt idx="1">
                  <c:v>38.15</c:v>
                </c:pt>
                <c:pt idx="2">
                  <c:v>49.36</c:v>
                </c:pt>
                <c:pt idx="3">
                  <c:v>48.96</c:v>
                </c:pt>
                <c:pt idx="4">
                  <c:v>46.78</c:v>
                </c:pt>
              </c:numCache>
            </c:numRef>
          </c:val>
        </c:ser>
        <c:dLbls>
          <c:showLegendKey val="0"/>
          <c:showVal val="0"/>
          <c:showCatName val="0"/>
          <c:showSerName val="0"/>
          <c:showPercent val="0"/>
          <c:showBubbleSize val="0"/>
        </c:dLbls>
        <c:gapWidth val="150"/>
        <c:axId val="123057664"/>
        <c:axId val="12305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123057664"/>
        <c:axId val="123059584"/>
      </c:lineChart>
      <c:dateAx>
        <c:axId val="123057664"/>
        <c:scaling>
          <c:orientation val="minMax"/>
        </c:scaling>
        <c:delete val="1"/>
        <c:axPos val="b"/>
        <c:numFmt formatCode="ge" sourceLinked="1"/>
        <c:majorTickMark val="none"/>
        <c:minorTickMark val="none"/>
        <c:tickLblPos val="none"/>
        <c:crossAx val="123059584"/>
        <c:crosses val="autoZero"/>
        <c:auto val="1"/>
        <c:lblOffset val="100"/>
        <c:baseTimeUnit val="years"/>
      </c:dateAx>
      <c:valAx>
        <c:axId val="12305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11.63</c:v>
                </c:pt>
                <c:pt idx="1">
                  <c:v>15.22</c:v>
                </c:pt>
                <c:pt idx="2">
                  <c:v>16.61</c:v>
                </c:pt>
                <c:pt idx="3">
                  <c:v>23.19</c:v>
                </c:pt>
                <c:pt idx="4">
                  <c:v>21.7</c:v>
                </c:pt>
              </c:numCache>
            </c:numRef>
          </c:val>
        </c:ser>
        <c:dLbls>
          <c:showLegendKey val="0"/>
          <c:showVal val="0"/>
          <c:showCatName val="0"/>
          <c:showSerName val="0"/>
          <c:showPercent val="0"/>
          <c:showBubbleSize val="0"/>
        </c:dLbls>
        <c:gapWidth val="150"/>
        <c:axId val="128007168"/>
        <c:axId val="1280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128007168"/>
        <c:axId val="128017536"/>
      </c:lineChart>
      <c:dateAx>
        <c:axId val="128007168"/>
        <c:scaling>
          <c:orientation val="minMax"/>
        </c:scaling>
        <c:delete val="1"/>
        <c:axPos val="b"/>
        <c:numFmt formatCode="ge" sourceLinked="1"/>
        <c:majorTickMark val="none"/>
        <c:minorTickMark val="none"/>
        <c:tickLblPos val="none"/>
        <c:crossAx val="128017536"/>
        <c:crosses val="autoZero"/>
        <c:auto val="1"/>
        <c:lblOffset val="100"/>
        <c:baseTimeUnit val="years"/>
      </c:dateAx>
      <c:valAx>
        <c:axId val="1280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8125952"/>
        <c:axId val="1281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128125952"/>
        <c:axId val="128136320"/>
      </c:lineChart>
      <c:dateAx>
        <c:axId val="128125952"/>
        <c:scaling>
          <c:orientation val="minMax"/>
        </c:scaling>
        <c:delete val="1"/>
        <c:axPos val="b"/>
        <c:numFmt formatCode="ge" sourceLinked="1"/>
        <c:majorTickMark val="none"/>
        <c:minorTickMark val="none"/>
        <c:tickLblPos val="none"/>
        <c:crossAx val="128136320"/>
        <c:crosses val="autoZero"/>
        <c:auto val="1"/>
        <c:lblOffset val="100"/>
        <c:baseTimeUnit val="years"/>
      </c:dateAx>
      <c:valAx>
        <c:axId val="128136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1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790.97</c:v>
                </c:pt>
                <c:pt idx="1">
                  <c:v>745.58</c:v>
                </c:pt>
                <c:pt idx="2">
                  <c:v>685.11</c:v>
                </c:pt>
                <c:pt idx="3">
                  <c:v>696.59</c:v>
                </c:pt>
                <c:pt idx="4">
                  <c:v>511.53</c:v>
                </c:pt>
              </c:numCache>
            </c:numRef>
          </c:val>
        </c:ser>
        <c:dLbls>
          <c:showLegendKey val="0"/>
          <c:showVal val="0"/>
          <c:showCatName val="0"/>
          <c:showSerName val="0"/>
          <c:showPercent val="0"/>
          <c:showBubbleSize val="0"/>
        </c:dLbls>
        <c:gapWidth val="150"/>
        <c:axId val="128170624"/>
        <c:axId val="1281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128170624"/>
        <c:axId val="128172800"/>
      </c:lineChart>
      <c:dateAx>
        <c:axId val="128170624"/>
        <c:scaling>
          <c:orientation val="minMax"/>
        </c:scaling>
        <c:delete val="1"/>
        <c:axPos val="b"/>
        <c:numFmt formatCode="ge" sourceLinked="1"/>
        <c:majorTickMark val="none"/>
        <c:minorTickMark val="none"/>
        <c:tickLblPos val="none"/>
        <c:crossAx val="128172800"/>
        <c:crosses val="autoZero"/>
        <c:auto val="1"/>
        <c:lblOffset val="100"/>
        <c:baseTimeUnit val="years"/>
      </c:dateAx>
      <c:valAx>
        <c:axId val="128172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1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formatCode="#,##0.00;&quot;△&quot;#,##0.00;&quot;-&quot;">
                  <c:v>11.24</c:v>
                </c:pt>
                <c:pt idx="3" formatCode="#,##0.00;&quot;△&quot;#,##0.00;&quot;-&quot;">
                  <c:v>44.54</c:v>
                </c:pt>
                <c:pt idx="4" formatCode="#,##0.00;&quot;△&quot;#,##0.00;&quot;-&quot;">
                  <c:v>85.79</c:v>
                </c:pt>
              </c:numCache>
            </c:numRef>
          </c:val>
        </c:ser>
        <c:dLbls>
          <c:showLegendKey val="0"/>
          <c:showVal val="0"/>
          <c:showCatName val="0"/>
          <c:showSerName val="0"/>
          <c:showPercent val="0"/>
          <c:showBubbleSize val="0"/>
        </c:dLbls>
        <c:gapWidth val="150"/>
        <c:axId val="128186624"/>
        <c:axId val="13031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128186624"/>
        <c:axId val="130314624"/>
      </c:lineChart>
      <c:dateAx>
        <c:axId val="128186624"/>
        <c:scaling>
          <c:orientation val="minMax"/>
        </c:scaling>
        <c:delete val="1"/>
        <c:axPos val="b"/>
        <c:numFmt formatCode="ge" sourceLinked="1"/>
        <c:majorTickMark val="none"/>
        <c:minorTickMark val="none"/>
        <c:tickLblPos val="none"/>
        <c:crossAx val="130314624"/>
        <c:crosses val="autoZero"/>
        <c:auto val="1"/>
        <c:lblOffset val="100"/>
        <c:baseTimeUnit val="years"/>
      </c:dateAx>
      <c:valAx>
        <c:axId val="130314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1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96.24</c:v>
                </c:pt>
                <c:pt idx="1">
                  <c:v>95.82</c:v>
                </c:pt>
                <c:pt idx="2">
                  <c:v>107.22</c:v>
                </c:pt>
                <c:pt idx="3">
                  <c:v>109.92</c:v>
                </c:pt>
                <c:pt idx="4">
                  <c:v>106.36</c:v>
                </c:pt>
              </c:numCache>
            </c:numRef>
          </c:val>
        </c:ser>
        <c:dLbls>
          <c:showLegendKey val="0"/>
          <c:showVal val="0"/>
          <c:showCatName val="0"/>
          <c:showSerName val="0"/>
          <c:showPercent val="0"/>
          <c:showBubbleSize val="0"/>
        </c:dLbls>
        <c:gapWidth val="150"/>
        <c:axId val="130342912"/>
        <c:axId val="1303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130342912"/>
        <c:axId val="130344832"/>
      </c:lineChart>
      <c:dateAx>
        <c:axId val="130342912"/>
        <c:scaling>
          <c:orientation val="minMax"/>
        </c:scaling>
        <c:delete val="1"/>
        <c:axPos val="b"/>
        <c:numFmt formatCode="ge" sourceLinked="1"/>
        <c:majorTickMark val="none"/>
        <c:minorTickMark val="none"/>
        <c:tickLblPos val="none"/>
        <c:crossAx val="130344832"/>
        <c:crosses val="autoZero"/>
        <c:auto val="1"/>
        <c:lblOffset val="100"/>
        <c:baseTimeUnit val="years"/>
      </c:dateAx>
      <c:valAx>
        <c:axId val="1303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183.4</c:v>
                </c:pt>
                <c:pt idx="1">
                  <c:v>184.37</c:v>
                </c:pt>
                <c:pt idx="2">
                  <c:v>165.03</c:v>
                </c:pt>
                <c:pt idx="3">
                  <c:v>160.78</c:v>
                </c:pt>
                <c:pt idx="4">
                  <c:v>165.84</c:v>
                </c:pt>
              </c:numCache>
            </c:numRef>
          </c:val>
        </c:ser>
        <c:dLbls>
          <c:showLegendKey val="0"/>
          <c:showVal val="0"/>
          <c:showCatName val="0"/>
          <c:showSerName val="0"/>
          <c:showPercent val="0"/>
          <c:showBubbleSize val="0"/>
        </c:dLbls>
        <c:gapWidth val="150"/>
        <c:axId val="130374656"/>
        <c:axId val="13037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130374656"/>
        <c:axId val="130376832"/>
      </c:lineChart>
      <c:dateAx>
        <c:axId val="130374656"/>
        <c:scaling>
          <c:orientation val="minMax"/>
        </c:scaling>
        <c:delete val="1"/>
        <c:axPos val="b"/>
        <c:numFmt formatCode="ge" sourceLinked="1"/>
        <c:majorTickMark val="none"/>
        <c:minorTickMark val="none"/>
        <c:tickLblPos val="none"/>
        <c:crossAx val="130376832"/>
        <c:crosses val="autoZero"/>
        <c:auto val="1"/>
        <c:lblOffset val="100"/>
        <c:baseTimeUnit val="years"/>
      </c:dateAx>
      <c:valAx>
        <c:axId val="1303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広島県　廿日市市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119</v>
      </c>
      <c r="AE8" s="60"/>
      <c r="AF8" s="60"/>
      <c r="AG8" s="60"/>
      <c r="AH8" s="60"/>
      <c r="AI8" s="60"/>
      <c r="AJ8" s="60"/>
      <c r="AK8" s="5"/>
      <c r="AL8" s="61">
        <f>データ!$R$6</f>
        <v>117292</v>
      </c>
      <c r="AM8" s="61"/>
      <c r="AN8" s="61"/>
      <c r="AO8" s="61"/>
      <c r="AP8" s="61"/>
      <c r="AQ8" s="61"/>
      <c r="AR8" s="61"/>
      <c r="AS8" s="61"/>
      <c r="AT8" s="51">
        <f>データ!$S$6</f>
        <v>489.48</v>
      </c>
      <c r="AU8" s="52"/>
      <c r="AV8" s="52"/>
      <c r="AW8" s="52"/>
      <c r="AX8" s="52"/>
      <c r="AY8" s="52"/>
      <c r="AZ8" s="52"/>
      <c r="BA8" s="52"/>
      <c r="BB8" s="53">
        <f>データ!$T$6</f>
        <v>239.63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86.56</v>
      </c>
      <c r="J10" s="52"/>
      <c r="K10" s="52"/>
      <c r="L10" s="52"/>
      <c r="M10" s="52"/>
      <c r="N10" s="52"/>
      <c r="O10" s="64"/>
      <c r="P10" s="53">
        <f>データ!$P$6</f>
        <v>86.3</v>
      </c>
      <c r="Q10" s="53"/>
      <c r="R10" s="53"/>
      <c r="S10" s="53"/>
      <c r="T10" s="53"/>
      <c r="U10" s="53"/>
      <c r="V10" s="53"/>
      <c r="W10" s="61">
        <f>データ!$Q$6</f>
        <v>3217</v>
      </c>
      <c r="X10" s="61"/>
      <c r="Y10" s="61"/>
      <c r="Z10" s="61"/>
      <c r="AA10" s="61"/>
      <c r="AB10" s="61"/>
      <c r="AC10" s="61"/>
      <c r="AD10" s="2"/>
      <c r="AE10" s="2"/>
      <c r="AF10" s="2"/>
      <c r="AG10" s="2"/>
      <c r="AH10" s="5"/>
      <c r="AI10" s="5"/>
      <c r="AJ10" s="5"/>
      <c r="AK10" s="5"/>
      <c r="AL10" s="61">
        <f>データ!$U$6</f>
        <v>101105</v>
      </c>
      <c r="AM10" s="61"/>
      <c r="AN10" s="61"/>
      <c r="AO10" s="61"/>
      <c r="AP10" s="61"/>
      <c r="AQ10" s="61"/>
      <c r="AR10" s="61"/>
      <c r="AS10" s="61"/>
      <c r="AT10" s="51">
        <f>データ!$V$6</f>
        <v>30.04</v>
      </c>
      <c r="AU10" s="52"/>
      <c r="AV10" s="52"/>
      <c r="AW10" s="52"/>
      <c r="AX10" s="52"/>
      <c r="AY10" s="52"/>
      <c r="AZ10" s="52"/>
      <c r="BA10" s="52"/>
      <c r="BB10" s="53">
        <f>データ!$W$6</f>
        <v>3365.68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117</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8"/>
      <c r="BM63" s="89"/>
      <c r="BN63" s="89"/>
      <c r="BO63" s="89"/>
      <c r="BP63" s="89"/>
      <c r="BQ63" s="89"/>
      <c r="BR63" s="89"/>
      <c r="BS63" s="89"/>
      <c r="BT63" s="89"/>
      <c r="BU63" s="89"/>
      <c r="BV63" s="89"/>
      <c r="BW63" s="89"/>
      <c r="BX63" s="89"/>
      <c r="BY63" s="89"/>
      <c r="BZ63" s="90"/>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64</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c r="A4" s="29" t="s">
        <v>65</v>
      </c>
      <c r="B4" s="31"/>
      <c r="C4" s="31"/>
      <c r="D4" s="31"/>
      <c r="E4" s="31"/>
      <c r="F4" s="31"/>
      <c r="G4" s="31"/>
      <c r="H4" s="98"/>
      <c r="I4" s="99"/>
      <c r="J4" s="99"/>
      <c r="K4" s="99"/>
      <c r="L4" s="99"/>
      <c r="M4" s="99"/>
      <c r="N4" s="99"/>
      <c r="O4" s="99"/>
      <c r="P4" s="99"/>
      <c r="Q4" s="99"/>
      <c r="R4" s="99"/>
      <c r="S4" s="99"/>
      <c r="T4" s="99"/>
      <c r="U4" s="99"/>
      <c r="V4" s="99"/>
      <c r="W4" s="100"/>
      <c r="X4" s="94" t="s">
        <v>66</v>
      </c>
      <c r="Y4" s="94"/>
      <c r="Z4" s="94"/>
      <c r="AA4" s="94"/>
      <c r="AB4" s="94"/>
      <c r="AC4" s="94"/>
      <c r="AD4" s="94"/>
      <c r="AE4" s="94"/>
      <c r="AF4" s="94"/>
      <c r="AG4" s="94"/>
      <c r="AH4" s="94"/>
      <c r="AI4" s="94" t="s">
        <v>67</v>
      </c>
      <c r="AJ4" s="94"/>
      <c r="AK4" s="94"/>
      <c r="AL4" s="94"/>
      <c r="AM4" s="94"/>
      <c r="AN4" s="94"/>
      <c r="AO4" s="94"/>
      <c r="AP4" s="94"/>
      <c r="AQ4" s="94"/>
      <c r="AR4" s="94"/>
      <c r="AS4" s="94"/>
      <c r="AT4" s="94" t="s">
        <v>68</v>
      </c>
      <c r="AU4" s="94"/>
      <c r="AV4" s="94"/>
      <c r="AW4" s="94"/>
      <c r="AX4" s="94"/>
      <c r="AY4" s="94"/>
      <c r="AZ4" s="94"/>
      <c r="BA4" s="94"/>
      <c r="BB4" s="94"/>
      <c r="BC4" s="94"/>
      <c r="BD4" s="94"/>
      <c r="BE4" s="94" t="s">
        <v>69</v>
      </c>
      <c r="BF4" s="94"/>
      <c r="BG4" s="94"/>
      <c r="BH4" s="94"/>
      <c r="BI4" s="94"/>
      <c r="BJ4" s="94"/>
      <c r="BK4" s="94"/>
      <c r="BL4" s="94"/>
      <c r="BM4" s="94"/>
      <c r="BN4" s="94"/>
      <c r="BO4" s="94"/>
      <c r="BP4" s="94" t="s">
        <v>70</v>
      </c>
      <c r="BQ4" s="94"/>
      <c r="BR4" s="94"/>
      <c r="BS4" s="94"/>
      <c r="BT4" s="94"/>
      <c r="BU4" s="94"/>
      <c r="BV4" s="94"/>
      <c r="BW4" s="94"/>
      <c r="BX4" s="94"/>
      <c r="BY4" s="94"/>
      <c r="BZ4" s="94"/>
      <c r="CA4" s="94" t="s">
        <v>71</v>
      </c>
      <c r="CB4" s="94"/>
      <c r="CC4" s="94"/>
      <c r="CD4" s="94"/>
      <c r="CE4" s="94"/>
      <c r="CF4" s="94"/>
      <c r="CG4" s="94"/>
      <c r="CH4" s="94"/>
      <c r="CI4" s="94"/>
      <c r="CJ4" s="94"/>
      <c r="CK4" s="94"/>
      <c r="CL4" s="94" t="s">
        <v>72</v>
      </c>
      <c r="CM4" s="94"/>
      <c r="CN4" s="94"/>
      <c r="CO4" s="94"/>
      <c r="CP4" s="94"/>
      <c r="CQ4" s="94"/>
      <c r="CR4" s="94"/>
      <c r="CS4" s="94"/>
      <c r="CT4" s="94"/>
      <c r="CU4" s="94"/>
      <c r="CV4" s="94"/>
      <c r="CW4" s="94" t="s">
        <v>73</v>
      </c>
      <c r="CX4" s="94"/>
      <c r="CY4" s="94"/>
      <c r="CZ4" s="94"/>
      <c r="DA4" s="94"/>
      <c r="DB4" s="94"/>
      <c r="DC4" s="94"/>
      <c r="DD4" s="94"/>
      <c r="DE4" s="94"/>
      <c r="DF4" s="94"/>
      <c r="DG4" s="94"/>
      <c r="DH4" s="94" t="s">
        <v>74</v>
      </c>
      <c r="DI4" s="94"/>
      <c r="DJ4" s="94"/>
      <c r="DK4" s="94"/>
      <c r="DL4" s="94"/>
      <c r="DM4" s="94"/>
      <c r="DN4" s="94"/>
      <c r="DO4" s="94"/>
      <c r="DP4" s="94"/>
      <c r="DQ4" s="94"/>
      <c r="DR4" s="94"/>
      <c r="DS4" s="94" t="s">
        <v>75</v>
      </c>
      <c r="DT4" s="94"/>
      <c r="DU4" s="94"/>
      <c r="DV4" s="94"/>
      <c r="DW4" s="94"/>
      <c r="DX4" s="94"/>
      <c r="DY4" s="94"/>
      <c r="DZ4" s="94"/>
      <c r="EA4" s="94"/>
      <c r="EB4" s="94"/>
      <c r="EC4" s="94"/>
      <c r="ED4" s="94" t="s">
        <v>76</v>
      </c>
      <c r="EE4" s="94"/>
      <c r="EF4" s="94"/>
      <c r="EG4" s="94"/>
      <c r="EH4" s="94"/>
      <c r="EI4" s="94"/>
      <c r="EJ4" s="94"/>
      <c r="EK4" s="94"/>
      <c r="EL4" s="94"/>
      <c r="EM4" s="94"/>
      <c r="EN4" s="94"/>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342131</v>
      </c>
      <c r="D6" s="34">
        <f t="shared" si="3"/>
        <v>46</v>
      </c>
      <c r="E6" s="34">
        <f t="shared" si="3"/>
        <v>1</v>
      </c>
      <c r="F6" s="34">
        <f t="shared" si="3"/>
        <v>0</v>
      </c>
      <c r="G6" s="34">
        <f t="shared" si="3"/>
        <v>1</v>
      </c>
      <c r="H6" s="34" t="str">
        <f t="shared" si="3"/>
        <v>広島県　廿日市市</v>
      </c>
      <c r="I6" s="34" t="str">
        <f t="shared" si="3"/>
        <v>法適用</v>
      </c>
      <c r="J6" s="34" t="str">
        <f t="shared" si="3"/>
        <v>水道事業</v>
      </c>
      <c r="K6" s="34" t="str">
        <f t="shared" si="3"/>
        <v>末端給水事業</v>
      </c>
      <c r="L6" s="34" t="str">
        <f t="shared" si="3"/>
        <v>A3</v>
      </c>
      <c r="M6" s="34">
        <f t="shared" si="3"/>
        <v>0</v>
      </c>
      <c r="N6" s="35" t="str">
        <f t="shared" si="3"/>
        <v>-</v>
      </c>
      <c r="O6" s="35">
        <f t="shared" si="3"/>
        <v>86.56</v>
      </c>
      <c r="P6" s="35">
        <f t="shared" si="3"/>
        <v>86.3</v>
      </c>
      <c r="Q6" s="35">
        <f t="shared" si="3"/>
        <v>3217</v>
      </c>
      <c r="R6" s="35">
        <f t="shared" si="3"/>
        <v>117292</v>
      </c>
      <c r="S6" s="35">
        <f t="shared" si="3"/>
        <v>489.48</v>
      </c>
      <c r="T6" s="35">
        <f t="shared" si="3"/>
        <v>239.63</v>
      </c>
      <c r="U6" s="35">
        <f t="shared" si="3"/>
        <v>101105</v>
      </c>
      <c r="V6" s="35">
        <f t="shared" si="3"/>
        <v>30.04</v>
      </c>
      <c r="W6" s="35">
        <f t="shared" si="3"/>
        <v>3365.68</v>
      </c>
      <c r="X6" s="36">
        <f>IF(X7="",NA(),X7)</f>
        <v>105.28</v>
      </c>
      <c r="Y6" s="36">
        <f t="shared" ref="Y6:AG6" si="4">IF(Y7="",NA(),Y7)</f>
        <v>104.26</v>
      </c>
      <c r="Z6" s="36">
        <f t="shared" si="4"/>
        <v>114.08</v>
      </c>
      <c r="AA6" s="36">
        <f t="shared" si="4"/>
        <v>116.49</v>
      </c>
      <c r="AB6" s="36">
        <f t="shared" si="4"/>
        <v>113.82</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790.97</v>
      </c>
      <c r="AU6" s="36">
        <f t="shared" ref="AU6:BC6" si="6">IF(AU7="",NA(),AU7)</f>
        <v>745.58</v>
      </c>
      <c r="AV6" s="36">
        <f t="shared" si="6"/>
        <v>685.11</v>
      </c>
      <c r="AW6" s="36">
        <f t="shared" si="6"/>
        <v>696.59</v>
      </c>
      <c r="AX6" s="36">
        <f t="shared" si="6"/>
        <v>511.53</v>
      </c>
      <c r="AY6" s="36">
        <f t="shared" si="6"/>
        <v>633.30999999999995</v>
      </c>
      <c r="AZ6" s="36">
        <f t="shared" si="6"/>
        <v>648.09</v>
      </c>
      <c r="BA6" s="36">
        <f t="shared" si="6"/>
        <v>344.19</v>
      </c>
      <c r="BB6" s="36">
        <f t="shared" si="6"/>
        <v>352.05</v>
      </c>
      <c r="BC6" s="36">
        <f t="shared" si="6"/>
        <v>349.04</v>
      </c>
      <c r="BD6" s="35" t="str">
        <f>IF(BD7="","",IF(BD7="-","【-】","【"&amp;SUBSTITUTE(TEXT(BD7,"#,##0.00"),"-","△")&amp;"】"))</f>
        <v>【262.87】</v>
      </c>
      <c r="BE6" s="35">
        <f>IF(BE7="",NA(),BE7)</f>
        <v>0</v>
      </c>
      <c r="BF6" s="35">
        <f t="shared" ref="BF6:BN6" si="7">IF(BF7="",NA(),BF7)</f>
        <v>0</v>
      </c>
      <c r="BG6" s="36">
        <f t="shared" si="7"/>
        <v>11.24</v>
      </c>
      <c r="BH6" s="36">
        <f t="shared" si="7"/>
        <v>44.54</v>
      </c>
      <c r="BI6" s="36">
        <f t="shared" si="7"/>
        <v>85.79</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96.24</v>
      </c>
      <c r="BQ6" s="36">
        <f t="shared" ref="BQ6:BY6" si="8">IF(BQ7="",NA(),BQ7)</f>
        <v>95.82</v>
      </c>
      <c r="BR6" s="36">
        <f t="shared" si="8"/>
        <v>107.22</v>
      </c>
      <c r="BS6" s="36">
        <f t="shared" si="8"/>
        <v>109.92</v>
      </c>
      <c r="BT6" s="36">
        <f t="shared" si="8"/>
        <v>106.36</v>
      </c>
      <c r="BU6" s="36">
        <f t="shared" si="8"/>
        <v>100.16</v>
      </c>
      <c r="BV6" s="36">
        <f t="shared" si="8"/>
        <v>100.07</v>
      </c>
      <c r="BW6" s="36">
        <f t="shared" si="8"/>
        <v>106.22</v>
      </c>
      <c r="BX6" s="36">
        <f t="shared" si="8"/>
        <v>106.69</v>
      </c>
      <c r="BY6" s="36">
        <f t="shared" si="8"/>
        <v>106.52</v>
      </c>
      <c r="BZ6" s="35" t="str">
        <f>IF(BZ7="","",IF(BZ7="-","【-】","【"&amp;SUBSTITUTE(TEXT(BZ7,"#,##0.00"),"-","△")&amp;"】"))</f>
        <v>【105.59】</v>
      </c>
      <c r="CA6" s="36">
        <f>IF(CA7="",NA(),CA7)</f>
        <v>183.4</v>
      </c>
      <c r="CB6" s="36">
        <f t="shared" ref="CB6:CJ6" si="9">IF(CB7="",NA(),CB7)</f>
        <v>184.37</v>
      </c>
      <c r="CC6" s="36">
        <f t="shared" si="9"/>
        <v>165.03</v>
      </c>
      <c r="CD6" s="36">
        <f t="shared" si="9"/>
        <v>160.78</v>
      </c>
      <c r="CE6" s="36">
        <f t="shared" si="9"/>
        <v>165.84</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79.400000000000006</v>
      </c>
      <c r="CM6" s="36">
        <f t="shared" ref="CM6:CU6" si="10">IF(CM7="",NA(),CM7)</f>
        <v>78.41</v>
      </c>
      <c r="CN6" s="36">
        <f t="shared" si="10"/>
        <v>77.31</v>
      </c>
      <c r="CO6" s="36">
        <f t="shared" si="10"/>
        <v>77.14</v>
      </c>
      <c r="CP6" s="36">
        <f t="shared" si="10"/>
        <v>76.489999999999995</v>
      </c>
      <c r="CQ6" s="36">
        <f t="shared" si="10"/>
        <v>62.5</v>
      </c>
      <c r="CR6" s="36">
        <f t="shared" si="10"/>
        <v>62.45</v>
      </c>
      <c r="CS6" s="36">
        <f t="shared" si="10"/>
        <v>62.12</v>
      </c>
      <c r="CT6" s="36">
        <f t="shared" si="10"/>
        <v>62.26</v>
      </c>
      <c r="CU6" s="36">
        <f t="shared" si="10"/>
        <v>62.1</v>
      </c>
      <c r="CV6" s="35" t="str">
        <f>IF(CV7="","",IF(CV7="-","【-】","【"&amp;SUBSTITUTE(TEXT(CV7,"#,##0.00"),"-","△")&amp;"】"))</f>
        <v>【59.94】</v>
      </c>
      <c r="CW6" s="36">
        <f>IF(CW7="",NA(),CW7)</f>
        <v>89.08</v>
      </c>
      <c r="CX6" s="36">
        <f t="shared" ref="CX6:DF6" si="11">IF(CX7="",NA(),CX7)</f>
        <v>89.56</v>
      </c>
      <c r="CY6" s="36">
        <f t="shared" si="11"/>
        <v>89.58</v>
      </c>
      <c r="CZ6" s="36">
        <f t="shared" si="11"/>
        <v>90.23</v>
      </c>
      <c r="DA6" s="36">
        <f t="shared" si="11"/>
        <v>91.87</v>
      </c>
      <c r="DB6" s="36">
        <f t="shared" si="11"/>
        <v>89.62</v>
      </c>
      <c r="DC6" s="36">
        <f t="shared" si="11"/>
        <v>89.76</v>
      </c>
      <c r="DD6" s="36">
        <f t="shared" si="11"/>
        <v>89.45</v>
      </c>
      <c r="DE6" s="36">
        <f t="shared" si="11"/>
        <v>89.5</v>
      </c>
      <c r="DF6" s="36">
        <f t="shared" si="11"/>
        <v>89.52</v>
      </c>
      <c r="DG6" s="35" t="str">
        <f>IF(DG7="","",IF(DG7="-","【-】","【"&amp;SUBSTITUTE(TEXT(DG7,"#,##0.00"),"-","△")&amp;"】"))</f>
        <v>【90.22】</v>
      </c>
      <c r="DH6" s="36">
        <f>IF(DH7="",NA(),DH7)</f>
        <v>37.86</v>
      </c>
      <c r="DI6" s="36">
        <f t="shared" ref="DI6:DQ6" si="12">IF(DI7="",NA(),DI7)</f>
        <v>38.15</v>
      </c>
      <c r="DJ6" s="36">
        <f t="shared" si="12"/>
        <v>49.36</v>
      </c>
      <c r="DK6" s="36">
        <f t="shared" si="12"/>
        <v>48.96</v>
      </c>
      <c r="DL6" s="36">
        <f t="shared" si="12"/>
        <v>46.78</v>
      </c>
      <c r="DM6" s="36">
        <f t="shared" si="12"/>
        <v>40.21</v>
      </c>
      <c r="DN6" s="36">
        <f t="shared" si="12"/>
        <v>41.12</v>
      </c>
      <c r="DO6" s="36">
        <f t="shared" si="12"/>
        <v>44.91</v>
      </c>
      <c r="DP6" s="36">
        <f t="shared" si="12"/>
        <v>45.89</v>
      </c>
      <c r="DQ6" s="36">
        <f t="shared" si="12"/>
        <v>46.58</v>
      </c>
      <c r="DR6" s="35" t="str">
        <f>IF(DR7="","",IF(DR7="-","【-】","【"&amp;SUBSTITUTE(TEXT(DR7,"#,##0.00"),"-","△")&amp;"】"))</f>
        <v>【47.91】</v>
      </c>
      <c r="DS6" s="36">
        <f>IF(DS7="",NA(),DS7)</f>
        <v>11.63</v>
      </c>
      <c r="DT6" s="36">
        <f t="shared" ref="DT6:EB6" si="13">IF(DT7="",NA(),DT7)</f>
        <v>15.22</v>
      </c>
      <c r="DU6" s="36">
        <f t="shared" si="13"/>
        <v>16.61</v>
      </c>
      <c r="DV6" s="36">
        <f t="shared" si="13"/>
        <v>23.19</v>
      </c>
      <c r="DW6" s="36">
        <f t="shared" si="13"/>
        <v>21.7</v>
      </c>
      <c r="DX6" s="36">
        <f t="shared" si="13"/>
        <v>10.19</v>
      </c>
      <c r="DY6" s="36">
        <f t="shared" si="13"/>
        <v>10.9</v>
      </c>
      <c r="DZ6" s="36">
        <f t="shared" si="13"/>
        <v>12.03</v>
      </c>
      <c r="EA6" s="36">
        <f t="shared" si="13"/>
        <v>13.14</v>
      </c>
      <c r="EB6" s="36">
        <f t="shared" si="13"/>
        <v>14.45</v>
      </c>
      <c r="EC6" s="35" t="str">
        <f>IF(EC7="","",IF(EC7="-","【-】","【"&amp;SUBSTITUTE(TEXT(EC7,"#,##0.00"),"-","△")&amp;"】"))</f>
        <v>【15.00】</v>
      </c>
      <c r="ED6" s="36">
        <f>IF(ED7="",NA(),ED7)</f>
        <v>0.5</v>
      </c>
      <c r="EE6" s="36">
        <f t="shared" ref="EE6:EM6" si="14">IF(EE7="",NA(),EE7)</f>
        <v>0.86</v>
      </c>
      <c r="EF6" s="36">
        <f t="shared" si="14"/>
        <v>1.33</v>
      </c>
      <c r="EG6" s="36">
        <f t="shared" si="14"/>
        <v>0.48</v>
      </c>
      <c r="EH6" s="36">
        <f t="shared" si="14"/>
        <v>1.1499999999999999</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342131</v>
      </c>
      <c r="D7" s="38">
        <v>46</v>
      </c>
      <c r="E7" s="38">
        <v>1</v>
      </c>
      <c r="F7" s="38">
        <v>0</v>
      </c>
      <c r="G7" s="38">
        <v>1</v>
      </c>
      <c r="H7" s="38" t="s">
        <v>105</v>
      </c>
      <c r="I7" s="38" t="s">
        <v>106</v>
      </c>
      <c r="J7" s="38" t="s">
        <v>107</v>
      </c>
      <c r="K7" s="38" t="s">
        <v>108</v>
      </c>
      <c r="L7" s="38" t="s">
        <v>109</v>
      </c>
      <c r="M7" s="38"/>
      <c r="N7" s="39" t="s">
        <v>110</v>
      </c>
      <c r="O7" s="39">
        <v>86.56</v>
      </c>
      <c r="P7" s="39">
        <v>86.3</v>
      </c>
      <c r="Q7" s="39">
        <v>3217</v>
      </c>
      <c r="R7" s="39">
        <v>117292</v>
      </c>
      <c r="S7" s="39">
        <v>489.48</v>
      </c>
      <c r="T7" s="39">
        <v>239.63</v>
      </c>
      <c r="U7" s="39">
        <v>101105</v>
      </c>
      <c r="V7" s="39">
        <v>30.04</v>
      </c>
      <c r="W7" s="39">
        <v>3365.68</v>
      </c>
      <c r="X7" s="39">
        <v>105.28</v>
      </c>
      <c r="Y7" s="39">
        <v>104.26</v>
      </c>
      <c r="Z7" s="39">
        <v>114.08</v>
      </c>
      <c r="AA7" s="39">
        <v>116.49</v>
      </c>
      <c r="AB7" s="39">
        <v>113.82</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790.97</v>
      </c>
      <c r="AU7" s="39">
        <v>745.58</v>
      </c>
      <c r="AV7" s="39">
        <v>685.11</v>
      </c>
      <c r="AW7" s="39">
        <v>696.59</v>
      </c>
      <c r="AX7" s="39">
        <v>511.53</v>
      </c>
      <c r="AY7" s="39">
        <v>633.30999999999995</v>
      </c>
      <c r="AZ7" s="39">
        <v>648.09</v>
      </c>
      <c r="BA7" s="39">
        <v>344.19</v>
      </c>
      <c r="BB7" s="39">
        <v>352.05</v>
      </c>
      <c r="BC7" s="39">
        <v>349.04</v>
      </c>
      <c r="BD7" s="39">
        <v>262.87</v>
      </c>
      <c r="BE7" s="39">
        <v>0</v>
      </c>
      <c r="BF7" s="39">
        <v>0</v>
      </c>
      <c r="BG7" s="39">
        <v>11.24</v>
      </c>
      <c r="BH7" s="39">
        <v>44.54</v>
      </c>
      <c r="BI7" s="39">
        <v>85.79</v>
      </c>
      <c r="BJ7" s="39">
        <v>257.41000000000003</v>
      </c>
      <c r="BK7" s="39">
        <v>253.86</v>
      </c>
      <c r="BL7" s="39">
        <v>252.09</v>
      </c>
      <c r="BM7" s="39">
        <v>250.76</v>
      </c>
      <c r="BN7" s="39">
        <v>254.54</v>
      </c>
      <c r="BO7" s="39">
        <v>270.87</v>
      </c>
      <c r="BP7" s="39">
        <v>96.24</v>
      </c>
      <c r="BQ7" s="39">
        <v>95.82</v>
      </c>
      <c r="BR7" s="39">
        <v>107.22</v>
      </c>
      <c r="BS7" s="39">
        <v>109.92</v>
      </c>
      <c r="BT7" s="39">
        <v>106.36</v>
      </c>
      <c r="BU7" s="39">
        <v>100.16</v>
      </c>
      <c r="BV7" s="39">
        <v>100.07</v>
      </c>
      <c r="BW7" s="39">
        <v>106.22</v>
      </c>
      <c r="BX7" s="39">
        <v>106.69</v>
      </c>
      <c r="BY7" s="39">
        <v>106.52</v>
      </c>
      <c r="BZ7" s="39">
        <v>105.59</v>
      </c>
      <c r="CA7" s="39">
        <v>183.4</v>
      </c>
      <c r="CB7" s="39">
        <v>184.37</v>
      </c>
      <c r="CC7" s="39">
        <v>165.03</v>
      </c>
      <c r="CD7" s="39">
        <v>160.78</v>
      </c>
      <c r="CE7" s="39">
        <v>165.84</v>
      </c>
      <c r="CF7" s="39">
        <v>166.17</v>
      </c>
      <c r="CG7" s="39">
        <v>164.93</v>
      </c>
      <c r="CH7" s="39">
        <v>155.22999999999999</v>
      </c>
      <c r="CI7" s="39">
        <v>154.91999999999999</v>
      </c>
      <c r="CJ7" s="39">
        <v>155.80000000000001</v>
      </c>
      <c r="CK7" s="39">
        <v>163.27000000000001</v>
      </c>
      <c r="CL7" s="39">
        <v>79.400000000000006</v>
      </c>
      <c r="CM7" s="39">
        <v>78.41</v>
      </c>
      <c r="CN7" s="39">
        <v>77.31</v>
      </c>
      <c r="CO7" s="39">
        <v>77.14</v>
      </c>
      <c r="CP7" s="39">
        <v>76.489999999999995</v>
      </c>
      <c r="CQ7" s="39">
        <v>62.5</v>
      </c>
      <c r="CR7" s="39">
        <v>62.45</v>
      </c>
      <c r="CS7" s="39">
        <v>62.12</v>
      </c>
      <c r="CT7" s="39">
        <v>62.26</v>
      </c>
      <c r="CU7" s="39">
        <v>62.1</v>
      </c>
      <c r="CV7" s="39">
        <v>59.94</v>
      </c>
      <c r="CW7" s="39">
        <v>89.08</v>
      </c>
      <c r="CX7" s="39">
        <v>89.56</v>
      </c>
      <c r="CY7" s="39">
        <v>89.58</v>
      </c>
      <c r="CZ7" s="39">
        <v>90.23</v>
      </c>
      <c r="DA7" s="39">
        <v>91.87</v>
      </c>
      <c r="DB7" s="39">
        <v>89.62</v>
      </c>
      <c r="DC7" s="39">
        <v>89.76</v>
      </c>
      <c r="DD7" s="39">
        <v>89.45</v>
      </c>
      <c r="DE7" s="39">
        <v>89.5</v>
      </c>
      <c r="DF7" s="39">
        <v>89.52</v>
      </c>
      <c r="DG7" s="39">
        <v>90.22</v>
      </c>
      <c r="DH7" s="39">
        <v>37.86</v>
      </c>
      <c r="DI7" s="39">
        <v>38.15</v>
      </c>
      <c r="DJ7" s="39">
        <v>49.36</v>
      </c>
      <c r="DK7" s="39">
        <v>48.96</v>
      </c>
      <c r="DL7" s="39">
        <v>46.78</v>
      </c>
      <c r="DM7" s="39">
        <v>40.21</v>
      </c>
      <c r="DN7" s="39">
        <v>41.12</v>
      </c>
      <c r="DO7" s="39">
        <v>44.91</v>
      </c>
      <c r="DP7" s="39">
        <v>45.89</v>
      </c>
      <c r="DQ7" s="39">
        <v>46.58</v>
      </c>
      <c r="DR7" s="39">
        <v>47.91</v>
      </c>
      <c r="DS7" s="39">
        <v>11.63</v>
      </c>
      <c r="DT7" s="39">
        <v>15.22</v>
      </c>
      <c r="DU7" s="39">
        <v>16.61</v>
      </c>
      <c r="DV7" s="39">
        <v>23.19</v>
      </c>
      <c r="DW7" s="39">
        <v>21.7</v>
      </c>
      <c r="DX7" s="39">
        <v>10.19</v>
      </c>
      <c r="DY7" s="39">
        <v>10.9</v>
      </c>
      <c r="DZ7" s="39">
        <v>12.03</v>
      </c>
      <c r="EA7" s="39">
        <v>13.14</v>
      </c>
      <c r="EB7" s="39">
        <v>14.45</v>
      </c>
      <c r="EC7" s="39">
        <v>15</v>
      </c>
      <c r="ED7" s="39">
        <v>0.5</v>
      </c>
      <c r="EE7" s="39">
        <v>0.86</v>
      </c>
      <c r="EF7" s="39">
        <v>1.33</v>
      </c>
      <c r="EG7" s="39">
        <v>0.48</v>
      </c>
      <c r="EH7" s="39">
        <v>1.1499999999999999</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2018-02-01T07:11:24Z</cp:lastPrinted>
  <dcterms:created xsi:type="dcterms:W3CDTF">2017-12-25T01:34:35Z</dcterms:created>
  <dcterms:modified xsi:type="dcterms:W3CDTF">2018-02-09T08:19:04Z</dcterms:modified>
  <cp:category/>
</cp:coreProperties>
</file>