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0.2 経営比較分析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<sst xmlns="http://schemas.openxmlformats.org/spreadsheetml/2006/main" count="240" uniqueCount="125">
  <si>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</si>
  <si>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</si>
  <si>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</si>
  <si>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</si>
  <si>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</si>
  <si>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</si>
  <si>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</si>
  <si>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</si>
  <si>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</si>
  <si>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</si>
  <si>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</si>
  <si>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</si>
  <si>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</si>
  <si>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</si>
  <si>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</si>
  <si>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</si>
  <si>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</si>
  <si>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</si>
  <si>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</si>
  <si>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</si>
  <si>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</si>
  <si>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</si>
  <si>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</si>
  <si>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</si>
  <si>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</si>
  <si>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</si>
  <si>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</si>
  <si>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</si>
  <si>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</si>
  <si>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</si>
  <si>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</si>
  <si>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</si>
  <si>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</si>
  <si>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</si>
  <si>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</si>
  <si>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</si>
  <si>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</si>
  <si>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</si>
  <si>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</si>
  <si>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</si>
  <si>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</si>
  <si>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</si>
  <si>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</si>
  <si>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</si>
  <si>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</si>
  <si>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</si>
  <si>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</si>
  <si>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</si>
  <si>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</si>
  <si>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</si>
  <si>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</si>
  <si>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</si>
  <si>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</si>
  <si>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</si>
  <si>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</si>
  <si>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</si>
  <si>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</si>
  <si>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</si>
  <si>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</si>
  <si>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</si>
  <si>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</si>
  <si>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</si>
  <si>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</si>
  <si>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</si>
  <si>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</si>
  <si>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</si>
  <si>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</si>
  <si>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</si>
  <si>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</si>
  <si>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</si>
  <si>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</si>
  <si>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</si>
  <si>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</si>
  <si>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</si>
  <si>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</si>
  <si>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</si>
  <si>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</si>
  <si>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</si>
  <si>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</si>
  <si>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</si>
  <si>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</si>
  <si>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</si>
  <si>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</si>
  <si>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</si>
  <si>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</si>
  <si>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</si>
  <si>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</si>
  <si>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</si>
  <si>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</si>
  <si>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</si>
  <si>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</si>
  <si>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</si>
  <si>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</si>
  <si>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</si>
  <si>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</si>
  <si>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</si>
  <si>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</si>
  <si>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</si>
  <si>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</si>
  <si>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</si>
  <si>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</si>
  <si>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</si>
  <si>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</si>
  <si>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</si>
  <si>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</si>
  <si>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</si>
  <si>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</si>
  <si>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</si>
  <si>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</si>
  <si>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</si>
  <si>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</si>
  <si>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</si>
  <si>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</si>
  <si>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</si>
  <si>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</si>
  <si>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</si>
  <si>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</si>
  <si>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</si>
  <si>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</si>
  <si>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</si>
  <si>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</si>
  <si>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</si>
  <si>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管渠改善率は、全くない。類似団体も2.05％である。
　最も早い供用開始が平成7年で、管渠工事後23年程度と耐用年数の半分に達していない。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</si>
  <si>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①収益的収支比率は、横ばい状況で、平成28年度で99.37％と、ほぼ100％であり、総収入の内73.1％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④企業債残高対事業規模比率は、横ばい状況であり、平成28年度は585.63％となっている。類似団体の60.1％と少ない。
⑤経費回収率は、横ばい状況であり、平成28年度で75.82％と、類似団体より20ポイント高い。100％を下回っているため、適正な使用料収入の確保と汚水処理費の削減が必要である。
⑥汚水処理原価は、横ばい状況であり、平成28年度で270.71円となっている。類似団体より12ポイント低く、引き続き汚水処理コストの削減に努める。
⑦施設利用率は、増加傾向にあり、平成28年度で54.16％で、最大稼働率は84.90％である。
⑧水洗化率は、増加傾向にあり、平成28年度で80.31％である。類似団体より4ポイント低く、100％未満であるため、水洗化率の向上の取り組みが必要である。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3">
      <t>ネンド</t>
    </rPh>
    <rPh sb="42" eb="45">
      <t>ソウシュウニュウ</t>
    </rPh>
    <rPh sb="46" eb="47">
      <t>ウチ</t>
    </rPh>
    <rPh sb="53" eb="55">
      <t>イッパン</t>
    </rPh>
    <rPh sb="55" eb="57">
      <t>カイケイ</t>
    </rPh>
    <rPh sb="60" eb="62">
      <t>クリイレ</t>
    </rPh>
    <rPh sb="62" eb="63">
      <t>キン</t>
    </rPh>
    <rPh sb="72" eb="74">
      <t>コウキョウ</t>
    </rPh>
    <rPh sb="74" eb="76">
      <t>ゲスイ</t>
    </rPh>
    <rPh sb="76" eb="77">
      <t>ドウ</t>
    </rPh>
    <rPh sb="77" eb="78">
      <t>ナド</t>
    </rPh>
    <rPh sb="79" eb="80">
      <t>タ</t>
    </rPh>
    <rPh sb="81" eb="84">
      <t>ゲスイドウ</t>
    </rPh>
    <rPh sb="84" eb="86">
      <t>ジギョウ</t>
    </rPh>
    <rPh sb="87" eb="89">
      <t>トウイツ</t>
    </rPh>
    <rPh sb="91" eb="93">
      <t>シヨウ</t>
    </rPh>
    <rPh sb="93" eb="94">
      <t>リョウ</t>
    </rPh>
    <rPh sb="95" eb="97">
      <t>ウンエイ</t>
    </rPh>
    <rPh sb="104" eb="106">
      <t>ケイエイ</t>
    </rPh>
    <rPh sb="106" eb="108">
      <t>キバン</t>
    </rPh>
    <rPh sb="109" eb="111">
      <t>ゼイジャク</t>
    </rPh>
    <rPh sb="112" eb="114">
      <t>ノウギョウ</t>
    </rPh>
    <rPh sb="114" eb="116">
      <t>シュウラク</t>
    </rPh>
    <rPh sb="116" eb="118">
      <t>ハイスイ</t>
    </rPh>
    <rPh sb="118" eb="120">
      <t>ジギョウ</t>
    </rPh>
    <rPh sb="123" eb="126">
      <t>コウジョウテキ</t>
    </rPh>
    <rPh sb="127" eb="129">
      <t>シュウニュウ</t>
    </rPh>
    <rPh sb="129" eb="131">
      <t>フソク</t>
    </rPh>
    <rPh sb="137" eb="140">
      <t>フソクブン</t>
    </rPh>
    <rPh sb="141" eb="143">
      <t>イッパン</t>
    </rPh>
    <rPh sb="143" eb="145">
      <t>カイケイ</t>
    </rPh>
    <rPh sb="147" eb="149">
      <t>ホテン</t>
    </rPh>
    <rPh sb="151" eb="153">
      <t>ジョウキョウ</t>
    </rPh>
    <rPh sb="160" eb="162">
      <t>コンゴ</t>
    </rPh>
    <rPh sb="168" eb="169">
      <t>ヒ</t>
    </rPh>
    <rPh sb="170" eb="171">
      <t>ツヅ</t>
    </rPh>
    <rPh sb="172" eb="175">
      <t>ジュエキシャ</t>
    </rPh>
    <rPh sb="175" eb="177">
      <t>フタン</t>
    </rPh>
    <rPh sb="178" eb="181">
      <t>テキセイカ</t>
    </rPh>
    <rPh sb="182" eb="183">
      <t>ハカ</t>
    </rPh>
    <rPh sb="185" eb="187">
      <t>ヒツヨウ</t>
    </rPh>
    <rPh sb="188" eb="189">
      <t>オウ</t>
    </rPh>
    <rPh sb="191" eb="193">
      <t>シヨウ</t>
    </rPh>
    <rPh sb="193" eb="194">
      <t>リョウ</t>
    </rPh>
    <rPh sb="194" eb="196">
      <t>カイテイ</t>
    </rPh>
    <rPh sb="197" eb="198">
      <t>オコナ</t>
    </rPh>
    <rPh sb="199" eb="201">
      <t>ヨテイ</t>
    </rPh>
    <rPh sb="209" eb="211">
      <t>キギョウ</t>
    </rPh>
    <rPh sb="211" eb="212">
      <t>サイ</t>
    </rPh>
    <rPh sb="212" eb="214">
      <t>ザンダカ</t>
    </rPh>
    <rPh sb="214" eb="215">
      <t>タイ</t>
    </rPh>
    <rPh sb="215" eb="217">
      <t>ジギョウ</t>
    </rPh>
    <rPh sb="217" eb="219">
      <t>キボ</t>
    </rPh>
    <rPh sb="219" eb="221">
      <t>ヒリツ</t>
    </rPh>
    <rPh sb="223" eb="224">
      <t>ヨコ</t>
    </rPh>
    <rPh sb="226" eb="228">
      <t>ジョウキョウ</t>
    </rPh>
    <rPh sb="232" eb="234">
      <t>ヘイセイ</t>
    </rPh>
    <rPh sb="236" eb="238">
      <t>ネンド</t>
    </rPh>
    <rPh sb="253" eb="255">
      <t>ルイジ</t>
    </rPh>
    <rPh sb="255" eb="257">
      <t>ダンタイ</t>
    </rPh>
    <rPh sb="264" eb="265">
      <t>スク</t>
    </rPh>
    <rPh sb="270" eb="272">
      <t>ケイヒ</t>
    </rPh>
    <rPh sb="272" eb="274">
      <t>カイシュウ</t>
    </rPh>
    <rPh sb="274" eb="275">
      <t>リツ</t>
    </rPh>
    <rPh sb="277" eb="278">
      <t>ヨコ</t>
    </rPh>
    <rPh sb="280" eb="282">
      <t>ジョウキョウ</t>
    </rPh>
    <rPh sb="286" eb="288">
      <t>ヘイセイ</t>
    </rPh>
    <rPh sb="290" eb="292">
      <t>ネンド</t>
    </rPh>
    <rPh sb="301" eb="303">
      <t>ルイジ</t>
    </rPh>
    <rPh sb="303" eb="305">
      <t>ダンタイ</t>
    </rPh>
    <rPh sb="313" eb="314">
      <t>タカ</t>
    </rPh>
    <rPh sb="321" eb="323">
      <t>シタマワ</t>
    </rPh>
    <rPh sb="330" eb="332">
      <t>テキセイ</t>
    </rPh>
    <rPh sb="333" eb="335">
      <t>シヨウ</t>
    </rPh>
    <rPh sb="335" eb="336">
      <t>リョウ</t>
    </rPh>
    <rPh sb="336" eb="338">
      <t>シュウニュウ</t>
    </rPh>
    <rPh sb="339" eb="341">
      <t>カクホ</t>
    </rPh>
    <rPh sb="342" eb="344">
      <t>オスイ</t>
    </rPh>
    <rPh sb="344" eb="346">
      <t>ショリ</t>
    </rPh>
    <rPh sb="346" eb="347">
      <t>ヒ</t>
    </rPh>
    <rPh sb="348" eb="350">
      <t>サクゲン</t>
    </rPh>
    <rPh sb="351" eb="353">
      <t>ヒツヨウ</t>
    </rPh>
    <rPh sb="359" eb="361">
      <t>オスイ</t>
    </rPh>
    <rPh sb="361" eb="363">
      <t>ショリ</t>
    </rPh>
    <rPh sb="363" eb="365">
      <t>ゲンカ</t>
    </rPh>
    <rPh sb="367" eb="368">
      <t>ヨコ</t>
    </rPh>
    <rPh sb="370" eb="372">
      <t>ジョウキョウ</t>
    </rPh>
    <rPh sb="376" eb="378">
      <t>ヘイセイ</t>
    </rPh>
    <rPh sb="380" eb="382">
      <t>ネンド</t>
    </rPh>
    <rPh sb="389" eb="390">
      <t>エン</t>
    </rPh>
    <rPh sb="397" eb="399">
      <t>ルイジ</t>
    </rPh>
    <rPh sb="399" eb="401">
      <t>ダンタイ</t>
    </rPh>
    <rPh sb="409" eb="410">
      <t>ヒク</t>
    </rPh>
    <rPh sb="412" eb="413">
      <t>ヒ</t>
    </rPh>
    <rPh sb="414" eb="415">
      <t>ツヅ</t>
    </rPh>
    <rPh sb="416" eb="418">
      <t>オスイ</t>
    </rPh>
    <rPh sb="418" eb="420">
      <t>ショリ</t>
    </rPh>
    <rPh sb="424" eb="426">
      <t>サクゲン</t>
    </rPh>
    <rPh sb="427" eb="428">
      <t>ツト</t>
    </rPh>
    <rPh sb="433" eb="435">
      <t>シセツ</t>
    </rPh>
    <rPh sb="435" eb="438">
      <t>リヨウリツ</t>
    </rPh>
    <rPh sb="440" eb="442">
      <t>ゾウカ</t>
    </rPh>
    <rPh sb="442" eb="444">
      <t>ケイコウ</t>
    </rPh>
    <rPh sb="448" eb="450">
      <t>ヘイセイ</t>
    </rPh>
    <rPh sb="452" eb="454">
      <t>ネンド</t>
    </rPh>
    <rPh sb="463" eb="465">
      <t>サイダイ</t>
    </rPh>
    <rPh sb="465" eb="467">
      <t>カドウ</t>
    </rPh>
    <rPh sb="467" eb="468">
      <t>リツ</t>
    </rPh>
    <rPh sb="481" eb="484">
      <t>スイセンカ</t>
    </rPh>
    <rPh sb="484" eb="485">
      <t>リツ</t>
    </rPh>
    <rPh sb="487" eb="489">
      <t>ゾウカ</t>
    </rPh>
    <rPh sb="489" eb="491">
      <t>ケイコウ</t>
    </rPh>
    <rPh sb="495" eb="497">
      <t>ヘイセイ</t>
    </rPh>
    <rPh sb="499" eb="501">
      <t>ネンド</t>
    </rPh>
    <rPh sb="512" eb="514">
      <t>ルイジ</t>
    </rPh>
    <rPh sb="514" eb="516">
      <t>ダンタイ</t>
    </rPh>
    <rPh sb="523" eb="524">
      <t>ヒク</t>
    </rPh>
    <rPh sb="530" eb="532">
      <t>ミマン</t>
    </rPh>
    <rPh sb="538" eb="541">
      <t>スイセンカ</t>
    </rPh>
    <rPh sb="541" eb="542">
      <t>リツ</t>
    </rPh>
    <rPh sb="543" eb="545">
      <t>コウジョウ</t>
    </rPh>
    <rPh sb="546" eb="547">
      <t>ト</t>
    </rPh>
    <rPh sb="548" eb="549">
      <t>ク</t>
    </rPh>
    <rPh sb="551" eb="553">
      <t>ヒツヨウ</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</si>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</sst>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672440"/>
        <c:axId val="13481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34672440"/>
        <c:axId val="134813104"/>
      </c:lineChart>
      <c:dateAx>
        <c:axId val="134672440"/>
        <c:scaling>
          <c:orientation val="minMax"/>
        </c:scaling>
        <c:delete val="1"/>
        <c:axPos val="b"/>
        <c:numFmt formatCode="ge" sourceLinked="1"/>
        <c:majorTickMark val="none"/>
        <c:minorTickMark val="none"/>
        <c:tickLblPos val="none"/>
        <c:crossAx val="134813104"/>
        <c:crosses val="autoZero"/>
        <c:auto val="1"/>
        <c:lblOffset val="100"/>
        <c:baseTimeUnit val="years"/>
      </c:dateAx>
      <c:valAx>
        <c:axId val="1348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49.41</c:v>
                </c:pt>
                <c:pt idx="1">
                  <c:v>49.41</c:v>
                </c:pt>
                <c:pt idx="2">
                  <c:v>54.47</c:v>
                </c:pt>
                <c:pt idx="3">
                  <c:v>53.47</c:v>
                </c:pt>
                <c:pt idx="4">
                  <c:v>54.16</c:v>
                </c:pt>
              </c:numCache>
            </c:numRef>
          </c:val>
        </c:ser>
        <c:dLbls>
          <c:showLegendKey val="0"/>
          <c:showVal val="0"/>
          <c:showCatName val="0"/>
          <c:showSerName val="0"/>
          <c:showPercent val="0"/>
          <c:showBubbleSize val="0"/>
        </c:dLbls>
        <c:gapWidth val="150"/>
        <c:axId val="246828216"/>
        <c:axId val="2468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46828216"/>
        <c:axId val="246828608"/>
      </c:lineChart>
      <c:dateAx>
        <c:axId val="246828216"/>
        <c:scaling>
          <c:orientation val="minMax"/>
        </c:scaling>
        <c:delete val="1"/>
        <c:axPos val="b"/>
        <c:numFmt formatCode="ge" sourceLinked="1"/>
        <c:majorTickMark val="none"/>
        <c:minorTickMark val="none"/>
        <c:tickLblPos val="none"/>
        <c:crossAx val="246828608"/>
        <c:crosses val="autoZero"/>
        <c:auto val="1"/>
        <c:lblOffset val="100"/>
        <c:baseTimeUnit val="years"/>
      </c:dateAx>
      <c:valAx>
        <c:axId val="246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74.069999999999993</c:v>
                </c:pt>
                <c:pt idx="1">
                  <c:v>74.84</c:v>
                </c:pt>
                <c:pt idx="2">
                  <c:v>79.099999999999994</c:v>
                </c:pt>
                <c:pt idx="3">
                  <c:v>79.77</c:v>
                </c:pt>
                <c:pt idx="4">
                  <c:v>80.31</c:v>
                </c:pt>
              </c:numCache>
            </c:numRef>
          </c:val>
        </c:ser>
        <c:dLbls>
          <c:showLegendKey val="0"/>
          <c:showVal val="0"/>
          <c:showCatName val="0"/>
          <c:showSerName val="0"/>
          <c:showPercent val="0"/>
          <c:showBubbleSize val="0"/>
        </c:dLbls>
        <c:gapWidth val="150"/>
        <c:axId val="246829784"/>
        <c:axId val="2468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46829784"/>
        <c:axId val="246830176"/>
      </c:lineChart>
      <c:dateAx>
        <c:axId val="246829784"/>
        <c:scaling>
          <c:orientation val="minMax"/>
        </c:scaling>
        <c:delete val="1"/>
        <c:axPos val="b"/>
        <c:numFmt formatCode="ge" sourceLinked="1"/>
        <c:majorTickMark val="none"/>
        <c:minorTickMark val="none"/>
        <c:tickLblPos val="none"/>
        <c:crossAx val="246830176"/>
        <c:crosses val="autoZero"/>
        <c:auto val="1"/>
        <c:lblOffset val="100"/>
        <c:baseTimeUnit val="years"/>
      </c:dateAx>
      <c:valAx>
        <c:axId val="2468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96.98</c:v>
                </c:pt>
                <c:pt idx="1">
                  <c:v>99.43</c:v>
                </c:pt>
                <c:pt idx="2">
                  <c:v>99.23</c:v>
                </c:pt>
                <c:pt idx="3">
                  <c:v>99.6</c:v>
                </c:pt>
                <c:pt idx="4">
                  <c:v>99.37</c:v>
                </c:pt>
              </c:numCache>
            </c:numRef>
          </c:val>
        </c:ser>
        <c:dLbls>
          <c:showLegendKey val="0"/>
          <c:showVal val="0"/>
          <c:showCatName val="0"/>
          <c:showSerName val="0"/>
          <c:showPercent val="0"/>
          <c:showBubbleSize val="0"/>
        </c:dLbls>
        <c:gapWidth val="150"/>
        <c:axId val="246445280"/>
        <c:axId val="2464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445280"/>
        <c:axId val="246445664"/>
      </c:lineChart>
      <c:dateAx>
        <c:axId val="246445280"/>
        <c:scaling>
          <c:orientation val="minMax"/>
        </c:scaling>
        <c:delete val="1"/>
        <c:axPos val="b"/>
        <c:numFmt formatCode="ge" sourceLinked="1"/>
        <c:majorTickMark val="none"/>
        <c:minorTickMark val="none"/>
        <c:tickLblPos val="none"/>
        <c:crossAx val="246445664"/>
        <c:crosses val="autoZero"/>
        <c:auto val="1"/>
        <c:lblOffset val="100"/>
        <c:baseTimeUnit val="years"/>
      </c:dateAx>
      <c:valAx>
        <c:axId val="2464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464488"/>
        <c:axId val="2464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464488"/>
        <c:axId val="246464872"/>
      </c:lineChart>
      <c:dateAx>
        <c:axId val="246464488"/>
        <c:scaling>
          <c:orientation val="minMax"/>
        </c:scaling>
        <c:delete val="1"/>
        <c:axPos val="b"/>
        <c:numFmt formatCode="ge" sourceLinked="1"/>
        <c:majorTickMark val="none"/>
        <c:minorTickMark val="none"/>
        <c:tickLblPos val="none"/>
        <c:crossAx val="246464872"/>
        <c:crosses val="autoZero"/>
        <c:auto val="1"/>
        <c:lblOffset val="100"/>
        <c:baseTimeUnit val="years"/>
      </c:dateAx>
      <c:valAx>
        <c:axId val="2464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6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233128"/>
        <c:axId val="24623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233128"/>
        <c:axId val="246233512"/>
      </c:lineChart>
      <c:dateAx>
        <c:axId val="246233128"/>
        <c:scaling>
          <c:orientation val="minMax"/>
        </c:scaling>
        <c:delete val="1"/>
        <c:axPos val="b"/>
        <c:numFmt formatCode="ge" sourceLinked="1"/>
        <c:majorTickMark val="none"/>
        <c:minorTickMark val="none"/>
        <c:tickLblPos val="none"/>
        <c:crossAx val="246233512"/>
        <c:crosses val="autoZero"/>
        <c:auto val="1"/>
        <c:lblOffset val="100"/>
        <c:baseTimeUnit val="years"/>
      </c:dateAx>
      <c:valAx>
        <c:axId val="2462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326096"/>
        <c:axId val="24632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26096"/>
        <c:axId val="246326488"/>
      </c:lineChart>
      <c:dateAx>
        <c:axId val="246326096"/>
        <c:scaling>
          <c:orientation val="minMax"/>
        </c:scaling>
        <c:delete val="1"/>
        <c:axPos val="b"/>
        <c:numFmt formatCode="ge" sourceLinked="1"/>
        <c:majorTickMark val="none"/>
        <c:minorTickMark val="none"/>
        <c:tickLblPos val="none"/>
        <c:crossAx val="246326488"/>
        <c:crosses val="autoZero"/>
        <c:auto val="1"/>
        <c:lblOffset val="100"/>
        <c:baseTimeUnit val="years"/>
      </c:dateAx>
      <c:valAx>
        <c:axId val="24632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327664"/>
        <c:axId val="24632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27664"/>
        <c:axId val="246328056"/>
      </c:lineChart>
      <c:dateAx>
        <c:axId val="246327664"/>
        <c:scaling>
          <c:orientation val="minMax"/>
        </c:scaling>
        <c:delete val="1"/>
        <c:axPos val="b"/>
        <c:numFmt formatCode="ge" sourceLinked="1"/>
        <c:majorTickMark val="none"/>
        <c:minorTickMark val="none"/>
        <c:tickLblPos val="none"/>
        <c:crossAx val="246328056"/>
        <c:crosses val="autoZero"/>
        <c:auto val="1"/>
        <c:lblOffset val="100"/>
        <c:baseTimeUnit val="years"/>
      </c:dateAx>
      <c:valAx>
        <c:axId val="24632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618.01</c:v>
                </c:pt>
                <c:pt idx="1">
                  <c:v>436.83</c:v>
                </c:pt>
                <c:pt idx="2">
                  <c:v>294.13</c:v>
                </c:pt>
                <c:pt idx="3">
                  <c:v>611.92999999999995</c:v>
                </c:pt>
                <c:pt idx="4">
                  <c:v>585.63</c:v>
                </c:pt>
              </c:numCache>
            </c:numRef>
          </c:val>
        </c:ser>
        <c:dLbls>
          <c:showLegendKey val="0"/>
          <c:showVal val="0"/>
          <c:showCatName val="0"/>
          <c:showSerName val="0"/>
          <c:showPercent val="0"/>
          <c:showBubbleSize val="0"/>
        </c:dLbls>
        <c:gapWidth val="150"/>
        <c:axId val="246823512"/>
        <c:axId val="2468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46823512"/>
        <c:axId val="246823904"/>
      </c:lineChart>
      <c:dateAx>
        <c:axId val="246823512"/>
        <c:scaling>
          <c:orientation val="minMax"/>
        </c:scaling>
        <c:delete val="1"/>
        <c:axPos val="b"/>
        <c:numFmt formatCode="ge" sourceLinked="1"/>
        <c:majorTickMark val="none"/>
        <c:minorTickMark val="none"/>
        <c:tickLblPos val="none"/>
        <c:crossAx val="246823904"/>
        <c:crosses val="autoZero"/>
        <c:auto val="1"/>
        <c:lblOffset val="100"/>
        <c:baseTimeUnit val="years"/>
      </c:dateAx>
      <c:valAx>
        <c:axId val="2468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72.150000000000006</c:v>
                </c:pt>
                <c:pt idx="1">
                  <c:v>82.04</c:v>
                </c:pt>
                <c:pt idx="2">
                  <c:v>74.209999999999994</c:v>
                </c:pt>
                <c:pt idx="3">
                  <c:v>73.13</c:v>
                </c:pt>
                <c:pt idx="4">
                  <c:v>75.819999999999993</c:v>
                </c:pt>
              </c:numCache>
            </c:numRef>
          </c:val>
        </c:ser>
        <c:dLbls>
          <c:showLegendKey val="0"/>
          <c:showVal val="0"/>
          <c:showCatName val="0"/>
          <c:showSerName val="0"/>
          <c:showPercent val="0"/>
          <c:showBubbleSize val="0"/>
        </c:dLbls>
        <c:gapWidth val="150"/>
        <c:axId val="246825080"/>
        <c:axId val="2468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46825080"/>
        <c:axId val="246825472"/>
      </c:lineChart>
      <c:dateAx>
        <c:axId val="246825080"/>
        <c:scaling>
          <c:orientation val="minMax"/>
        </c:scaling>
        <c:delete val="1"/>
        <c:axPos val="b"/>
        <c:numFmt formatCode="ge" sourceLinked="1"/>
        <c:majorTickMark val="none"/>
        <c:minorTickMark val="none"/>
        <c:tickLblPos val="none"/>
        <c:crossAx val="246825472"/>
        <c:crosses val="autoZero"/>
        <c:auto val="1"/>
        <c:lblOffset val="100"/>
        <c:baseTimeUnit val="years"/>
      </c:dateAx>
      <c:valAx>
        <c:axId val="2468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261.48</c:v>
                </c:pt>
                <c:pt idx="1">
                  <c:v>225.52</c:v>
                </c:pt>
                <c:pt idx="2">
                  <c:v>256.89</c:v>
                </c:pt>
                <c:pt idx="3">
                  <c:v>265.77</c:v>
                </c:pt>
                <c:pt idx="4">
                  <c:v>270.70999999999998</c:v>
                </c:pt>
              </c:numCache>
            </c:numRef>
          </c:val>
        </c:ser>
        <c:dLbls>
          <c:showLegendKey val="0"/>
          <c:showVal val="0"/>
          <c:showCatName val="0"/>
          <c:showSerName val="0"/>
          <c:showPercent val="0"/>
          <c:showBubbleSize val="0"/>
        </c:dLbls>
        <c:gapWidth val="150"/>
        <c:axId val="246826648"/>
        <c:axId val="2468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46826648"/>
        <c:axId val="246827040"/>
      </c:lineChart>
      <c:dateAx>
        <c:axId val="246826648"/>
        <c:scaling>
          <c:orientation val="minMax"/>
        </c:scaling>
        <c:delete val="1"/>
        <c:axPos val="b"/>
        <c:numFmt formatCode="ge" sourceLinked="1"/>
        <c:majorTickMark val="none"/>
        <c:minorTickMark val="none"/>
        <c:tickLblPos val="none"/>
        <c:crossAx val="246827040"/>
        <c:crosses val="autoZero"/>
        <c:auto val="1"/>
        <c:lblOffset val="100"/>
        <c:baseTimeUnit val="years"/>
      </c:dateAx>
      <c:valAx>
        <c:axId val="2468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3" zoomScaleNormal="100" workbookViewId="0">
      <selection activeCell="BK55" sqref="BK5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庄原市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37000</v>
      </c>
      <c r="AM8" s="50"/>
      <c r="AN8" s="50"/>
      <c r="AO8" s="50"/>
      <c r="AP8" s="50"/>
      <c r="AQ8" s="50"/>
      <c r="AR8" s="50"/>
      <c r="AS8" s="50"/>
      <c r="AT8" s="45">
        <f>データ!T6</f>
        <v>1246.49</v>
      </c>
      <c r="AU8" s="45"/>
      <c r="AV8" s="45"/>
      <c r="AW8" s="45"/>
      <c r="AX8" s="45"/>
      <c r="AY8" s="45"/>
      <c r="AZ8" s="45"/>
      <c r="BA8" s="45"/>
      <c r="BB8" s="45">
        <f>データ!U6</f>
        <v>29.68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14.97</v>
      </c>
      <c r="Q10" s="45"/>
      <c r="R10" s="45"/>
      <c r="S10" s="45"/>
      <c r="T10" s="45"/>
      <c r="U10" s="45"/>
      <c r="V10" s="45"/>
      <c r="W10" s="45">
        <f>データ!Q6</f>
        <v>90.35</v>
      </c>
      <c r="X10" s="45"/>
      <c r="Y10" s="45"/>
      <c r="Z10" s="45"/>
      <c r="AA10" s="45"/>
      <c r="AB10" s="45"/>
      <c r="AC10" s="45"/>
      <c r="AD10" s="50">
        <f>データ!R6</f>
        <v>3771</v>
      </c>
      <c r="AE10" s="50"/>
      <c r="AF10" s="50"/>
      <c r="AG10" s="50"/>
      <c r="AH10" s="50"/>
      <c r="AI10" s="50"/>
      <c r="AJ10" s="50"/>
      <c r="AK10" s="2"/>
      <c r="AL10" s="50">
        <f>データ!V6</f>
        <v>5480</v>
      </c>
      <c r="AM10" s="50"/>
      <c r="AN10" s="50"/>
      <c r="AO10" s="50"/>
      <c r="AP10" s="50"/>
      <c r="AQ10" s="50"/>
      <c r="AR10" s="50"/>
      <c r="AS10" s="50"/>
      <c r="AT10" s="45">
        <f>データ!W6</f>
        <v>1.78</v>
      </c>
      <c r="AU10" s="45"/>
      <c r="AV10" s="45"/>
      <c r="AW10" s="45"/>
      <c r="AX10" s="45"/>
      <c r="AY10" s="45"/>
      <c r="AZ10" s="45"/>
      <c r="BA10" s="45"/>
      <c r="BB10" s="45">
        <f>データ!X6</f>
        <v>3078.65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342106</v>
      </c>
      <c r="D6" s="33">
        <f t="shared" si="3"/>
        <v>47</v>
      </c>
      <c r="E6" s="33">
        <f t="shared" si="3"/>
        <v>17</v>
      </c>
      <c r="F6" s="33">
        <f t="shared" si="3"/>
        <v>5</v>
      </c>
      <c r="G6" s="33">
        <f t="shared" si="3"/>
        <v>0</v>
      </c>
      <c r="H6" s="33" t="str">
        <f t="shared" si="3"/>
        <v>広島県　庄原市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14.97</v>
      </c>
      <c r="Q6" s="34">
        <f t="shared" si="3"/>
        <v>90.35</v>
      </c>
      <c r="R6" s="34">
        <f t="shared" si="3"/>
        <v>3771</v>
      </c>
      <c r="S6" s="34">
        <f t="shared" si="3"/>
        <v>37000</v>
      </c>
      <c r="T6" s="34">
        <f t="shared" si="3"/>
        <v>1246.49</v>
      </c>
      <c r="U6" s="34">
        <f t="shared" si="3"/>
        <v>29.68</v>
      </c>
      <c r="V6" s="34">
        <f t="shared" si="3"/>
        <v>5480</v>
      </c>
      <c r="W6" s="34">
        <f t="shared" si="3"/>
        <v>1.78</v>
      </c>
      <c r="X6" s="34">
        <f t="shared" si="3"/>
        <v>3078.65</v>
      </c>
      <c r="Y6" s="35">
        <f>IF(Y7="",NA(),Y7)</f>
        <v>96.98</v>
      </c>
      <c r="Z6" s="35">
        <f t="shared" ref="Z6:AH6" si="4">IF(Z7="",NA(),Z7)</f>
        <v>99.43</v>
      </c>
      <c r="AA6" s="35">
        <f t="shared" si="4"/>
        <v>99.23</v>
      </c>
      <c r="AB6" s="35">
        <f t="shared" si="4"/>
        <v>99.6</v>
      </c>
      <c r="AC6" s="35">
        <f t="shared" si="4"/>
        <v>99.37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618.01</v>
      </c>
      <c r="BG6" s="35">
        <f t="shared" ref="BG6:BO6" si="7">IF(BG7="",NA(),BG7)</f>
        <v>436.83</v>
      </c>
      <c r="BH6" s="35">
        <f t="shared" si="7"/>
        <v>294.13</v>
      </c>
      <c r="BI6" s="35">
        <f t="shared" si="7"/>
        <v>611.92999999999995</v>
      </c>
      <c r="BJ6" s="35">
        <f t="shared" si="7"/>
        <v>585.63</v>
      </c>
      <c r="BK6" s="35">
        <f t="shared" si="7"/>
        <v>1197.82</v>
      </c>
      <c r="BL6" s="35">
        <f t="shared" si="7"/>
        <v>1126.77</v>
      </c>
      <c r="BM6" s="35">
        <f t="shared" si="7"/>
        <v>1044.8</v>
      </c>
      <c r="BN6" s="35">
        <f t="shared" si="7"/>
        <v>1081.8</v>
      </c>
      <c r="BO6" s="35">
        <f t="shared" si="7"/>
        <v>974.93</v>
      </c>
      <c r="BP6" s="34" t="str">
        <f>IF(BP7="","",IF(BP7="-","【-】","【"&amp;SUBSTITUTE(TEXT(BP7,"#,##0.00"),"-","△")&amp;"】"))</f>
        <v>【914.53】</v>
      </c>
      <c r="BQ6" s="35">
        <f>IF(BQ7="",NA(),BQ7)</f>
        <v>72.150000000000006</v>
      </c>
      <c r="BR6" s="35">
        <f t="shared" ref="BR6:BZ6" si="8">IF(BR7="",NA(),BR7)</f>
        <v>82.04</v>
      </c>
      <c r="BS6" s="35">
        <f t="shared" si="8"/>
        <v>74.209999999999994</v>
      </c>
      <c r="BT6" s="35">
        <f t="shared" si="8"/>
        <v>73.13</v>
      </c>
      <c r="BU6" s="35">
        <f t="shared" si="8"/>
        <v>75.819999999999993</v>
      </c>
      <c r="BV6" s="35">
        <f t="shared" si="8"/>
        <v>51.03</v>
      </c>
      <c r="BW6" s="35">
        <f t="shared" si="8"/>
        <v>50.9</v>
      </c>
      <c r="BX6" s="35">
        <f t="shared" si="8"/>
        <v>50.82</v>
      </c>
      <c r="BY6" s="35">
        <f t="shared" si="8"/>
        <v>52.19</v>
      </c>
      <c r="BZ6" s="35">
        <f t="shared" si="8"/>
        <v>55.32</v>
      </c>
      <c r="CA6" s="34" t="str">
        <f>IF(CA7="","",IF(CA7="-","【-】","【"&amp;SUBSTITUTE(TEXT(CA7,"#,##0.00"),"-","△")&amp;"】"))</f>
        <v>【55.73】</v>
      </c>
      <c r="CB6" s="35">
        <f>IF(CB7="",NA(),CB7)</f>
        <v>261.48</v>
      </c>
      <c r="CC6" s="35">
        <f t="shared" ref="CC6:CK6" si="9">IF(CC7="",NA(),CC7)</f>
        <v>225.52</v>
      </c>
      <c r="CD6" s="35">
        <f t="shared" si="9"/>
        <v>256.89</v>
      </c>
      <c r="CE6" s="35">
        <f t="shared" si="9"/>
        <v>265.77</v>
      </c>
      <c r="CF6" s="35">
        <f t="shared" si="9"/>
        <v>270.70999999999998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49.41</v>
      </c>
      <c r="CN6" s="35">
        <f t="shared" ref="CN6:CV6" si="10">IF(CN7="",NA(),CN7)</f>
        <v>49.41</v>
      </c>
      <c r="CO6" s="35">
        <f t="shared" si="10"/>
        <v>54.47</v>
      </c>
      <c r="CP6" s="35">
        <f t="shared" si="10"/>
        <v>53.47</v>
      </c>
      <c r="CQ6" s="35">
        <f t="shared" si="10"/>
        <v>54.16</v>
      </c>
      <c r="CR6" s="35">
        <f t="shared" si="10"/>
        <v>54.74</v>
      </c>
      <c r="CS6" s="35">
        <f t="shared" si="10"/>
        <v>53.78</v>
      </c>
      <c r="CT6" s="35">
        <f t="shared" si="10"/>
        <v>53.24</v>
      </c>
      <c r="CU6" s="35">
        <f t="shared" si="10"/>
        <v>52.31</v>
      </c>
      <c r="CV6" s="35">
        <f t="shared" si="10"/>
        <v>60.65</v>
      </c>
      <c r="CW6" s="34" t="str">
        <f>IF(CW7="","",IF(CW7="-","【-】","【"&amp;SUBSTITUTE(TEXT(CW7,"#,##0.00"),"-","△")&amp;"】"))</f>
        <v>【59.15】</v>
      </c>
      <c r="CX6" s="35">
        <f>IF(CX7="",NA(),CX7)</f>
        <v>74.069999999999993</v>
      </c>
      <c r="CY6" s="35">
        <f t="shared" ref="CY6:DG6" si="11">IF(CY7="",NA(),CY7)</f>
        <v>74.84</v>
      </c>
      <c r="CZ6" s="35">
        <f t="shared" si="11"/>
        <v>79.099999999999994</v>
      </c>
      <c r="DA6" s="35">
        <f t="shared" si="11"/>
        <v>79.77</v>
      </c>
      <c r="DB6" s="35">
        <f t="shared" si="11"/>
        <v>80.31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342106</v>
      </c>
      <c r="D7" s="37">
        <v>47</v>
      </c>
      <c r="E7" s="37">
        <v>17</v>
      </c>
      <c r="F7" s="37">
        <v>5</v>
      </c>
      <c r="G7" s="37">
        <v>0</v>
      </c>
      <c r="H7" s="37" t="s">
        <v>109</v>
      </c>
      <c r="I7" s="37" t="s">
        <v>110</v>
      </c>
      <c r="J7" s="37" t="s">
        <v>111</v>
      </c>
      <c r="K7" s="37" t="s">
        <v>112</v>
      </c>
      <c r="L7" s="37" t="s">
        <v>113</v>
      </c>
      <c r="M7" s="37"/>
      <c r="N7" s="38" t="s">
        <v>114</v>
      </c>
      <c r="O7" s="38" t="s">
        <v>115</v>
      </c>
      <c r="P7" s="38">
        <v>14.97</v>
      </c>
      <c r="Q7" s="38">
        <v>90.35</v>
      </c>
      <c r="R7" s="38">
        <v>3771</v>
      </c>
      <c r="S7" s="38">
        <v>37000</v>
      </c>
      <c r="T7" s="38">
        <v>1246.49</v>
      </c>
      <c r="U7" s="38">
        <v>29.68</v>
      </c>
      <c r="V7" s="38">
        <v>5480</v>
      </c>
      <c r="W7" s="38">
        <v>1.78</v>
      </c>
      <c r="X7" s="38">
        <v>3078.65</v>
      </c>
      <c r="Y7" s="38">
        <v>96.98</v>
      </c>
      <c r="Z7" s="38">
        <v>99.43</v>
      </c>
      <c r="AA7" s="38">
        <v>99.23</v>
      </c>
      <c r="AB7" s="38">
        <v>99.6</v>
      </c>
      <c r="AC7" s="38">
        <v>99.37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618.01</v>
      </c>
      <c r="BG7" s="38">
        <v>436.83</v>
      </c>
      <c r="BH7" s="38">
        <v>294.13</v>
      </c>
      <c r="BI7" s="38">
        <v>611.92999999999995</v>
      </c>
      <c r="BJ7" s="38">
        <v>585.63</v>
      </c>
      <c r="BK7" s="38">
        <v>1197.82</v>
      </c>
      <c r="BL7" s="38">
        <v>1126.77</v>
      </c>
      <c r="BM7" s="38">
        <v>1044.8</v>
      </c>
      <c r="BN7" s="38">
        <v>1081.8</v>
      </c>
      <c r="BO7" s="38">
        <v>974.93</v>
      </c>
      <c r="BP7" s="38">
        <v>914.53</v>
      </c>
      <c r="BQ7" s="38">
        <v>72.150000000000006</v>
      </c>
      <c r="BR7" s="38">
        <v>82.04</v>
      </c>
      <c r="BS7" s="38">
        <v>74.209999999999994</v>
      </c>
      <c r="BT7" s="38">
        <v>73.13</v>
      </c>
      <c r="BU7" s="38">
        <v>75.819999999999993</v>
      </c>
      <c r="BV7" s="38">
        <v>51.03</v>
      </c>
      <c r="BW7" s="38">
        <v>50.9</v>
      </c>
      <c r="BX7" s="38">
        <v>50.82</v>
      </c>
      <c r="BY7" s="38">
        <v>52.19</v>
      </c>
      <c r="BZ7" s="38">
        <v>55.32</v>
      </c>
      <c r="CA7" s="38">
        <v>55.73</v>
      </c>
      <c r="CB7" s="38">
        <v>261.48</v>
      </c>
      <c r="CC7" s="38">
        <v>225.52</v>
      </c>
      <c r="CD7" s="38">
        <v>256.89</v>
      </c>
      <c r="CE7" s="38">
        <v>265.77</v>
      </c>
      <c r="CF7" s="38">
        <v>270.70999999999998</v>
      </c>
      <c r="CG7" s="38">
        <v>289.60000000000002</v>
      </c>
      <c r="CH7" s="38">
        <v>293.27</v>
      </c>
      <c r="CI7" s="38">
        <v>300.52</v>
      </c>
      <c r="CJ7" s="38">
        <v>296.14</v>
      </c>
      <c r="CK7" s="38">
        <v>283.17</v>
      </c>
      <c r="CL7" s="38">
        <v>276.77999999999997</v>
      </c>
      <c r="CM7" s="38">
        <v>49.41</v>
      </c>
      <c r="CN7" s="38">
        <v>49.41</v>
      </c>
      <c r="CO7" s="38">
        <v>54.47</v>
      </c>
      <c r="CP7" s="38">
        <v>53.47</v>
      </c>
      <c r="CQ7" s="38">
        <v>54.16</v>
      </c>
      <c r="CR7" s="38">
        <v>54.74</v>
      </c>
      <c r="CS7" s="38">
        <v>53.78</v>
      </c>
      <c r="CT7" s="38">
        <v>53.24</v>
      </c>
      <c r="CU7" s="38">
        <v>52.31</v>
      </c>
      <c r="CV7" s="38">
        <v>60.65</v>
      </c>
      <c r="CW7" s="38">
        <v>59.15</v>
      </c>
      <c r="CX7" s="38">
        <v>74.069999999999993</v>
      </c>
      <c r="CY7" s="38">
        <v>74.84</v>
      </c>
      <c r="CZ7" s="38">
        <v>79.099999999999994</v>
      </c>
      <c r="DA7" s="38">
        <v>79.77</v>
      </c>
      <c r="DB7" s="38">
        <v>80.31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dcterms:created xsi:type="dcterms:W3CDTF">2017-12-25T02:32:02Z</dcterms:created>
  <dcterms:modified xsi:type="dcterms:W3CDTF">2018-01-29T00:11:02Z</dcterms:modified>
  <cp:category/>
</cp:coreProperties>
</file>