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AT10" i="4"/>
  <c r="AL10" i="4"/>
  <c r="AL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<sst xmlns="http://schemas.openxmlformats.org/spreadsheetml/2006/main" count="240" uniqueCount="125">
  <si>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</si>
  <si>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</si>
  <si>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</si>
  <si>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</si>
  <si>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</si>
  <si>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</si>
  <si>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</si>
  <si>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</si>
  <si>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</si>
  <si>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</si>
  <si>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</si>
  <si>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</si>
  <si>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</si>
  <si>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</si>
  <si>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</si>
  <si>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</si>
  <si>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</si>
  <si>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</si>
  <si>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</si>
  <si>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</si>
  <si>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</si>
  <si>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</si>
  <si>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</si>
  <si>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</si>
  <si>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</si>
  <si>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</si>
  <si>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</si>
  <si>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</si>
  <si>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</si>
  <si>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</si>
  <si>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</si>
  <si>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</si>
  <si>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</si>
  <si>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</si>
  <si>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</si>
  <si>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</si>
  <si>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</si>
  <si>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</si>
  <si>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</si>
  <si>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</si>
  <si>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</si>
  <si>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</si>
  <si>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</si>
  <si>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</si>
  <si>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</si>
  <si>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</si>
  <si>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</si>
  <si>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</si>
  <si>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</si>
  <si>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</si>
  <si>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</si>
  <si>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</si>
  <si>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</si>
  <si>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</si>
  <si>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</si>
  <si>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</si>
  <si>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</si>
  <si>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</si>
  <si>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</si>
  <si>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</si>
  <si>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</si>
  <si>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</si>
  <si>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</si>
  <si>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</si>
  <si>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</si>
  <si>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</si>
  <si>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</si>
  <si>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</si>
  <si>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</si>
  <si>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</si>
  <si>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</si>
  <si>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</si>
  <si>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</si>
  <si>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</si>
  <si>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</si>
  <si>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</si>
  <si>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</si>
  <si>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</si>
  <si>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</si>
  <si>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</si>
  <si>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</si>
  <si>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</si>
  <si>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</si>
  <si>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</si>
  <si>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</si>
  <si>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</si>
  <si>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</si>
  <si>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</si>
  <si>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</si>
  <si>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</si>
  <si>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</si>
  <si>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</si>
  <si>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</si>
  <si>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</si>
  <si>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</si>
  <si>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</si>
  <si>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</si>
  <si>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</si>
  <si>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</si>
  <si>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</si>
  <si>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</si>
  <si>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</si>
  <si>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</si>
  <si>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</si>
  <si>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</si>
  <si>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</si>
  <si>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</si>
  <si>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</si>
  <si>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</si>
  <si>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広島県　三次市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</si>
  <si>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</si>
  <si>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</si>
  <si>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</si>
  <si>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</si>
  <si>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</si>
  <si>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</si>
  <si>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</si>
  <si>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</si>
  <si>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</si>
  <si>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</si>
  <si>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</si>
  <si>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昭和６３年から管渠整備に着手し，平成４年から供用開始しているため，管渠の老朽管等の更新については，ストックマネジメント計画の導入により計画的な更新に努める。</t>
    <phoneticPr fontId="4"/>
  </si>
  <si>
    <t xml:space="preserve">　８市町村の合併により，現在１２の処理場を維持管理しているため，汚水処理原価が高い状況にある
　今後は，公営企業会計化に向けて資産を整理し，施設効率の改善を行いながら，処理場の統廃合も視野に入れ，計画的な事業展開に努める。
</t>
    <phoneticPr fontId="4"/>
  </si>
  <si>
    <t>非設置</t>
    <rPh sb="0" eb="1">
      <t>ヒ</t>
    </rPh>
    <rPh sb="1" eb="3">
      <t>セッチ</t>
    </rPh>
    <phoneticPr fontId="4"/>
  </si>
  <si>
    <t xml:space="preserve">●収益的収支比率，企業債残高対事業規模比率
　平成２８年度は，収益的収支比率が約７３％程度であり昨年に比べ約５．２ポイント改善している。主な要因は，修繕費が減少したためである。企業債残高対事業規模比率は，企業債残高が減少するに伴い平均値を下回り改善傾向である。引き続き経営の健全化に努める。
●経費回収率，汚水処理原価
　平成２８年度の経費回収率及び汚水処理原価は，施設管理委託料の減少により汚水処理費が減少したため，経費回収率が昨年度に比べ約１５．９ポイント改善し平均値を上回り，汚水処理原価は約１４６．９円改善している。なお，汚水処理原価が平均値より高い理由は，８市町村の合併により，現在１２処理場を有しているためである。今後も，経常的経費の節減と適正な経費回収に努め，処理場の統廃合について検討する。
●施設利用率，水洗化率
　平成２８年度の施設利用率は，１日平均処理水量の減少により昨年度に比べ約１．７ポイント低くなっている。水洗化率は接続人口の増加により，昨年度に比べ約０．７ポイント改善している。今後も加入促進を行い，水洗化率向上に努める。
</t>
    <rPh sb="39" eb="40">
      <t>ヤク</t>
    </rPh>
    <rPh sb="53" eb="54">
      <t>ヤク</t>
    </rPh>
    <rPh sb="222" eb="223">
      <t>ヤク</t>
    </rPh>
    <rPh sb="249" eb="250">
      <t>ヤク</t>
    </rPh>
    <rPh sb="403" eb="404">
      <t>ヤク</t>
    </rPh>
    <rPh sb="411" eb="412">
      <t>ヒク</t>
    </rPh>
    <rPh sb="441" eb="442">
      <t>ヤク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</si>
</sst>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57280"/>
        <c:axId val="10508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57280"/>
        <c:axId val="105088128"/>
      </c:lineChart>
      <c:dateAx>
        <c:axId val="105057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088128"/>
        <c:crosses val="autoZero"/>
        <c:auto val="1"/>
        <c:lblOffset val="100"/>
        <c:baseTimeUnit val="years"/>
      </c:dateAx>
      <c:valAx>
        <c:axId val="10508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057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51.46</c:v>
                </c:pt>
                <c:pt idx="1">
                  <c:v>51.46</c:v>
                </c:pt>
                <c:pt idx="2">
                  <c:v>53.38</c:v>
                </c:pt>
                <c:pt idx="3">
                  <c:v>53.29</c:v>
                </c:pt>
                <c:pt idx="4">
                  <c:v>51.62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74176"/>
        <c:axId val="10628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74176"/>
        <c:axId val="106288640"/>
      </c:lineChart>
      <c:dateAx>
        <c:axId val="10627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288640"/>
        <c:crosses val="autoZero"/>
        <c:auto val="1"/>
        <c:lblOffset val="100"/>
        <c:baseTimeUnit val="years"/>
      </c:dateAx>
      <c:valAx>
        <c:axId val="10628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274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78.05</c:v>
                </c:pt>
                <c:pt idx="1">
                  <c:v>79.37</c:v>
                </c:pt>
                <c:pt idx="2">
                  <c:v>79.59</c:v>
                </c:pt>
                <c:pt idx="3">
                  <c:v>83</c:v>
                </c:pt>
                <c:pt idx="4">
                  <c:v>83.67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98368"/>
        <c:axId val="106710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98368"/>
        <c:axId val="106710144"/>
      </c:lineChart>
      <c:dateAx>
        <c:axId val="106298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710144"/>
        <c:crosses val="autoZero"/>
        <c:auto val="1"/>
        <c:lblOffset val="100"/>
        <c:baseTimeUnit val="years"/>
      </c:dateAx>
      <c:valAx>
        <c:axId val="106710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298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59.78</c:v>
                </c:pt>
                <c:pt idx="1">
                  <c:v>58.28</c:v>
                </c:pt>
                <c:pt idx="2">
                  <c:v>67.180000000000007</c:v>
                </c:pt>
                <c:pt idx="3">
                  <c:v>67.39</c:v>
                </c:pt>
                <c:pt idx="4">
                  <c:v>72.59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85984"/>
        <c:axId val="10579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85984"/>
        <c:axId val="105792256"/>
      </c:lineChart>
      <c:dateAx>
        <c:axId val="105785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792256"/>
        <c:crosses val="autoZero"/>
        <c:auto val="1"/>
        <c:lblOffset val="100"/>
        <c:baseTimeUnit val="years"/>
      </c:dateAx>
      <c:valAx>
        <c:axId val="10579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785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26560"/>
        <c:axId val="105832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26560"/>
        <c:axId val="105832832"/>
      </c:lineChart>
      <c:dateAx>
        <c:axId val="10582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832832"/>
        <c:crosses val="autoZero"/>
        <c:auto val="1"/>
        <c:lblOffset val="100"/>
        <c:baseTimeUnit val="years"/>
      </c:dateAx>
      <c:valAx>
        <c:axId val="105832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826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44096"/>
        <c:axId val="105854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44096"/>
        <c:axId val="105854464"/>
      </c:lineChart>
      <c:dateAx>
        <c:axId val="105844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854464"/>
        <c:crosses val="autoZero"/>
        <c:auto val="1"/>
        <c:lblOffset val="100"/>
        <c:baseTimeUnit val="years"/>
      </c:dateAx>
      <c:valAx>
        <c:axId val="105854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844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76864"/>
        <c:axId val="10589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76864"/>
        <c:axId val="105891328"/>
      </c:lineChart>
      <c:dateAx>
        <c:axId val="10587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891328"/>
        <c:crosses val="autoZero"/>
        <c:auto val="1"/>
        <c:lblOffset val="100"/>
        <c:baseTimeUnit val="years"/>
      </c:dateAx>
      <c:valAx>
        <c:axId val="10589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876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99744"/>
        <c:axId val="10600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99744"/>
        <c:axId val="106001920"/>
      </c:lineChart>
      <c:dateAx>
        <c:axId val="105999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001920"/>
        <c:crosses val="autoZero"/>
        <c:auto val="1"/>
        <c:lblOffset val="100"/>
        <c:baseTimeUnit val="years"/>
      </c:dateAx>
      <c:valAx>
        <c:axId val="10600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999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3335.98</c:v>
                </c:pt>
                <c:pt idx="1">
                  <c:v>3263.33</c:v>
                </c:pt>
                <c:pt idx="2">
                  <c:v>2823.8</c:v>
                </c:pt>
                <c:pt idx="3">
                  <c:v>1319.98</c:v>
                </c:pt>
                <c:pt idx="4">
                  <c:v>101.29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22016"/>
        <c:axId val="10602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22016"/>
        <c:axId val="106023936"/>
      </c:lineChart>
      <c:dateAx>
        <c:axId val="106022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023936"/>
        <c:crosses val="autoZero"/>
        <c:auto val="1"/>
        <c:lblOffset val="100"/>
        <c:baseTimeUnit val="years"/>
      </c:dateAx>
      <c:valAx>
        <c:axId val="10602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022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40.49</c:v>
                </c:pt>
                <c:pt idx="1">
                  <c:v>45.61</c:v>
                </c:pt>
                <c:pt idx="2">
                  <c:v>43.18</c:v>
                </c:pt>
                <c:pt idx="3">
                  <c:v>42.38</c:v>
                </c:pt>
                <c:pt idx="4">
                  <c:v>58.27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32224"/>
        <c:axId val="106134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32224"/>
        <c:axId val="106134144"/>
      </c:lineChart>
      <c:dateAx>
        <c:axId val="106132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134144"/>
        <c:crosses val="autoZero"/>
        <c:auto val="1"/>
        <c:lblOffset val="100"/>
        <c:baseTimeUnit val="years"/>
      </c:dateAx>
      <c:valAx>
        <c:axId val="106134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132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543.28</c:v>
                </c:pt>
                <c:pt idx="1">
                  <c:v>459.88</c:v>
                </c:pt>
                <c:pt idx="2">
                  <c:v>521.35</c:v>
                </c:pt>
                <c:pt idx="3">
                  <c:v>537.19000000000005</c:v>
                </c:pt>
                <c:pt idx="4">
                  <c:v>390.31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33856"/>
        <c:axId val="10623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33856"/>
        <c:axId val="106235776"/>
      </c:lineChart>
      <c:dateAx>
        <c:axId val="10623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235776"/>
        <c:crosses val="autoZero"/>
        <c:auto val="1"/>
        <c:lblOffset val="100"/>
        <c:baseTimeUnit val="years"/>
      </c:dateAx>
      <c:valAx>
        <c:axId val="10623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23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R16" zoomScaleNormal="100" workbookViewId="0">
      <selection activeCell="BL16" sqref="BL16:BZ4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広島県　三次市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">
        <v>123</v>
      </c>
      <c r="AE8" s="73"/>
      <c r="AF8" s="73"/>
      <c r="AG8" s="73"/>
      <c r="AH8" s="73"/>
      <c r="AI8" s="73"/>
      <c r="AJ8" s="73"/>
      <c r="AK8" s="4"/>
      <c r="AL8" s="67">
        <f>データ!S6</f>
        <v>53995</v>
      </c>
      <c r="AM8" s="67"/>
      <c r="AN8" s="67"/>
      <c r="AO8" s="67"/>
      <c r="AP8" s="67"/>
      <c r="AQ8" s="67"/>
      <c r="AR8" s="67"/>
      <c r="AS8" s="67"/>
      <c r="AT8" s="66">
        <f>データ!T6</f>
        <v>778.14</v>
      </c>
      <c r="AU8" s="66"/>
      <c r="AV8" s="66"/>
      <c r="AW8" s="66"/>
      <c r="AX8" s="66"/>
      <c r="AY8" s="66"/>
      <c r="AZ8" s="66"/>
      <c r="BA8" s="66"/>
      <c r="BB8" s="66">
        <f>データ!U6</f>
        <v>69.39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12.51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4914</v>
      </c>
      <c r="AE10" s="67"/>
      <c r="AF10" s="67"/>
      <c r="AG10" s="67"/>
      <c r="AH10" s="67"/>
      <c r="AI10" s="67"/>
      <c r="AJ10" s="67"/>
      <c r="AK10" s="2"/>
      <c r="AL10" s="67">
        <f>データ!V6</f>
        <v>6699</v>
      </c>
      <c r="AM10" s="67"/>
      <c r="AN10" s="67"/>
      <c r="AO10" s="67"/>
      <c r="AP10" s="67"/>
      <c r="AQ10" s="67"/>
      <c r="AR10" s="67"/>
      <c r="AS10" s="67"/>
      <c r="AT10" s="66">
        <f>データ!W6</f>
        <v>3.38</v>
      </c>
      <c r="AU10" s="66"/>
      <c r="AV10" s="66"/>
      <c r="AW10" s="66"/>
      <c r="AX10" s="66"/>
      <c r="AY10" s="66"/>
      <c r="AZ10" s="66"/>
      <c r="BA10" s="66"/>
      <c r="BB10" s="66">
        <f>データ!X6</f>
        <v>1981.95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124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55</v>
      </c>
      <c r="N86" s="26" t="s">
        <v>55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342092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広島県　三次市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12.51</v>
      </c>
      <c r="Q6" s="34">
        <f t="shared" si="3"/>
        <v>100</v>
      </c>
      <c r="R6" s="34">
        <f t="shared" si="3"/>
        <v>4914</v>
      </c>
      <c r="S6" s="34">
        <f t="shared" si="3"/>
        <v>53995</v>
      </c>
      <c r="T6" s="34">
        <f t="shared" si="3"/>
        <v>778.14</v>
      </c>
      <c r="U6" s="34">
        <f t="shared" si="3"/>
        <v>69.39</v>
      </c>
      <c r="V6" s="34">
        <f t="shared" si="3"/>
        <v>6699</v>
      </c>
      <c r="W6" s="34">
        <f t="shared" si="3"/>
        <v>3.38</v>
      </c>
      <c r="X6" s="34">
        <f t="shared" si="3"/>
        <v>1981.95</v>
      </c>
      <c r="Y6" s="35">
        <f>IF(Y7="",NA(),Y7)</f>
        <v>59.78</v>
      </c>
      <c r="Z6" s="35">
        <f t="shared" ref="Z6:AH6" si="4">IF(Z7="",NA(),Z7)</f>
        <v>58.28</v>
      </c>
      <c r="AA6" s="35">
        <f t="shared" si="4"/>
        <v>67.180000000000007</v>
      </c>
      <c r="AB6" s="35">
        <f t="shared" si="4"/>
        <v>67.39</v>
      </c>
      <c r="AC6" s="35">
        <f t="shared" si="4"/>
        <v>72.59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3335.98</v>
      </c>
      <c r="BG6" s="35">
        <f t="shared" ref="BG6:BO6" si="7">IF(BG7="",NA(),BG7)</f>
        <v>3263.33</v>
      </c>
      <c r="BH6" s="35">
        <f t="shared" si="7"/>
        <v>2823.8</v>
      </c>
      <c r="BI6" s="35">
        <f t="shared" si="7"/>
        <v>1319.98</v>
      </c>
      <c r="BJ6" s="35">
        <f t="shared" si="7"/>
        <v>101.29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40.49</v>
      </c>
      <c r="BR6" s="35">
        <f t="shared" ref="BR6:BZ6" si="8">IF(BR7="",NA(),BR7)</f>
        <v>45.61</v>
      </c>
      <c r="BS6" s="35">
        <f t="shared" si="8"/>
        <v>43.18</v>
      </c>
      <c r="BT6" s="35">
        <f t="shared" si="8"/>
        <v>42.38</v>
      </c>
      <c r="BU6" s="35">
        <f t="shared" si="8"/>
        <v>58.27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543.28</v>
      </c>
      <c r="CC6" s="35">
        <f t="shared" ref="CC6:CK6" si="9">IF(CC7="",NA(),CC7)</f>
        <v>459.88</v>
      </c>
      <c r="CD6" s="35">
        <f t="shared" si="9"/>
        <v>521.35</v>
      </c>
      <c r="CE6" s="35">
        <f t="shared" si="9"/>
        <v>537.19000000000005</v>
      </c>
      <c r="CF6" s="35">
        <f t="shared" si="9"/>
        <v>390.31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51.46</v>
      </c>
      <c r="CN6" s="35">
        <f t="shared" ref="CN6:CV6" si="10">IF(CN7="",NA(),CN7)</f>
        <v>51.46</v>
      </c>
      <c r="CO6" s="35">
        <f t="shared" si="10"/>
        <v>53.38</v>
      </c>
      <c r="CP6" s="35">
        <f t="shared" si="10"/>
        <v>53.29</v>
      </c>
      <c r="CQ6" s="35">
        <f t="shared" si="10"/>
        <v>51.62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78.05</v>
      </c>
      <c r="CY6" s="35">
        <f t="shared" ref="CY6:DG6" si="11">IF(CY7="",NA(),CY7)</f>
        <v>79.37</v>
      </c>
      <c r="CZ6" s="35">
        <f t="shared" si="11"/>
        <v>79.59</v>
      </c>
      <c r="DA6" s="35">
        <f t="shared" si="11"/>
        <v>83</v>
      </c>
      <c r="DB6" s="35">
        <f t="shared" si="11"/>
        <v>83.67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342092</v>
      </c>
      <c r="D7" s="37">
        <v>47</v>
      </c>
      <c r="E7" s="37">
        <v>17</v>
      </c>
      <c r="F7" s="37">
        <v>5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12.51</v>
      </c>
      <c r="Q7" s="38">
        <v>100</v>
      </c>
      <c r="R7" s="38">
        <v>4914</v>
      </c>
      <c r="S7" s="38">
        <v>53995</v>
      </c>
      <c r="T7" s="38">
        <v>778.14</v>
      </c>
      <c r="U7" s="38">
        <v>69.39</v>
      </c>
      <c r="V7" s="38">
        <v>6699</v>
      </c>
      <c r="W7" s="38">
        <v>3.38</v>
      </c>
      <c r="X7" s="38">
        <v>1981.95</v>
      </c>
      <c r="Y7" s="38">
        <v>59.78</v>
      </c>
      <c r="Z7" s="38">
        <v>58.28</v>
      </c>
      <c r="AA7" s="38">
        <v>67.180000000000007</v>
      </c>
      <c r="AB7" s="38">
        <v>67.39</v>
      </c>
      <c r="AC7" s="38">
        <v>72.59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3335.98</v>
      </c>
      <c r="BG7" s="38">
        <v>3263.33</v>
      </c>
      <c r="BH7" s="38">
        <v>2823.8</v>
      </c>
      <c r="BI7" s="38">
        <v>1319.98</v>
      </c>
      <c r="BJ7" s="38">
        <v>101.29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40.49</v>
      </c>
      <c r="BR7" s="38">
        <v>45.61</v>
      </c>
      <c r="BS7" s="38">
        <v>43.18</v>
      </c>
      <c r="BT7" s="38">
        <v>42.38</v>
      </c>
      <c r="BU7" s="38">
        <v>58.27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543.28</v>
      </c>
      <c r="CC7" s="38">
        <v>459.88</v>
      </c>
      <c r="CD7" s="38">
        <v>521.35</v>
      </c>
      <c r="CE7" s="38">
        <v>537.19000000000005</v>
      </c>
      <c r="CF7" s="38">
        <v>390.31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51.46</v>
      </c>
      <c r="CN7" s="38">
        <v>51.46</v>
      </c>
      <c r="CO7" s="38">
        <v>53.38</v>
      </c>
      <c r="CP7" s="38">
        <v>53.29</v>
      </c>
      <c r="CQ7" s="38">
        <v>51.62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78.05</v>
      </c>
      <c r="CY7" s="38">
        <v>79.37</v>
      </c>
      <c r="CZ7" s="38">
        <v>79.59</v>
      </c>
      <c r="DA7" s="38">
        <v>83</v>
      </c>
      <c r="DB7" s="38">
        <v>83.67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h.matsuie3594</cp:lastModifiedBy>
  <cp:lastPrinted>2018-01-30T02:42:12Z</cp:lastPrinted>
  <dcterms:created xsi:type="dcterms:W3CDTF">2017-12-25T02:32:01Z</dcterms:created>
  <dcterms:modified xsi:type="dcterms:W3CDTF">2018-01-30T02:48:41Z</dcterms:modified>
</cp:coreProperties>
</file>