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P10" i="4"/>
  <c r="I10" i="4"/>
  <c r="AT8" i="4"/>
  <c r="AL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<sst xmlns="http://schemas.openxmlformats.org/spreadsheetml/2006/main" count="240" uniqueCount="125">
  <si>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</si>
  <si>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</si>
  <si>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</si>
  <si>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</si>
  <si>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</si>
  <si>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</si>
  <si>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</si>
  <si>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</si>
  <si>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</si>
  <si>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</si>
  <si>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</si>
  <si>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</si>
  <si>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</si>
  <si>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</si>
  <si>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</si>
  <si>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</si>
  <si>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</si>
  <si>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</si>
  <si>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</si>
  <si>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</si>
  <si>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</si>
  <si>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</si>
  <si>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</si>
  <si>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</si>
  <si>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</si>
  <si>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</si>
  <si>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</si>
  <si>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</si>
  <si>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</si>
  <si>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</si>
  <si>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</si>
  <si>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</si>
  <si>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</si>
  <si>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</si>
  <si>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</si>
  <si>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</si>
  <si>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</si>
  <si>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</si>
  <si>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</si>
  <si>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</si>
  <si>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</si>
  <si>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</si>
  <si>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</si>
  <si>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</si>
  <si>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</si>
  <si>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</si>
  <si>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</si>
  <si>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</si>
  <si>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</si>
  <si>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</si>
  <si>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</si>
  <si>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</si>
  <si>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</si>
  <si>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</si>
  <si>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</si>
  <si>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</si>
  <si>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</si>
  <si>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</si>
  <si>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</si>
  <si>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</si>
  <si>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</si>
  <si>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</si>
  <si>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</si>
  <si>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</si>
  <si>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</si>
  <si>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</si>
  <si>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</si>
  <si>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</si>
  <si>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</si>
  <si>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</si>
  <si>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</si>
  <si>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</si>
  <si>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</si>
  <si>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</si>
  <si>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</si>
  <si>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</si>
  <si>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</si>
  <si>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</si>
  <si>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</si>
  <si>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</si>
  <si>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</si>
  <si>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</si>
  <si>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</si>
  <si>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</si>
  <si>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</si>
  <si>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</si>
  <si>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</si>
  <si>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</si>
  <si>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</si>
  <si>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</si>
  <si>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</si>
  <si>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</si>
  <si>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</si>
  <si>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</si>
  <si>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</si>
  <si>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</si>
  <si>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</si>
  <si>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</si>
  <si>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</si>
  <si>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</si>
  <si>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</si>
  <si>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</si>
  <si>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</si>
  <si>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</si>
  <si>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</si>
  <si>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</si>
  <si>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</si>
  <si>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</si>
  <si>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</si>
  <si>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三次市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</si>
  <si>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</si>
  <si>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</si>
  <si>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</si>
  <si>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</si>
  <si>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</si>
  <si>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</si>
  <si>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</si>
  <si>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</si>
  <si>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</si>
  <si>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</si>
  <si>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</si>
  <si>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平成３年から下水道工事に着手し，平成６年から供用開始しているため，管渠の老朽管等の更新については，ストックマネジメント計画の導入により計画的な更新に努める。</t>
    <phoneticPr fontId="4"/>
  </si>
  <si>
    <t xml:space="preserve">　８市町村の合併により，現在６処理場を有しているため，汚水処理原価が高く，経費回収率や施設利用率が平均値に比べ低い状況にある。
　今後は，公営企業会計化へ向けて資産を整理し，施設効率の改善や料金体系の見直しを行いながら，処理場の統廃合も視野に入れ，計画的な事業展開に努める。
</t>
    <phoneticPr fontId="4"/>
  </si>
  <si>
    <t>非設置</t>
    <rPh sb="0" eb="1">
      <t>ヒ</t>
    </rPh>
    <rPh sb="1" eb="3">
      <t>セッチ</t>
    </rPh>
    <phoneticPr fontId="4"/>
  </si>
  <si>
    <t xml:space="preserve">●収益的収支比率，企業債残高対事業規模比率
　平成２８年度は，収益的収支比率が約７７％程度であり，昨年度に比べ約３．８ポイント改善している。主な要因は，修繕工事費が減少したためである。企業債残高対事業規模比率は，企業債残高が減少するに伴い平均値を下回り改善傾向である。引き続き経営の健全化に努める。
●経費回収率，汚水処理原価
　平成２８年度は，経費回収率が昨年度に比べ約３．７ポイント改善し，汚水処理原価は昨年度に比べ約２７．５円改善している。主な要因は，汚水処理費が減少したためである。汚水処理原価が平均値より高い理由は，８市町村の合併により，現在６処理場を有しているためである。今後も，経常的経費の節減と適正な経費回収に努め，処理場の統廃合について検討する。
●施設利用率，水洗化率
　平成２８年度の，施設利用率は昨年度並みである。水洗化率は接続人口・処理区内人口の減により昨年度に比べ微減であり，平均値を下回っている。今後も加入促進を行い，水洗化率向上に努める。
</t>
    <rPh sb="39" eb="40">
      <t>ヤク</t>
    </rPh>
    <rPh sb="55" eb="56">
      <t>ヤク</t>
    </rPh>
    <rPh sb="186" eb="187">
      <t>ヤク</t>
    </rPh>
    <rPh sb="211" eb="212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</si>
</sst>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7280"/>
        <c:axId val="1050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7280"/>
        <c:axId val="105088128"/>
      </c:lineChart>
      <c:dateAx>
        <c:axId val="1050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8128"/>
        <c:crosses val="autoZero"/>
        <c:auto val="1"/>
        <c:lblOffset val="100"/>
        <c:baseTimeUnit val="years"/>
      </c:dateAx>
      <c:valAx>
        <c:axId val="1050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43.54</c:v>
                </c:pt>
                <c:pt idx="1">
                  <c:v>43</c:v>
                </c:pt>
                <c:pt idx="2">
                  <c:v>42.02</c:v>
                </c:pt>
                <c:pt idx="3">
                  <c:v>39.979999999999997</c:v>
                </c:pt>
                <c:pt idx="4">
                  <c:v>39.92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79520"/>
        <c:axId val="1083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79520"/>
        <c:axId val="108389888"/>
      </c:lineChart>
      <c:dateAx>
        <c:axId val="10837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89888"/>
        <c:crosses val="autoZero"/>
        <c:auto val="1"/>
        <c:lblOffset val="100"/>
        <c:baseTimeUnit val="years"/>
      </c:dateAx>
      <c:valAx>
        <c:axId val="1083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7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71.41</c:v>
                </c:pt>
                <c:pt idx="1">
                  <c:v>70.91</c:v>
                </c:pt>
                <c:pt idx="2">
                  <c:v>72.47</c:v>
                </c:pt>
                <c:pt idx="3">
                  <c:v>77.44</c:v>
                </c:pt>
                <c:pt idx="4">
                  <c:v>77.349999999999994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13728"/>
        <c:axId val="1095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13728"/>
        <c:axId val="109532288"/>
      </c:lineChart>
      <c:dateAx>
        <c:axId val="1095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32288"/>
        <c:crosses val="autoZero"/>
        <c:auto val="1"/>
        <c:lblOffset val="100"/>
        <c:baseTimeUnit val="years"/>
      </c:dateAx>
      <c:valAx>
        <c:axId val="1095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66.209999999999994</c:v>
                </c:pt>
                <c:pt idx="1">
                  <c:v>66.41</c:v>
                </c:pt>
                <c:pt idx="2">
                  <c:v>79.400000000000006</c:v>
                </c:pt>
                <c:pt idx="3">
                  <c:v>73.7</c:v>
                </c:pt>
                <c:pt idx="4">
                  <c:v>77.47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17056"/>
        <c:axId val="10592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17056"/>
        <c:axId val="105923328"/>
      </c:lineChart>
      <c:dateAx>
        <c:axId val="1059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23328"/>
        <c:crosses val="autoZero"/>
        <c:auto val="1"/>
        <c:lblOffset val="100"/>
        <c:baseTimeUnit val="years"/>
      </c:dateAx>
      <c:valAx>
        <c:axId val="10592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57632"/>
        <c:axId val="1059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7632"/>
        <c:axId val="105963904"/>
      </c:lineChart>
      <c:dateAx>
        <c:axId val="1059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63904"/>
        <c:crosses val="autoZero"/>
        <c:auto val="1"/>
        <c:lblOffset val="100"/>
        <c:baseTimeUnit val="years"/>
      </c:dateAx>
      <c:valAx>
        <c:axId val="1059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5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6304"/>
        <c:axId val="10703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6304"/>
        <c:axId val="107036672"/>
      </c:lineChart>
      <c:dateAx>
        <c:axId val="10702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36672"/>
        <c:crosses val="autoZero"/>
        <c:auto val="1"/>
        <c:lblOffset val="100"/>
        <c:baseTimeUnit val="years"/>
      </c:dateAx>
      <c:valAx>
        <c:axId val="10703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2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67264"/>
        <c:axId val="1070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67264"/>
        <c:axId val="107077632"/>
      </c:lineChart>
      <c:dateAx>
        <c:axId val="1070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77632"/>
        <c:crosses val="autoZero"/>
        <c:auto val="1"/>
        <c:lblOffset val="100"/>
        <c:baseTimeUnit val="years"/>
      </c:dateAx>
      <c:valAx>
        <c:axId val="1070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16032"/>
        <c:axId val="10711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16032"/>
        <c:axId val="107117952"/>
      </c:lineChart>
      <c:dateAx>
        <c:axId val="10711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17952"/>
        <c:crosses val="autoZero"/>
        <c:auto val="1"/>
        <c:lblOffset val="100"/>
        <c:baseTimeUnit val="years"/>
      </c:dateAx>
      <c:valAx>
        <c:axId val="10711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1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1046.94</c:v>
                </c:pt>
                <c:pt idx="1">
                  <c:v>1047.19</c:v>
                </c:pt>
                <c:pt idx="2">
                  <c:v>9.17</c:v>
                </c:pt>
                <c:pt idx="3">
                  <c:v>10.33</c:v>
                </c:pt>
                <c:pt idx="4">
                  <c:v>11.53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40224"/>
        <c:axId val="10714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144"/>
      </c:lineChart>
      <c:dateAx>
        <c:axId val="1071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42144"/>
        <c:crosses val="autoZero"/>
        <c:auto val="1"/>
        <c:lblOffset val="100"/>
        <c:baseTimeUnit val="years"/>
      </c:dateAx>
      <c:valAx>
        <c:axId val="10714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4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48.35</c:v>
                </c:pt>
                <c:pt idx="1">
                  <c:v>41.28</c:v>
                </c:pt>
                <c:pt idx="2">
                  <c:v>62.56</c:v>
                </c:pt>
                <c:pt idx="3">
                  <c:v>54.58</c:v>
                </c:pt>
                <c:pt idx="4">
                  <c:v>58.29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94912"/>
        <c:axId val="10829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94912"/>
        <c:axId val="108296832"/>
      </c:lineChart>
      <c:dateAx>
        <c:axId val="1082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96832"/>
        <c:crosses val="autoZero"/>
        <c:auto val="1"/>
        <c:lblOffset val="100"/>
        <c:baseTimeUnit val="years"/>
      </c:dateAx>
      <c:valAx>
        <c:axId val="10829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446.35</c:v>
                </c:pt>
                <c:pt idx="1">
                  <c:v>482.78</c:v>
                </c:pt>
                <c:pt idx="2">
                  <c:v>376.08</c:v>
                </c:pt>
                <c:pt idx="3">
                  <c:v>419.49</c:v>
                </c:pt>
                <c:pt idx="4">
                  <c:v>392.01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9200"/>
        <c:axId val="1083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39200"/>
        <c:axId val="108341120"/>
      </c:lineChart>
      <c:dateAx>
        <c:axId val="10833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41120"/>
        <c:crosses val="autoZero"/>
        <c:auto val="1"/>
        <c:lblOffset val="100"/>
        <c:baseTimeUnit val="years"/>
      </c:dateAx>
      <c:valAx>
        <c:axId val="1083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3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4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広島県　三次市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53995</v>
      </c>
      <c r="AM8" s="67"/>
      <c r="AN8" s="67"/>
      <c r="AO8" s="67"/>
      <c r="AP8" s="67"/>
      <c r="AQ8" s="67"/>
      <c r="AR8" s="67"/>
      <c r="AS8" s="67"/>
      <c r="AT8" s="66">
        <f>データ!T6</f>
        <v>778.14</v>
      </c>
      <c r="AU8" s="66"/>
      <c r="AV8" s="66"/>
      <c r="AW8" s="66"/>
      <c r="AX8" s="66"/>
      <c r="AY8" s="66"/>
      <c r="AZ8" s="66"/>
      <c r="BA8" s="66"/>
      <c r="BB8" s="66">
        <f>データ!U6</f>
        <v>69.39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7.16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2937</v>
      </c>
      <c r="AE10" s="67"/>
      <c r="AF10" s="67"/>
      <c r="AG10" s="67"/>
      <c r="AH10" s="67"/>
      <c r="AI10" s="67"/>
      <c r="AJ10" s="67"/>
      <c r="AK10" s="2"/>
      <c r="AL10" s="67">
        <f>データ!V6</f>
        <v>3837</v>
      </c>
      <c r="AM10" s="67"/>
      <c r="AN10" s="67"/>
      <c r="AO10" s="67"/>
      <c r="AP10" s="67"/>
      <c r="AQ10" s="67"/>
      <c r="AR10" s="67"/>
      <c r="AS10" s="67"/>
      <c r="AT10" s="66">
        <f>データ!W6</f>
        <v>3.34</v>
      </c>
      <c r="AU10" s="66"/>
      <c r="AV10" s="66"/>
      <c r="AW10" s="66"/>
      <c r="AX10" s="66"/>
      <c r="AY10" s="66"/>
      <c r="AZ10" s="66"/>
      <c r="BA10" s="66"/>
      <c r="BB10" s="66">
        <f>データ!X6</f>
        <v>1148.8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342092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広島県　三次市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7.16</v>
      </c>
      <c r="Q6" s="34">
        <f t="shared" si="3"/>
        <v>100</v>
      </c>
      <c r="R6" s="34">
        <f t="shared" si="3"/>
        <v>2937</v>
      </c>
      <c r="S6" s="34">
        <f t="shared" si="3"/>
        <v>53995</v>
      </c>
      <c r="T6" s="34">
        <f t="shared" si="3"/>
        <v>778.14</v>
      </c>
      <c r="U6" s="34">
        <f t="shared" si="3"/>
        <v>69.39</v>
      </c>
      <c r="V6" s="34">
        <f t="shared" si="3"/>
        <v>3837</v>
      </c>
      <c r="W6" s="34">
        <f t="shared" si="3"/>
        <v>3.34</v>
      </c>
      <c r="X6" s="34">
        <f t="shared" si="3"/>
        <v>1148.8</v>
      </c>
      <c r="Y6" s="35">
        <f>IF(Y7="",NA(),Y7)</f>
        <v>66.209999999999994</v>
      </c>
      <c r="Z6" s="35">
        <f t="shared" ref="Z6:AH6" si="4">IF(Z7="",NA(),Z7)</f>
        <v>66.41</v>
      </c>
      <c r="AA6" s="35">
        <f t="shared" si="4"/>
        <v>79.400000000000006</v>
      </c>
      <c r="AB6" s="35">
        <f t="shared" si="4"/>
        <v>73.7</v>
      </c>
      <c r="AC6" s="35">
        <f t="shared" si="4"/>
        <v>77.47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1046.94</v>
      </c>
      <c r="BG6" s="35">
        <f t="shared" ref="BG6:BO6" si="7">IF(BG7="",NA(),BG7)</f>
        <v>1047.19</v>
      </c>
      <c r="BH6" s="35">
        <f t="shared" si="7"/>
        <v>9.17</v>
      </c>
      <c r="BI6" s="35">
        <f t="shared" si="7"/>
        <v>10.33</v>
      </c>
      <c r="BJ6" s="35">
        <f t="shared" si="7"/>
        <v>11.53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48.35</v>
      </c>
      <c r="BR6" s="35">
        <f t="shared" ref="BR6:BZ6" si="8">IF(BR7="",NA(),BR7)</f>
        <v>41.28</v>
      </c>
      <c r="BS6" s="35">
        <f t="shared" si="8"/>
        <v>62.56</v>
      </c>
      <c r="BT6" s="35">
        <f t="shared" si="8"/>
        <v>54.58</v>
      </c>
      <c r="BU6" s="35">
        <f t="shared" si="8"/>
        <v>58.29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446.35</v>
      </c>
      <c r="CC6" s="35">
        <f t="shared" ref="CC6:CK6" si="9">IF(CC7="",NA(),CC7)</f>
        <v>482.78</v>
      </c>
      <c r="CD6" s="35">
        <f t="shared" si="9"/>
        <v>376.08</v>
      </c>
      <c r="CE6" s="35">
        <f t="shared" si="9"/>
        <v>419.49</v>
      </c>
      <c r="CF6" s="35">
        <f t="shared" si="9"/>
        <v>392.01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43.54</v>
      </c>
      <c r="CN6" s="35">
        <f t="shared" ref="CN6:CV6" si="10">IF(CN7="",NA(),CN7)</f>
        <v>43</v>
      </c>
      <c r="CO6" s="35">
        <f t="shared" si="10"/>
        <v>42.02</v>
      </c>
      <c r="CP6" s="35">
        <f t="shared" si="10"/>
        <v>39.979999999999997</v>
      </c>
      <c r="CQ6" s="35">
        <f t="shared" si="10"/>
        <v>39.92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71.41</v>
      </c>
      <c r="CY6" s="35">
        <f t="shared" ref="CY6:DG6" si="11">IF(CY7="",NA(),CY7)</f>
        <v>70.91</v>
      </c>
      <c r="CZ6" s="35">
        <f t="shared" si="11"/>
        <v>72.47</v>
      </c>
      <c r="DA6" s="35">
        <f t="shared" si="11"/>
        <v>77.44</v>
      </c>
      <c r="DB6" s="35">
        <f t="shared" si="11"/>
        <v>77.349999999999994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342092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7.16</v>
      </c>
      <c r="Q7" s="38">
        <v>100</v>
      </c>
      <c r="R7" s="38">
        <v>2937</v>
      </c>
      <c r="S7" s="38">
        <v>53995</v>
      </c>
      <c r="T7" s="38">
        <v>778.14</v>
      </c>
      <c r="U7" s="38">
        <v>69.39</v>
      </c>
      <c r="V7" s="38">
        <v>3837</v>
      </c>
      <c r="W7" s="38">
        <v>3.34</v>
      </c>
      <c r="X7" s="38">
        <v>1148.8</v>
      </c>
      <c r="Y7" s="38">
        <v>66.209999999999994</v>
      </c>
      <c r="Z7" s="38">
        <v>66.41</v>
      </c>
      <c r="AA7" s="38">
        <v>79.400000000000006</v>
      </c>
      <c r="AB7" s="38">
        <v>73.7</v>
      </c>
      <c r="AC7" s="38">
        <v>77.47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1046.94</v>
      </c>
      <c r="BG7" s="38">
        <v>1047.19</v>
      </c>
      <c r="BH7" s="38">
        <v>9.17</v>
      </c>
      <c r="BI7" s="38">
        <v>10.33</v>
      </c>
      <c r="BJ7" s="38">
        <v>11.53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48.35</v>
      </c>
      <c r="BR7" s="38">
        <v>41.28</v>
      </c>
      <c r="BS7" s="38">
        <v>62.56</v>
      </c>
      <c r="BT7" s="38">
        <v>54.58</v>
      </c>
      <c r="BU7" s="38">
        <v>58.29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446.35</v>
      </c>
      <c r="CC7" s="38">
        <v>482.78</v>
      </c>
      <c r="CD7" s="38">
        <v>376.08</v>
      </c>
      <c r="CE7" s="38">
        <v>419.49</v>
      </c>
      <c r="CF7" s="38">
        <v>392.01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43.54</v>
      </c>
      <c r="CN7" s="38">
        <v>43</v>
      </c>
      <c r="CO7" s="38">
        <v>42.02</v>
      </c>
      <c r="CP7" s="38">
        <v>39.979999999999997</v>
      </c>
      <c r="CQ7" s="38">
        <v>39.92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71.41</v>
      </c>
      <c r="CY7" s="38">
        <v>70.91</v>
      </c>
      <c r="CZ7" s="38">
        <v>72.47</v>
      </c>
      <c r="DA7" s="38">
        <v>77.44</v>
      </c>
      <c r="DB7" s="38">
        <v>77.349999999999994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h.matsuie3594</cp:lastModifiedBy>
  <cp:lastPrinted>2018-01-30T02:43:13Z</cp:lastPrinted>
  <dcterms:created xsi:type="dcterms:W3CDTF">2017-12-25T02:22:04Z</dcterms:created>
  <dcterms:modified xsi:type="dcterms:W3CDTF">2018-01-30T02:43:17Z</dcterms:modified>
</cp:coreProperties>
</file>