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<sst xmlns="http://schemas.openxmlformats.org/spreadsheetml/2006/main" count="237" uniqueCount="124">
  <si>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</si>
  <si>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</si>
  <si>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</si>
  <si>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</si>
  <si>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</si>
  <si>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</si>
  <si>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</si>
  <si>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</si>
  <si>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</si>
  <si>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</si>
  <si>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</si>
  <si>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</si>
  <si>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</si>
  <si>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</si>
  <si>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</si>
  <si>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</si>
  <si>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</si>
  <si>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</si>
  <si>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</si>
  <si>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</si>
  <si>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</si>
  <si>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</si>
  <si>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</si>
  <si>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</si>
  <si>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</si>
  <si>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</si>
  <si>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</si>
  <si>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</si>
  <si>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</si>
  <si>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</si>
  <si>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</si>
  <si>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</si>
  <si>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</si>
  <si>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</si>
  <si>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</si>
  <si>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</si>
  <si>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</si>
  <si>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</si>
  <si>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</si>
  <si>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</si>
  <si>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</si>
  <si>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</si>
  <si>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</si>
  <si>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</si>
  <si>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</si>
  <si>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</si>
  <si>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</si>
  <si>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</si>
  <si>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</si>
  <si>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</si>
  <si>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</si>
  <si>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</si>
  <si>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</si>
  <si>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</si>
  <si>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</si>
  <si>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</si>
  <si>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</si>
  <si>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</si>
  <si>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</si>
  <si>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</si>
  <si>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</si>
  <si>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</si>
  <si>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</si>
  <si>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</si>
  <si>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</si>
  <si>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</si>
  <si>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</si>
  <si>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</si>
  <si>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</si>
  <si>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</si>
  <si>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</si>
  <si>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</si>
  <si>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</si>
  <si>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</si>
  <si>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</si>
  <si>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</si>
  <si>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</si>
  <si>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</si>
  <si>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</si>
  <si>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</si>
  <si>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</si>
  <si>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</si>
  <si>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</si>
  <si>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</si>
  <si>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</si>
  <si>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</si>
  <si>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</si>
  <si>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</si>
  <si>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</si>
  <si>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</si>
  <si>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</si>
  <si>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</si>
  <si>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</si>
  <si>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</si>
  <si>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</si>
  <si>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</si>
  <si>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</si>
  <si>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</si>
  <si>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</si>
  <si>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</si>
  <si>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</si>
  <si>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</si>
  <si>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</si>
  <si>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</si>
  <si>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</si>
  <si>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</si>
  <si>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</si>
  <si>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</si>
  <si>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</si>
  <si>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</si>
  <si>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</si>
  <si>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</si>
  <si>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</si>
  <si>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</si>
  <si>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</si>
  <si>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</si>
  <si>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</si>
  <si>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</si>
  <si>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</si>
  <si>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</si>
  <si>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近年の人口の減少などにより水需要は減少しており，今後も給水収益の大幅な増加は見込めず，更には，施設の維持管理費や老朽化した施設の増加などにより，厳しい経営状況が続くものと推測している。水道事業への統合を実施することにより，今後は，平成２９年３月策定の「経営戦略」に基づき統合後の簡易水道事業も含めた経営の健全化を進めていく必要がある。また，現在策定中の「新水道ビジョン」により，将来の水道事業の方向性を示すとともに，長期的な水道事業の政策課題の解決に向けた取組を行う必要がある。</t>
    <rPh sb="92" eb="94">
      <t>スイドウ</t>
    </rPh>
    <rPh sb="94" eb="96">
      <t>ジギョウ</t>
    </rPh>
    <rPh sb="98" eb="100">
      <t>トウゴウ</t>
    </rPh>
    <rPh sb="101" eb="103">
      <t>ジッシ</t>
    </rPh>
    <rPh sb="111" eb="113">
      <t>コンゴ</t>
    </rPh>
    <phoneticPr fontId="4"/>
  </si>
  <si>
    <t>③管路更新率は全国・類似団体の平均値を上回っており，現在のところは問題ないと考えるが，今後更新時期を迎える管路が増加することが見込まれる。アセットマネジメント計画に基づく更新計画を早期に策定し，計画的かつ効率的な更新に取り組む必要がある。また，更新にあたっては災害に強い耐久性のある管種を選定する必要もある。</t>
    <phoneticPr fontId="4"/>
  </si>
  <si>
    <t xml:space="preserve">条件不利地を対象とした事業であるとともに，一般会計繰入金など給水収益以外の収入の依存度が高いため，①収益的収支比率及び⑤料金回収率は低く，⑥給水原価は高い。対前年度に比べやや改善されているのは簡水統合による打切決算が影響していると考える。
④企業債残高対給水収益比率は全国・類似団体の平均値を上回っている。適正な料金水準の設定について検討を行う必要がある。
⑦施設利用率は加入促進活動による接続率の向上で微増しいてる。
⑧有収率は対前年に比べ改善されているものの，依然として全国・類似団体の平均値を下回っている。中山間地域特有の地形への配水や漏水量の多さが主な要因である。
水道事業への統合を実施することにより，今後は公営企業としての運営となる。旧三次市エリアと旧簡水エリアとの連絡管整備による施設の統廃合など，簡水統合のメリットを活かし，維持管理経費の節減などに取り組む必要がある。
</t>
    <rPh sb="0" eb="2">
      <t>ジョウケン</t>
    </rPh>
    <rPh sb="2" eb="4">
      <t>フリ</t>
    </rPh>
    <rPh sb="4" eb="5">
      <t>チ</t>
    </rPh>
    <rPh sb="6" eb="8">
      <t>タイショウ</t>
    </rPh>
    <rPh sb="11" eb="13">
      <t>ジギョウ</t>
    </rPh>
    <rPh sb="21" eb="23">
      <t>イッパン</t>
    </rPh>
    <rPh sb="23" eb="25">
      <t>カイケイ</t>
    </rPh>
    <rPh sb="25" eb="27">
      <t>クリイレ</t>
    </rPh>
    <rPh sb="27" eb="28">
      <t>キン</t>
    </rPh>
    <rPh sb="30" eb="32">
      <t>キュウスイ</t>
    </rPh>
    <rPh sb="32" eb="34">
      <t>シュウエキ</t>
    </rPh>
    <rPh sb="34" eb="36">
      <t>イガイ</t>
    </rPh>
    <rPh sb="37" eb="39">
      <t>シュウニュウ</t>
    </rPh>
    <rPh sb="40" eb="43">
      <t>イゾンド</t>
    </rPh>
    <rPh sb="44" eb="45">
      <t>タカ</t>
    </rPh>
    <rPh sb="50" eb="53">
      <t>シュウエキテキ</t>
    </rPh>
    <rPh sb="53" eb="55">
      <t>シュウシ</t>
    </rPh>
    <rPh sb="55" eb="57">
      <t>ヒリツ</t>
    </rPh>
    <rPh sb="57" eb="58">
      <t>オヨ</t>
    </rPh>
    <rPh sb="60" eb="62">
      <t>リョウキン</t>
    </rPh>
    <rPh sb="62" eb="64">
      <t>カイシュウ</t>
    </rPh>
    <rPh sb="64" eb="65">
      <t>リツ</t>
    </rPh>
    <rPh sb="66" eb="67">
      <t>ヒク</t>
    </rPh>
    <rPh sb="70" eb="72">
      <t>キュウスイ</t>
    </rPh>
    <rPh sb="72" eb="74">
      <t>ゲンカ</t>
    </rPh>
    <rPh sb="75" eb="76">
      <t>タカ</t>
    </rPh>
    <rPh sb="78" eb="79">
      <t>タイ</t>
    </rPh>
    <rPh sb="79" eb="81">
      <t>ゼンネン</t>
    </rPh>
    <rPh sb="81" eb="82">
      <t>ド</t>
    </rPh>
    <rPh sb="83" eb="84">
      <t>クラ</t>
    </rPh>
    <rPh sb="87" eb="89">
      <t>カイゼン</t>
    </rPh>
    <rPh sb="96" eb="98">
      <t>カンスイ</t>
    </rPh>
    <rPh sb="98" eb="100">
      <t>トウゴウ</t>
    </rPh>
    <rPh sb="103" eb="104">
      <t>ウ</t>
    </rPh>
    <rPh sb="104" eb="105">
      <t>キ</t>
    </rPh>
    <rPh sb="105" eb="107">
      <t>ケッサン</t>
    </rPh>
    <rPh sb="108" eb="110">
      <t>エイキョウ</t>
    </rPh>
    <rPh sb="115" eb="116">
      <t>カンガ</t>
    </rPh>
    <rPh sb="121" eb="123">
      <t>キギョウ</t>
    </rPh>
    <rPh sb="123" eb="124">
      <t>サイ</t>
    </rPh>
    <rPh sb="124" eb="126">
      <t>ザンダカ</t>
    </rPh>
    <rPh sb="126" eb="127">
      <t>タイ</t>
    </rPh>
    <rPh sb="127" eb="129">
      <t>キュウスイ</t>
    </rPh>
    <rPh sb="129" eb="131">
      <t>シュウエキ</t>
    </rPh>
    <rPh sb="131" eb="133">
      <t>ヒリツ</t>
    </rPh>
    <rPh sb="146" eb="147">
      <t>ウワ</t>
    </rPh>
    <rPh sb="147" eb="148">
      <t>カイ</t>
    </rPh>
    <rPh sb="180" eb="182">
      <t>シセツ</t>
    </rPh>
    <rPh sb="182" eb="185">
      <t>リヨウリツ</t>
    </rPh>
    <rPh sb="186" eb="188">
      <t>カニュウ</t>
    </rPh>
    <rPh sb="188" eb="190">
      <t>ソクシン</t>
    </rPh>
    <rPh sb="190" eb="192">
      <t>カツドウ</t>
    </rPh>
    <rPh sb="195" eb="197">
      <t>セツゾク</t>
    </rPh>
    <rPh sb="197" eb="198">
      <t>リツ</t>
    </rPh>
    <rPh sb="199" eb="201">
      <t>コウジョウ</t>
    </rPh>
    <rPh sb="202" eb="204">
      <t>ビゾウ</t>
    </rPh>
    <rPh sb="211" eb="213">
      <t>ユウシュウ</t>
    </rPh>
    <rPh sb="213" eb="214">
      <t>リツ</t>
    </rPh>
    <rPh sb="215" eb="216">
      <t>タイ</t>
    </rPh>
    <rPh sb="216" eb="218">
      <t>ゼンネン</t>
    </rPh>
    <rPh sb="219" eb="220">
      <t>クラ</t>
    </rPh>
    <rPh sb="221" eb="223">
      <t>カイゼン</t>
    </rPh>
    <rPh sb="232" eb="234">
      <t>イゼン</t>
    </rPh>
    <rPh sb="249" eb="250">
      <t>シタ</t>
    </rPh>
    <rPh sb="256" eb="259">
      <t>チュウサンカン</t>
    </rPh>
    <rPh sb="259" eb="261">
      <t>チイキ</t>
    </rPh>
    <rPh sb="261" eb="263">
      <t>トクユウ</t>
    </rPh>
    <rPh sb="264" eb="266">
      <t>チケイ</t>
    </rPh>
    <rPh sb="268" eb="270">
      <t>ハイスイ</t>
    </rPh>
    <rPh sb="271" eb="273">
      <t>ロウスイ</t>
    </rPh>
    <rPh sb="273" eb="274">
      <t>リョウ</t>
    </rPh>
    <rPh sb="275" eb="276">
      <t>オオ</t>
    </rPh>
    <rPh sb="278" eb="279">
      <t>オモ</t>
    </rPh>
    <rPh sb="280" eb="282">
      <t>ヨウイン</t>
    </rPh>
    <rPh sb="309" eb="311">
      <t>コウエイ</t>
    </rPh>
    <rPh sb="311" eb="313">
      <t>キギョウ</t>
    </rPh>
    <rPh sb="317" eb="319">
      <t>ウンエイ</t>
    </rPh>
    <rPh sb="323" eb="324">
      <t>キュウ</t>
    </rPh>
    <rPh sb="324" eb="327">
      <t>ミヨシシ</t>
    </rPh>
    <rPh sb="331" eb="332">
      <t>キュウ</t>
    </rPh>
    <rPh sb="332" eb="334">
      <t>カンスイ</t>
    </rPh>
    <rPh sb="339" eb="341">
      <t>レンラク</t>
    </rPh>
    <rPh sb="341" eb="342">
      <t>カン</t>
    </rPh>
    <rPh sb="342" eb="344">
      <t>セイビ</t>
    </rPh>
    <rPh sb="347" eb="349">
      <t>シセツ</t>
    </rPh>
    <rPh sb="350" eb="353">
      <t>トウハイゴウ</t>
    </rPh>
    <rPh sb="356" eb="358">
      <t>カンスイ</t>
    </rPh>
    <rPh sb="358" eb="360">
      <t>トウゴウ</t>
    </rPh>
    <rPh sb="366" eb="367">
      <t>イ</t>
    </rPh>
    <rPh sb="370" eb="372">
      <t>イジ</t>
    </rPh>
    <rPh sb="372" eb="374">
      <t>カンリ</t>
    </rPh>
    <rPh sb="374" eb="376">
      <t>ケイヒ</t>
    </rPh>
    <rPh sb="377" eb="379">
      <t>セツゲン</t>
    </rPh>
    <rPh sb="382" eb="383">
      <t>ト</t>
    </rPh>
    <rPh sb="384" eb="385">
      <t>ク</t>
    </rPh>
    <rPh sb="386" eb="38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</si>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</sst>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1.51</c:v>
                </c:pt>
                <c:pt idx="4" formatCode="#,##0.00;&quot;△&quot;#,##0.00;&quot;-&quot;">
                  <c:v>0.99</c:v>
                </c:pt>
              </c:numCache>
            </c:numRef>
          </c:val>
        </c:ser>
        <c:dLbls>
          <c:showLegendKey val="0"/>
          <c:showVal val="0"/>
          <c:showCatName val="0"/>
          <c:showSerName val="0"/>
          <c:showPercent val="0"/>
          <c:showBubbleSize val="0"/>
        </c:dLbls>
        <c:gapWidth val="150"/>
        <c:axId val="95418624"/>
        <c:axId val="992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95418624"/>
        <c:axId val="99299712"/>
      </c:lineChart>
      <c:dateAx>
        <c:axId val="95418624"/>
        <c:scaling>
          <c:orientation val="minMax"/>
        </c:scaling>
        <c:delete val="1"/>
        <c:axPos val="b"/>
        <c:numFmt formatCode="ge" sourceLinked="1"/>
        <c:majorTickMark val="none"/>
        <c:minorTickMark val="none"/>
        <c:tickLblPos val="none"/>
        <c:crossAx val="99299712"/>
        <c:crosses val="autoZero"/>
        <c:auto val="1"/>
        <c:lblOffset val="100"/>
        <c:baseTimeUnit val="years"/>
      </c:dateAx>
      <c:valAx>
        <c:axId val="992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73.91</c:v>
                </c:pt>
                <c:pt idx="1">
                  <c:v>74.52</c:v>
                </c:pt>
                <c:pt idx="2">
                  <c:v>53.18</c:v>
                </c:pt>
                <c:pt idx="3">
                  <c:v>57.37</c:v>
                </c:pt>
                <c:pt idx="4">
                  <c:v>57.44</c:v>
                </c:pt>
              </c:numCache>
            </c:numRef>
          </c:val>
        </c:ser>
        <c:dLbls>
          <c:showLegendKey val="0"/>
          <c:showVal val="0"/>
          <c:showCatName val="0"/>
          <c:showSerName val="0"/>
          <c:showPercent val="0"/>
          <c:showBubbleSize val="0"/>
        </c:dLbls>
        <c:gapWidth val="150"/>
        <c:axId val="101993088"/>
        <c:axId val="1020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01993088"/>
        <c:axId val="102003456"/>
      </c:lineChart>
      <c:dateAx>
        <c:axId val="101993088"/>
        <c:scaling>
          <c:orientation val="minMax"/>
        </c:scaling>
        <c:delete val="1"/>
        <c:axPos val="b"/>
        <c:numFmt formatCode="ge" sourceLinked="1"/>
        <c:majorTickMark val="none"/>
        <c:minorTickMark val="none"/>
        <c:tickLblPos val="none"/>
        <c:crossAx val="102003456"/>
        <c:crosses val="autoZero"/>
        <c:auto val="1"/>
        <c:lblOffset val="100"/>
        <c:baseTimeUnit val="years"/>
      </c:dateAx>
      <c:valAx>
        <c:axId val="1020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80.94</c:v>
                </c:pt>
                <c:pt idx="1">
                  <c:v>79.540000000000006</c:v>
                </c:pt>
                <c:pt idx="2">
                  <c:v>73.47</c:v>
                </c:pt>
                <c:pt idx="3">
                  <c:v>68.11</c:v>
                </c:pt>
                <c:pt idx="4">
                  <c:v>68.599999999999994</c:v>
                </c:pt>
              </c:numCache>
            </c:numRef>
          </c:val>
        </c:ser>
        <c:dLbls>
          <c:showLegendKey val="0"/>
          <c:showVal val="0"/>
          <c:showCatName val="0"/>
          <c:showSerName val="0"/>
          <c:showPercent val="0"/>
          <c:showBubbleSize val="0"/>
        </c:dLbls>
        <c:gapWidth val="150"/>
        <c:axId val="102025472"/>
        <c:axId val="1030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02025472"/>
        <c:axId val="103096704"/>
      </c:lineChart>
      <c:dateAx>
        <c:axId val="102025472"/>
        <c:scaling>
          <c:orientation val="minMax"/>
        </c:scaling>
        <c:delete val="1"/>
        <c:axPos val="b"/>
        <c:numFmt formatCode="ge" sourceLinked="1"/>
        <c:majorTickMark val="none"/>
        <c:minorTickMark val="none"/>
        <c:tickLblPos val="none"/>
        <c:crossAx val="103096704"/>
        <c:crosses val="autoZero"/>
        <c:auto val="1"/>
        <c:lblOffset val="100"/>
        <c:baseTimeUnit val="years"/>
      </c:dateAx>
      <c:valAx>
        <c:axId val="1030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82.58</c:v>
                </c:pt>
                <c:pt idx="1">
                  <c:v>85.92</c:v>
                </c:pt>
                <c:pt idx="2">
                  <c:v>75.09</c:v>
                </c:pt>
                <c:pt idx="3">
                  <c:v>71.53</c:v>
                </c:pt>
                <c:pt idx="4">
                  <c:v>79.790000000000006</c:v>
                </c:pt>
              </c:numCache>
            </c:numRef>
          </c:val>
        </c:ser>
        <c:dLbls>
          <c:showLegendKey val="0"/>
          <c:showVal val="0"/>
          <c:showCatName val="0"/>
          <c:showSerName val="0"/>
          <c:showPercent val="0"/>
          <c:showBubbleSize val="0"/>
        </c:dLbls>
        <c:gapWidth val="150"/>
        <c:axId val="99334016"/>
        <c:axId val="993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99334016"/>
        <c:axId val="99340288"/>
      </c:lineChart>
      <c:dateAx>
        <c:axId val="99334016"/>
        <c:scaling>
          <c:orientation val="minMax"/>
        </c:scaling>
        <c:delete val="1"/>
        <c:axPos val="b"/>
        <c:numFmt formatCode="ge" sourceLinked="1"/>
        <c:majorTickMark val="none"/>
        <c:minorTickMark val="none"/>
        <c:tickLblPos val="none"/>
        <c:crossAx val="99340288"/>
        <c:crosses val="autoZero"/>
        <c:auto val="1"/>
        <c:lblOffset val="100"/>
        <c:baseTimeUnit val="years"/>
      </c:dateAx>
      <c:valAx>
        <c:axId val="993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01568"/>
        <c:axId val="99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01568"/>
        <c:axId val="99503488"/>
      </c:lineChart>
      <c:dateAx>
        <c:axId val="99501568"/>
        <c:scaling>
          <c:orientation val="minMax"/>
        </c:scaling>
        <c:delete val="1"/>
        <c:axPos val="b"/>
        <c:numFmt formatCode="ge" sourceLinked="1"/>
        <c:majorTickMark val="none"/>
        <c:minorTickMark val="none"/>
        <c:tickLblPos val="none"/>
        <c:crossAx val="99503488"/>
        <c:crosses val="autoZero"/>
        <c:auto val="1"/>
        <c:lblOffset val="100"/>
        <c:baseTimeUnit val="years"/>
      </c:dateAx>
      <c:valAx>
        <c:axId val="99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38048"/>
        <c:axId val="99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38048"/>
        <c:axId val="99539968"/>
      </c:lineChart>
      <c:dateAx>
        <c:axId val="99538048"/>
        <c:scaling>
          <c:orientation val="minMax"/>
        </c:scaling>
        <c:delete val="1"/>
        <c:axPos val="b"/>
        <c:numFmt formatCode="ge" sourceLinked="1"/>
        <c:majorTickMark val="none"/>
        <c:minorTickMark val="none"/>
        <c:tickLblPos val="none"/>
        <c:crossAx val="99539968"/>
        <c:crosses val="autoZero"/>
        <c:auto val="1"/>
        <c:lblOffset val="100"/>
        <c:baseTimeUnit val="years"/>
      </c:dateAx>
      <c:valAx>
        <c:axId val="99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05408"/>
        <c:axId val="1007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5408"/>
        <c:axId val="100707328"/>
      </c:lineChart>
      <c:dateAx>
        <c:axId val="100705408"/>
        <c:scaling>
          <c:orientation val="minMax"/>
        </c:scaling>
        <c:delete val="1"/>
        <c:axPos val="b"/>
        <c:numFmt formatCode="ge" sourceLinked="1"/>
        <c:majorTickMark val="none"/>
        <c:minorTickMark val="none"/>
        <c:tickLblPos val="none"/>
        <c:crossAx val="100707328"/>
        <c:crosses val="autoZero"/>
        <c:auto val="1"/>
        <c:lblOffset val="100"/>
        <c:baseTimeUnit val="years"/>
      </c:dateAx>
      <c:valAx>
        <c:axId val="1007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52000"/>
        <c:axId val="100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52000"/>
        <c:axId val="100758272"/>
      </c:lineChart>
      <c:dateAx>
        <c:axId val="100752000"/>
        <c:scaling>
          <c:orientation val="minMax"/>
        </c:scaling>
        <c:delete val="1"/>
        <c:axPos val="b"/>
        <c:numFmt formatCode="ge" sourceLinked="1"/>
        <c:majorTickMark val="none"/>
        <c:minorTickMark val="none"/>
        <c:tickLblPos val="none"/>
        <c:crossAx val="100758272"/>
        <c:crosses val="autoZero"/>
        <c:auto val="1"/>
        <c:lblOffset val="100"/>
        <c:baseTimeUnit val="years"/>
      </c:dateAx>
      <c:valAx>
        <c:axId val="100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1400.77</c:v>
                </c:pt>
                <c:pt idx="1">
                  <c:v>1431.09</c:v>
                </c:pt>
                <c:pt idx="2">
                  <c:v>1411.86</c:v>
                </c:pt>
                <c:pt idx="3">
                  <c:v>1392.69</c:v>
                </c:pt>
                <c:pt idx="4">
                  <c:v>1607.22</c:v>
                </c:pt>
              </c:numCache>
            </c:numRef>
          </c:val>
        </c:ser>
        <c:dLbls>
          <c:showLegendKey val="0"/>
          <c:showVal val="0"/>
          <c:showCatName val="0"/>
          <c:showSerName val="0"/>
          <c:showPercent val="0"/>
          <c:showBubbleSize val="0"/>
        </c:dLbls>
        <c:gapWidth val="150"/>
        <c:axId val="100786944"/>
        <c:axId val="1007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00786944"/>
        <c:axId val="100788864"/>
      </c:lineChart>
      <c:dateAx>
        <c:axId val="100786944"/>
        <c:scaling>
          <c:orientation val="minMax"/>
        </c:scaling>
        <c:delete val="1"/>
        <c:axPos val="b"/>
        <c:numFmt formatCode="ge" sourceLinked="1"/>
        <c:majorTickMark val="none"/>
        <c:minorTickMark val="none"/>
        <c:tickLblPos val="none"/>
        <c:crossAx val="100788864"/>
        <c:crosses val="autoZero"/>
        <c:auto val="1"/>
        <c:lblOffset val="100"/>
        <c:baseTimeUnit val="years"/>
      </c:dateAx>
      <c:valAx>
        <c:axId val="1007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68.03</c:v>
                </c:pt>
                <c:pt idx="1">
                  <c:v>68.89</c:v>
                </c:pt>
                <c:pt idx="2">
                  <c:v>62.11</c:v>
                </c:pt>
                <c:pt idx="3">
                  <c:v>59.02</c:v>
                </c:pt>
                <c:pt idx="4">
                  <c:v>63.77</c:v>
                </c:pt>
              </c:numCache>
            </c:numRef>
          </c:val>
        </c:ser>
        <c:dLbls>
          <c:showLegendKey val="0"/>
          <c:showVal val="0"/>
          <c:showCatName val="0"/>
          <c:showSerName val="0"/>
          <c:showPercent val="0"/>
          <c:showBubbleSize val="0"/>
        </c:dLbls>
        <c:gapWidth val="150"/>
        <c:axId val="101876096"/>
        <c:axId val="1018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01876096"/>
        <c:axId val="101878016"/>
      </c:lineChart>
      <c:dateAx>
        <c:axId val="101876096"/>
        <c:scaling>
          <c:orientation val="minMax"/>
        </c:scaling>
        <c:delete val="1"/>
        <c:axPos val="b"/>
        <c:numFmt formatCode="ge" sourceLinked="1"/>
        <c:majorTickMark val="none"/>
        <c:minorTickMark val="none"/>
        <c:tickLblPos val="none"/>
        <c:crossAx val="101878016"/>
        <c:crosses val="autoZero"/>
        <c:auto val="1"/>
        <c:lblOffset val="100"/>
        <c:baseTimeUnit val="years"/>
      </c:dateAx>
      <c:valAx>
        <c:axId val="101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381.91</c:v>
                </c:pt>
                <c:pt idx="1">
                  <c:v>375.76</c:v>
                </c:pt>
                <c:pt idx="2">
                  <c:v>428.04</c:v>
                </c:pt>
                <c:pt idx="3">
                  <c:v>452.32</c:v>
                </c:pt>
                <c:pt idx="4">
                  <c:v>352.1</c:v>
                </c:pt>
              </c:numCache>
            </c:numRef>
          </c:val>
        </c:ser>
        <c:dLbls>
          <c:showLegendKey val="0"/>
          <c:showVal val="0"/>
          <c:showCatName val="0"/>
          <c:showSerName val="0"/>
          <c:showPercent val="0"/>
          <c:showBubbleSize val="0"/>
        </c:dLbls>
        <c:gapWidth val="150"/>
        <c:axId val="101886976"/>
        <c:axId val="1019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01886976"/>
        <c:axId val="101901440"/>
      </c:lineChart>
      <c:dateAx>
        <c:axId val="101886976"/>
        <c:scaling>
          <c:orientation val="minMax"/>
        </c:scaling>
        <c:delete val="1"/>
        <c:axPos val="b"/>
        <c:numFmt formatCode="ge" sourceLinked="1"/>
        <c:majorTickMark val="none"/>
        <c:minorTickMark val="none"/>
        <c:tickLblPos val="none"/>
        <c:crossAx val="101901440"/>
        <c:crosses val="autoZero"/>
        <c:auto val="1"/>
        <c:lblOffset val="100"/>
        <c:baseTimeUnit val="years"/>
      </c:dateAx>
      <c:valAx>
        <c:axId val="101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三次市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123</v>
      </c>
      <c r="AE8" s="50"/>
      <c r="AF8" s="50"/>
      <c r="AG8" s="50"/>
      <c r="AH8" s="50"/>
      <c r="AI8" s="50"/>
      <c r="AJ8" s="50"/>
      <c r="AK8" s="2"/>
      <c r="AL8" s="51">
        <f>データ!$R$6</f>
        <v>53995</v>
      </c>
      <c r="AM8" s="51"/>
      <c r="AN8" s="51"/>
      <c r="AO8" s="51"/>
      <c r="AP8" s="51"/>
      <c r="AQ8" s="51"/>
      <c r="AR8" s="51"/>
      <c r="AS8" s="51"/>
      <c r="AT8" s="46">
        <f>データ!$S$6</f>
        <v>778.14</v>
      </c>
      <c r="AU8" s="46"/>
      <c r="AV8" s="46"/>
      <c r="AW8" s="46"/>
      <c r="AX8" s="46"/>
      <c r="AY8" s="46"/>
      <c r="AZ8" s="46"/>
      <c r="BA8" s="46"/>
      <c r="BB8" s="46">
        <f>データ!$T$6</f>
        <v>69.39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20.8</v>
      </c>
      <c r="Q10" s="46"/>
      <c r="R10" s="46"/>
      <c r="S10" s="46"/>
      <c r="T10" s="46"/>
      <c r="U10" s="46"/>
      <c r="V10" s="46"/>
      <c r="W10" s="51">
        <f>データ!$Q$6</f>
        <v>4622</v>
      </c>
      <c r="X10" s="51"/>
      <c r="Y10" s="51"/>
      <c r="Z10" s="51"/>
      <c r="AA10" s="51"/>
      <c r="AB10" s="51"/>
      <c r="AC10" s="51"/>
      <c r="AD10" s="2"/>
      <c r="AE10" s="2"/>
      <c r="AF10" s="2"/>
      <c r="AG10" s="2"/>
      <c r="AH10" s="2"/>
      <c r="AI10" s="2"/>
      <c r="AJ10" s="2"/>
      <c r="AK10" s="2"/>
      <c r="AL10" s="51">
        <f>データ!$U$6</f>
        <v>11139</v>
      </c>
      <c r="AM10" s="51"/>
      <c r="AN10" s="51"/>
      <c r="AO10" s="51"/>
      <c r="AP10" s="51"/>
      <c r="AQ10" s="51"/>
      <c r="AR10" s="51"/>
      <c r="AS10" s="51"/>
      <c r="AT10" s="46">
        <f>データ!$V$6</f>
        <v>51.85</v>
      </c>
      <c r="AU10" s="46"/>
      <c r="AV10" s="46"/>
      <c r="AW10" s="46"/>
      <c r="AX10" s="46"/>
      <c r="AY10" s="46"/>
      <c r="AZ10" s="46"/>
      <c r="BA10" s="46"/>
      <c r="BB10" s="46">
        <f>データ!$W$6</f>
        <v>214.83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342092</v>
      </c>
      <c r="D6" s="34">
        <f t="shared" si="3"/>
        <v>47</v>
      </c>
      <c r="E6" s="34">
        <f t="shared" si="3"/>
        <v>1</v>
      </c>
      <c r="F6" s="34">
        <f t="shared" si="3"/>
        <v>0</v>
      </c>
      <c r="G6" s="34">
        <f t="shared" si="3"/>
        <v>0</v>
      </c>
      <c r="H6" s="34" t="str">
        <f t="shared" si="3"/>
        <v>広島県　三次市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20.8</v>
      </c>
      <c r="Q6" s="35">
        <f t="shared" si="3"/>
        <v>4622</v>
      </c>
      <c r="R6" s="35">
        <f t="shared" si="3"/>
        <v>53995</v>
      </c>
      <c r="S6" s="35">
        <f t="shared" si="3"/>
        <v>778.14</v>
      </c>
      <c r="T6" s="35">
        <f t="shared" si="3"/>
        <v>69.39</v>
      </c>
      <c r="U6" s="35">
        <f t="shared" si="3"/>
        <v>11139</v>
      </c>
      <c r="V6" s="35">
        <f t="shared" si="3"/>
        <v>51.85</v>
      </c>
      <c r="W6" s="35">
        <f t="shared" si="3"/>
        <v>214.83</v>
      </c>
      <c r="X6" s="36">
        <f>IF(X7="",NA(),X7)</f>
        <v>82.58</v>
      </c>
      <c r="Y6" s="36">
        <f t="shared" ref="Y6:AG6" si="4">IF(Y7="",NA(),Y7)</f>
        <v>85.92</v>
      </c>
      <c r="Z6" s="36">
        <f t="shared" si="4"/>
        <v>75.09</v>
      </c>
      <c r="AA6" s="36">
        <f t="shared" si="4"/>
        <v>71.53</v>
      </c>
      <c r="AB6" s="36">
        <f t="shared" si="4"/>
        <v>79.790000000000006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1400.77</v>
      </c>
      <c r="BF6" s="36">
        <f t="shared" ref="BF6:BN6" si="7">IF(BF7="",NA(),BF7)</f>
        <v>1431.09</v>
      </c>
      <c r="BG6" s="36">
        <f t="shared" si="7"/>
        <v>1411.86</v>
      </c>
      <c r="BH6" s="36">
        <f t="shared" si="7"/>
        <v>1392.69</v>
      </c>
      <c r="BI6" s="36">
        <f t="shared" si="7"/>
        <v>1607.22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68.03</v>
      </c>
      <c r="BQ6" s="36">
        <f t="shared" ref="BQ6:BY6" si="8">IF(BQ7="",NA(),BQ7)</f>
        <v>68.89</v>
      </c>
      <c r="BR6" s="36">
        <f t="shared" si="8"/>
        <v>62.11</v>
      </c>
      <c r="BS6" s="36">
        <f t="shared" si="8"/>
        <v>59.02</v>
      </c>
      <c r="BT6" s="36">
        <f t="shared" si="8"/>
        <v>63.77</v>
      </c>
      <c r="BU6" s="36">
        <f t="shared" si="8"/>
        <v>54.57</v>
      </c>
      <c r="BV6" s="36">
        <f t="shared" si="8"/>
        <v>54.4</v>
      </c>
      <c r="BW6" s="36">
        <f t="shared" si="8"/>
        <v>54.45</v>
      </c>
      <c r="BX6" s="36">
        <f t="shared" si="8"/>
        <v>54.33</v>
      </c>
      <c r="BY6" s="36">
        <f t="shared" si="8"/>
        <v>55.02</v>
      </c>
      <c r="BZ6" s="35" t="str">
        <f>IF(BZ7="","",IF(BZ7="-","【-】","【"&amp;SUBSTITUTE(TEXT(BZ7,"#,##0.00"),"-","△")&amp;"】"))</f>
        <v>【53.06】</v>
      </c>
      <c r="CA6" s="36">
        <f>IF(CA7="",NA(),CA7)</f>
        <v>381.91</v>
      </c>
      <c r="CB6" s="36">
        <f t="shared" ref="CB6:CJ6" si="9">IF(CB7="",NA(),CB7)</f>
        <v>375.76</v>
      </c>
      <c r="CC6" s="36">
        <f t="shared" si="9"/>
        <v>428.04</v>
      </c>
      <c r="CD6" s="36">
        <f t="shared" si="9"/>
        <v>452.32</v>
      </c>
      <c r="CE6" s="36">
        <f t="shared" si="9"/>
        <v>352.1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73.91</v>
      </c>
      <c r="CM6" s="36">
        <f t="shared" ref="CM6:CU6" si="10">IF(CM7="",NA(),CM7)</f>
        <v>74.52</v>
      </c>
      <c r="CN6" s="36">
        <f t="shared" si="10"/>
        <v>53.18</v>
      </c>
      <c r="CO6" s="36">
        <f t="shared" si="10"/>
        <v>57.37</v>
      </c>
      <c r="CP6" s="36">
        <f t="shared" si="10"/>
        <v>57.44</v>
      </c>
      <c r="CQ6" s="36">
        <f t="shared" si="10"/>
        <v>63.99</v>
      </c>
      <c r="CR6" s="36">
        <f t="shared" si="10"/>
        <v>62.01</v>
      </c>
      <c r="CS6" s="36">
        <f t="shared" si="10"/>
        <v>60.68</v>
      </c>
      <c r="CT6" s="36">
        <f t="shared" si="10"/>
        <v>59.87</v>
      </c>
      <c r="CU6" s="36">
        <f t="shared" si="10"/>
        <v>59.59</v>
      </c>
      <c r="CV6" s="35" t="str">
        <f>IF(CV7="","",IF(CV7="-","【-】","【"&amp;SUBSTITUTE(TEXT(CV7,"#,##0.00"),"-","△")&amp;"】"))</f>
        <v>【56.28】</v>
      </c>
      <c r="CW6" s="36">
        <f>IF(CW7="",NA(),CW7)</f>
        <v>80.94</v>
      </c>
      <c r="CX6" s="36">
        <f t="shared" ref="CX6:DF6" si="11">IF(CX7="",NA(),CX7)</f>
        <v>79.540000000000006</v>
      </c>
      <c r="CY6" s="36">
        <f t="shared" si="11"/>
        <v>73.47</v>
      </c>
      <c r="CZ6" s="36">
        <f t="shared" si="11"/>
        <v>68.11</v>
      </c>
      <c r="DA6" s="36">
        <f t="shared" si="11"/>
        <v>68.599999999999994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1.51</v>
      </c>
      <c r="EH6" s="36">
        <f t="shared" si="14"/>
        <v>0.99</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342092</v>
      </c>
      <c r="D7" s="38">
        <v>47</v>
      </c>
      <c r="E7" s="38">
        <v>1</v>
      </c>
      <c r="F7" s="38">
        <v>0</v>
      </c>
      <c r="G7" s="38">
        <v>0</v>
      </c>
      <c r="H7" s="38" t="s">
        <v>108</v>
      </c>
      <c r="I7" s="38" t="s">
        <v>109</v>
      </c>
      <c r="J7" s="38" t="s">
        <v>110</v>
      </c>
      <c r="K7" s="38" t="s">
        <v>111</v>
      </c>
      <c r="L7" s="38" t="s">
        <v>112</v>
      </c>
      <c r="M7" s="38"/>
      <c r="N7" s="39" t="s">
        <v>113</v>
      </c>
      <c r="O7" s="39" t="s">
        <v>114</v>
      </c>
      <c r="P7" s="39">
        <v>20.8</v>
      </c>
      <c r="Q7" s="39">
        <v>4622</v>
      </c>
      <c r="R7" s="39">
        <v>53995</v>
      </c>
      <c r="S7" s="39">
        <v>778.14</v>
      </c>
      <c r="T7" s="39">
        <v>69.39</v>
      </c>
      <c r="U7" s="39">
        <v>11139</v>
      </c>
      <c r="V7" s="39">
        <v>51.85</v>
      </c>
      <c r="W7" s="39">
        <v>214.83</v>
      </c>
      <c r="X7" s="39">
        <v>82.58</v>
      </c>
      <c r="Y7" s="39">
        <v>85.92</v>
      </c>
      <c r="Z7" s="39">
        <v>75.09</v>
      </c>
      <c r="AA7" s="39">
        <v>71.53</v>
      </c>
      <c r="AB7" s="39">
        <v>79.790000000000006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1400.77</v>
      </c>
      <c r="BF7" s="39">
        <v>1431.09</v>
      </c>
      <c r="BG7" s="39">
        <v>1411.86</v>
      </c>
      <c r="BH7" s="39">
        <v>1392.69</v>
      </c>
      <c r="BI7" s="39">
        <v>1607.22</v>
      </c>
      <c r="BJ7" s="39">
        <v>1321.78</v>
      </c>
      <c r="BK7" s="39">
        <v>1326.51</v>
      </c>
      <c r="BL7" s="39">
        <v>1285.3599999999999</v>
      </c>
      <c r="BM7" s="39">
        <v>1246.73</v>
      </c>
      <c r="BN7" s="39">
        <v>1281.51</v>
      </c>
      <c r="BO7" s="39">
        <v>1280.76</v>
      </c>
      <c r="BP7" s="39">
        <v>68.03</v>
      </c>
      <c r="BQ7" s="39">
        <v>68.89</v>
      </c>
      <c r="BR7" s="39">
        <v>62.11</v>
      </c>
      <c r="BS7" s="39">
        <v>59.02</v>
      </c>
      <c r="BT7" s="39">
        <v>63.77</v>
      </c>
      <c r="BU7" s="39">
        <v>54.57</v>
      </c>
      <c r="BV7" s="39">
        <v>54.4</v>
      </c>
      <c r="BW7" s="39">
        <v>54.45</v>
      </c>
      <c r="BX7" s="39">
        <v>54.33</v>
      </c>
      <c r="BY7" s="39">
        <v>55.02</v>
      </c>
      <c r="BZ7" s="39">
        <v>53.06</v>
      </c>
      <c r="CA7" s="39">
        <v>381.91</v>
      </c>
      <c r="CB7" s="39">
        <v>375.76</v>
      </c>
      <c r="CC7" s="39">
        <v>428.04</v>
      </c>
      <c r="CD7" s="39">
        <v>452.32</v>
      </c>
      <c r="CE7" s="39">
        <v>352.1</v>
      </c>
      <c r="CF7" s="39">
        <v>318.02999999999997</v>
      </c>
      <c r="CG7" s="39">
        <v>325.14</v>
      </c>
      <c r="CH7" s="39">
        <v>332.75</v>
      </c>
      <c r="CI7" s="39">
        <v>341.05</v>
      </c>
      <c r="CJ7" s="39">
        <v>330.62</v>
      </c>
      <c r="CK7" s="39">
        <v>314.83</v>
      </c>
      <c r="CL7" s="39">
        <v>73.91</v>
      </c>
      <c r="CM7" s="39">
        <v>74.52</v>
      </c>
      <c r="CN7" s="39">
        <v>53.18</v>
      </c>
      <c r="CO7" s="39">
        <v>57.37</v>
      </c>
      <c r="CP7" s="39">
        <v>57.44</v>
      </c>
      <c r="CQ7" s="39">
        <v>63.99</v>
      </c>
      <c r="CR7" s="39">
        <v>62.01</v>
      </c>
      <c r="CS7" s="39">
        <v>60.68</v>
      </c>
      <c r="CT7" s="39">
        <v>59.87</v>
      </c>
      <c r="CU7" s="39">
        <v>59.59</v>
      </c>
      <c r="CV7" s="39">
        <v>56.28</v>
      </c>
      <c r="CW7" s="39">
        <v>80.94</v>
      </c>
      <c r="CX7" s="39">
        <v>79.540000000000006</v>
      </c>
      <c r="CY7" s="39">
        <v>73.47</v>
      </c>
      <c r="CZ7" s="39">
        <v>68.11</v>
      </c>
      <c r="DA7" s="39">
        <v>68.599999999999994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1.51</v>
      </c>
      <c r="EH7" s="39">
        <v>0.99</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cp:lastPrinted>2018-02-26T02:25:14Z</cp:lastPrinted>
  <dcterms:created xsi:type="dcterms:W3CDTF">2017-12-25T01:46:18Z</dcterms:created>
  <dcterms:modified xsi:type="dcterms:W3CDTF">2018-02-26T02:27:06Z</dcterms:modified>
</cp:coreProperties>
</file>