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B6" i="4"/>
  <c r="C10" i="5" l="1"/>
  <c r="D10" i="5"/>
  <c r="E10" i="5"/>
  <c r="B10" i="5"/>
</calcChain>
</file>

<file path=xl/sharedStrings.xml><?xml version="1.0" encoding="utf-8"?>
<sst xmlns="http://schemas.openxmlformats.org/spreadsheetml/2006/main" count="240" uniqueCount="124">
  <si>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</si>
  <si>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</si>
  <si>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</si>
  <si>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</si>
  <si>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</si>
  <si>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</si>
  <si>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</si>
  <si>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</si>
  <si>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</si>
  <si>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</si>
  <si>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</si>
  <si>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</si>
  <si>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</si>
  <si>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</si>
  <si>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</si>
  <si>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</si>
  <si>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</si>
  <si>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</si>
  <si>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</si>
  <si>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</si>
  <si>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</si>
  <si>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</si>
  <si>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</si>
  <si>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</si>
  <si>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</si>
  <si>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</si>
  <si>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</si>
  <si>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</si>
  <si>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</si>
  <si>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</si>
  <si>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</si>
  <si>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</si>
  <si>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</si>
  <si>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</si>
  <si>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</si>
  <si>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</si>
  <si>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</si>
  <si>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</si>
  <si>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</si>
  <si>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</si>
  <si>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</si>
  <si>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</si>
  <si>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</si>
  <si>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</si>
  <si>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</si>
  <si>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</si>
  <si>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</si>
  <si>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</si>
  <si>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</si>
  <si>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</si>
  <si>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</si>
  <si>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</si>
  <si>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</si>
  <si>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</si>
  <si>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</si>
  <si>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</si>
  <si>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</si>
  <si>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</si>
  <si>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</si>
  <si>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</si>
  <si>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</si>
  <si>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</si>
  <si>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</si>
  <si>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</si>
  <si>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</si>
  <si>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</si>
  <si>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</si>
  <si>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</si>
  <si>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</si>
  <si>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</si>
  <si>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</si>
  <si>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</si>
  <si>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</si>
  <si>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</si>
  <si>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</si>
  <si>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</si>
  <si>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</si>
  <si>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</si>
  <si>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</si>
  <si>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</si>
  <si>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</si>
  <si>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</si>
  <si>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</si>
  <si>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</si>
  <si>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</si>
  <si>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</si>
  <si>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</si>
  <si>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</si>
  <si>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</si>
  <si>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</si>
  <si>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</si>
  <si>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</si>
  <si>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</si>
  <si>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</si>
  <si>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</si>
  <si>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</si>
  <si>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</si>
  <si>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</si>
  <si>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</si>
  <si>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</si>
  <si>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</si>
  <si>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</si>
  <si>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</si>
  <si>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</si>
  <si>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</si>
  <si>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</si>
  <si>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</si>
  <si>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</si>
  <si>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尾道市</t>
  </si>
  <si>
    <t>法非適用</t>
  </si>
  <si>
    <t>下水道事業</t>
  </si>
  <si>
    <t>漁業集落排水</t>
  </si>
  <si>
    <t>H3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</si>
  <si>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</si>
  <si>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</si>
  <si>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</si>
  <si>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</si>
  <si>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</si>
  <si>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</si>
  <si>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</si>
  <si>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排水処理施設において、委託業者の作成する点検記録票に基づき、老朽化した機器の早期交換修繕を行うことにより、排水処理施設の適切な維持・管理に努めている。
　管渠については、布設後１０年以上経過している箇所もあるため、適切な維持・管理体制の構築を検討する必要があると考える。
　これらの適切な維持・管理のため、経営戦略に則り、今後、機能保全計画の策定を検討していく予定である。</t>
    <rPh sb="142" eb="144">
      <t>テキセツ</t>
    </rPh>
    <rPh sb="145" eb="147">
      <t>イジ</t>
    </rPh>
    <rPh sb="148" eb="150">
      <t>カンリ</t>
    </rPh>
    <rPh sb="154" eb="156">
      <t>ケイエイ</t>
    </rPh>
    <rPh sb="156" eb="158">
      <t>センリャク</t>
    </rPh>
    <rPh sb="159" eb="160">
      <t>ノット</t>
    </rPh>
    <rPh sb="162" eb="164">
      <t>コンゴ</t>
    </rPh>
    <rPh sb="165" eb="167">
      <t>キノウ</t>
    </rPh>
    <rPh sb="167" eb="169">
      <t>ホゼン</t>
    </rPh>
    <rPh sb="169" eb="171">
      <t>ケイカク</t>
    </rPh>
    <rPh sb="172" eb="174">
      <t>サクテイ</t>
    </rPh>
    <rPh sb="175" eb="177">
      <t>ケントウ</t>
    </rPh>
    <rPh sb="181" eb="183">
      <t>ヨテイ</t>
    </rPh>
    <phoneticPr fontId="4"/>
  </si>
  <si>
    <t>非設置</t>
    <rPh sb="0" eb="1">
      <t>ヒ</t>
    </rPh>
    <rPh sb="1" eb="3">
      <t>セッチ</t>
    </rPh>
    <phoneticPr fontId="4"/>
  </si>
  <si>
    <t>　利用者の増加に伸び悩む中、他課と連携した区域内人口確保や、未接続世帯の接続に向けた継続的な取組みが必要であると考える。また、管渠も含めた施設全体の適切な維持・管理も今後の課題である。
　平成２８年度策定の経営戦略に則り、汚水処理費の見直しと接続率の向上を行いつつ、施設の長寿命化に取り組み、投資の平準化を図ることで、より効率的で健全な経営を目指す。</t>
    <rPh sb="1" eb="4">
      <t>リヨウシャ</t>
    </rPh>
    <rPh sb="5" eb="7">
      <t>ゾウカ</t>
    </rPh>
    <rPh sb="8" eb="9">
      <t>ノ</t>
    </rPh>
    <rPh sb="10" eb="11">
      <t>ナヤ</t>
    </rPh>
    <rPh sb="14" eb="16">
      <t>タカ</t>
    </rPh>
    <rPh sb="17" eb="19">
      <t>レンケイ</t>
    </rPh>
    <rPh sb="21" eb="24">
      <t>クイキナイ</t>
    </rPh>
    <rPh sb="24" eb="26">
      <t>ジンコウ</t>
    </rPh>
    <rPh sb="26" eb="28">
      <t>カクホ</t>
    </rPh>
    <rPh sb="50" eb="52">
      <t>ヒツヨウ</t>
    </rPh>
    <rPh sb="56" eb="57">
      <t>カンガ</t>
    </rPh>
    <rPh sb="94" eb="96">
      <t>ヘイセイ</t>
    </rPh>
    <rPh sb="98" eb="99">
      <t>ネン</t>
    </rPh>
    <rPh sb="99" eb="100">
      <t>ド</t>
    </rPh>
    <rPh sb="100" eb="102">
      <t>サクテイ</t>
    </rPh>
    <rPh sb="108" eb="109">
      <t>ノット</t>
    </rPh>
    <rPh sb="111" eb="113">
      <t>オスイ</t>
    </rPh>
    <rPh sb="113" eb="115">
      <t>ショリ</t>
    </rPh>
    <rPh sb="115" eb="116">
      <t>ヒ</t>
    </rPh>
    <rPh sb="117" eb="119">
      <t>ミナオ</t>
    </rPh>
    <rPh sb="121" eb="123">
      <t>セツゾク</t>
    </rPh>
    <rPh sb="123" eb="124">
      <t>リツ</t>
    </rPh>
    <rPh sb="125" eb="127">
      <t>コウジョウ</t>
    </rPh>
    <rPh sb="128" eb="129">
      <t>オコナ</t>
    </rPh>
    <rPh sb="146" eb="148">
      <t>トウシ</t>
    </rPh>
    <rPh sb="149" eb="152">
      <t>ヘイジュンカ</t>
    </rPh>
    <rPh sb="153" eb="154">
      <t>ハカ</t>
    </rPh>
    <rPh sb="161" eb="164">
      <t>コウリツテキ</t>
    </rPh>
    <rPh sb="165" eb="167">
      <t>ケンゼン</t>
    </rPh>
    <phoneticPr fontId="4"/>
  </si>
  <si>
    <t>　①収益的収支比率は、ほぼ１００％を維持しているが、施設管理費用の不足分及び償還金を一般会計からの繰入金に依存しているのが現状である。平成２８年度においては、資本的収入にあたる新規下水接続の分担金収入があったことで、相対的に収益的収入が減少したが、全体の収支を見れば繰入金が減少した点から、経営改善に繋がったと考える。
　⑤経費回収率は、主に修繕費の減少で汚水処理費が微減した一方、下水使用料の減少の方が大きく、昨年度比減となり、類似団体の平均値を下回った。管理委託内容の見直し等による費用削減及び、利用者数の拡大による使用料収入の増加に取組む必要がある。
　⑥汚水処理原価、⑦施設利用率は、汚水処理費の微減と年間有収水量の増加により、わずかに改善したが、依然として類似団体より低い水準にある。
　⑧水洗化率は、区域内人口が減少した一方、利用者数が増加したため上昇したが、将来的に人口減少に伴い利用者も減少していくと考えられる。区域内人口を増加させ、利用者拡大に繋げる取組みが必要と考えられる。</t>
    <rPh sb="36" eb="37">
      <t>オヨ</t>
    </rPh>
    <rPh sb="38" eb="41">
      <t>ショウカンキン</t>
    </rPh>
    <rPh sb="67" eb="69">
      <t>ヘイセイ</t>
    </rPh>
    <rPh sb="71" eb="72">
      <t>ネン</t>
    </rPh>
    <rPh sb="72" eb="73">
      <t>ド</t>
    </rPh>
    <rPh sb="79" eb="82">
      <t>シホンテキ</t>
    </rPh>
    <rPh sb="82" eb="84">
      <t>シュウニュウ</t>
    </rPh>
    <rPh sb="88" eb="90">
      <t>シンキ</t>
    </rPh>
    <rPh sb="90" eb="92">
      <t>ゲスイ</t>
    </rPh>
    <rPh sb="92" eb="94">
      <t>セツゾク</t>
    </rPh>
    <rPh sb="95" eb="98">
      <t>ブンタンキン</t>
    </rPh>
    <rPh sb="98" eb="100">
      <t>シュウニュウ</t>
    </rPh>
    <rPh sb="108" eb="111">
      <t>ソウタイテキ</t>
    </rPh>
    <rPh sb="112" eb="115">
      <t>シュウエキテキ</t>
    </rPh>
    <rPh sb="115" eb="117">
      <t>シュウニュウ</t>
    </rPh>
    <rPh sb="118" eb="120">
      <t>ゲンショウ</t>
    </rPh>
    <rPh sb="124" eb="126">
      <t>ゼンタイ</t>
    </rPh>
    <rPh sb="127" eb="129">
      <t>シュウシ</t>
    </rPh>
    <rPh sb="130" eb="131">
      <t>ミ</t>
    </rPh>
    <rPh sb="133" eb="135">
      <t>クリイレ</t>
    </rPh>
    <rPh sb="135" eb="136">
      <t>キン</t>
    </rPh>
    <rPh sb="137" eb="139">
      <t>ゲンショウ</t>
    </rPh>
    <rPh sb="141" eb="142">
      <t>テン</t>
    </rPh>
    <rPh sb="145" eb="147">
      <t>ケイエイ</t>
    </rPh>
    <rPh sb="147" eb="149">
      <t>カイゼン</t>
    </rPh>
    <rPh sb="150" eb="151">
      <t>ツナ</t>
    </rPh>
    <rPh sb="155" eb="156">
      <t>カンガ</t>
    </rPh>
    <rPh sb="169" eb="170">
      <t>オモ</t>
    </rPh>
    <rPh sb="171" eb="173">
      <t>シュウゼン</t>
    </rPh>
    <rPh sb="173" eb="174">
      <t>ヒ</t>
    </rPh>
    <rPh sb="175" eb="177">
      <t>ゲンショウ</t>
    </rPh>
    <rPh sb="178" eb="180">
      <t>オスイ</t>
    </rPh>
    <rPh sb="180" eb="182">
      <t>ショリ</t>
    </rPh>
    <rPh sb="182" eb="183">
      <t>ヒ</t>
    </rPh>
    <rPh sb="184" eb="186">
      <t>ビゲン</t>
    </rPh>
    <rPh sb="188" eb="190">
      <t>イッポウ</t>
    </rPh>
    <rPh sb="193" eb="196">
      <t>シヨウリョウ</t>
    </rPh>
    <rPh sb="197" eb="199">
      <t>ゲンショウ</t>
    </rPh>
    <rPh sb="200" eb="201">
      <t>ホウ</t>
    </rPh>
    <rPh sb="202" eb="203">
      <t>オオ</t>
    </rPh>
    <rPh sb="206" eb="209">
      <t>サクネンド</t>
    </rPh>
    <rPh sb="209" eb="210">
      <t>ヒ</t>
    </rPh>
    <rPh sb="210" eb="211">
      <t>ゲン</t>
    </rPh>
    <rPh sb="224" eb="226">
      <t>シタマワ</t>
    </rPh>
    <rPh sb="229" eb="231">
      <t>カンリ</t>
    </rPh>
    <rPh sb="231" eb="233">
      <t>イタク</t>
    </rPh>
    <rPh sb="233" eb="235">
      <t>ナイヨウ</t>
    </rPh>
    <rPh sb="236" eb="238">
      <t>ミナオ</t>
    </rPh>
    <rPh sb="239" eb="240">
      <t>トウ</t>
    </rPh>
    <rPh sb="243" eb="245">
      <t>ヒヨウ</t>
    </rPh>
    <rPh sb="245" eb="247">
      <t>サクゲン</t>
    </rPh>
    <rPh sb="247" eb="248">
      <t>オヨ</t>
    </rPh>
    <rPh sb="250" eb="253">
      <t>リヨウシャ</t>
    </rPh>
    <rPh sb="253" eb="254">
      <t>スウ</t>
    </rPh>
    <rPh sb="255" eb="257">
      <t>カクダイ</t>
    </rPh>
    <rPh sb="260" eb="263">
      <t>シヨウリョウ</t>
    </rPh>
    <rPh sb="263" eb="265">
      <t>シュウニュウ</t>
    </rPh>
    <rPh sb="266" eb="268">
      <t>ゾウカ</t>
    </rPh>
    <rPh sb="269" eb="270">
      <t>ト</t>
    </rPh>
    <rPh sb="270" eb="271">
      <t>ク</t>
    </rPh>
    <rPh sb="272" eb="274">
      <t>ヒツヨウ</t>
    </rPh>
    <rPh sb="281" eb="283">
      <t>オスイ</t>
    </rPh>
    <rPh sb="283" eb="285">
      <t>ショリ</t>
    </rPh>
    <rPh sb="285" eb="287">
      <t>ゲンカ</t>
    </rPh>
    <rPh sb="289" eb="291">
      <t>シセツ</t>
    </rPh>
    <rPh sb="291" eb="294">
      <t>リヨウリツ</t>
    </rPh>
    <rPh sb="296" eb="298">
      <t>オスイ</t>
    </rPh>
    <rPh sb="298" eb="300">
      <t>ショリ</t>
    </rPh>
    <rPh sb="300" eb="301">
      <t>ヒ</t>
    </rPh>
    <rPh sb="302" eb="304">
      <t>ビゲン</t>
    </rPh>
    <rPh sb="305" eb="307">
      <t>ネンカン</t>
    </rPh>
    <rPh sb="307" eb="309">
      <t>ユウシュウ</t>
    </rPh>
    <rPh sb="309" eb="311">
      <t>スイリョウ</t>
    </rPh>
    <rPh sb="312" eb="314">
      <t>ゾウカ</t>
    </rPh>
    <rPh sb="322" eb="324">
      <t>カイゼン</t>
    </rPh>
    <rPh sb="328" eb="330">
      <t>イゼン</t>
    </rPh>
    <rPh sb="356" eb="359">
      <t>クイキナイ</t>
    </rPh>
    <rPh sb="359" eb="361">
      <t>ジンコウ</t>
    </rPh>
    <rPh sb="362" eb="364">
      <t>ゲンショウ</t>
    </rPh>
    <rPh sb="366" eb="368">
      <t>イッポウ</t>
    </rPh>
    <rPh sb="369" eb="372">
      <t>リヨウシャ</t>
    </rPh>
    <rPh sb="372" eb="373">
      <t>スウ</t>
    </rPh>
    <rPh sb="374" eb="376">
      <t>ゾウカ</t>
    </rPh>
    <rPh sb="380" eb="382">
      <t>ジョウショウ</t>
    </rPh>
    <rPh sb="386" eb="389">
      <t>ショウライテキ</t>
    </rPh>
    <rPh sb="390" eb="392">
      <t>ジンコウ</t>
    </rPh>
    <rPh sb="392" eb="394">
      <t>ゲンショウ</t>
    </rPh>
    <rPh sb="395" eb="396">
      <t>トモナ</t>
    </rPh>
    <rPh sb="397" eb="400">
      <t>リヨウシャ</t>
    </rPh>
    <rPh sb="401" eb="403">
      <t>ゲンショウ</t>
    </rPh>
    <rPh sb="408" eb="409">
      <t>カンガ</t>
    </rPh>
    <rPh sb="414" eb="416">
      <t>クイキ</t>
    </rPh>
    <rPh sb="416" eb="417">
      <t>ナイ</t>
    </rPh>
    <rPh sb="417" eb="419">
      <t>ジンコウ</t>
    </rPh>
    <rPh sb="420" eb="422">
      <t>ゾウカ</t>
    </rPh>
    <rPh sb="425" eb="428">
      <t>リヨウシャ</t>
    </rPh>
    <rPh sb="428" eb="430">
      <t>カクダイ</t>
    </rPh>
    <rPh sb="431" eb="432">
      <t>ツナ</t>
    </rPh>
    <rPh sb="434" eb="436">
      <t>トリクミ</t>
    </rPh>
    <rPh sb="438" eb="440">
      <t>ヒツヨウ</t>
    </rPh>
    <rPh sb="441" eb="44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</si>
</sst>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089536"/>
        <c:axId val="9268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0.31</c:v>
                </c:pt>
                <c:pt idx="3">
                  <c:v>0.1</c:v>
                </c:pt>
                <c:pt idx="4" formatCode="#,##0.00;&quot;△&quot;#,##0.00">
                  <c:v>0</c:v>
                </c:pt>
              </c:numCache>
            </c:numRef>
          </c:val>
          <c:smooth val="0"/>
        </c:ser>
        <c:dLbls>
          <c:showLegendKey val="0"/>
          <c:showVal val="0"/>
          <c:showCatName val="0"/>
          <c:showSerName val="0"/>
          <c:showPercent val="0"/>
          <c:showBubbleSize val="0"/>
        </c:dLbls>
        <c:marker val="1"/>
        <c:smooth val="0"/>
        <c:axId val="91089536"/>
        <c:axId val="92685056"/>
      </c:lineChart>
      <c:dateAx>
        <c:axId val="91089536"/>
        <c:scaling>
          <c:orientation val="minMax"/>
        </c:scaling>
        <c:delete val="1"/>
        <c:axPos val="b"/>
        <c:numFmt formatCode="ge" sourceLinked="1"/>
        <c:majorTickMark val="none"/>
        <c:minorTickMark val="none"/>
        <c:tickLblPos val="none"/>
        <c:crossAx val="92685056"/>
        <c:crosses val="autoZero"/>
        <c:auto val="1"/>
        <c:lblOffset val="100"/>
        <c:baseTimeUnit val="years"/>
      </c:dateAx>
      <c:valAx>
        <c:axId val="9268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8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23.74</c:v>
                </c:pt>
                <c:pt idx="1">
                  <c:v>22.3</c:v>
                </c:pt>
                <c:pt idx="2">
                  <c:v>23.02</c:v>
                </c:pt>
                <c:pt idx="3">
                  <c:v>23.74</c:v>
                </c:pt>
                <c:pt idx="4">
                  <c:v>25.18</c:v>
                </c:pt>
              </c:numCache>
            </c:numRef>
          </c:val>
        </c:ser>
        <c:dLbls>
          <c:showLegendKey val="0"/>
          <c:showVal val="0"/>
          <c:showCatName val="0"/>
          <c:showSerName val="0"/>
          <c:showPercent val="0"/>
          <c:showBubbleSize val="0"/>
        </c:dLbls>
        <c:gapWidth val="150"/>
        <c:axId val="94313472"/>
        <c:axId val="9432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29.86</c:v>
                </c:pt>
                <c:pt idx="3">
                  <c:v>29.28</c:v>
                </c:pt>
                <c:pt idx="4">
                  <c:v>29.4</c:v>
                </c:pt>
              </c:numCache>
            </c:numRef>
          </c:val>
          <c:smooth val="0"/>
        </c:ser>
        <c:dLbls>
          <c:showLegendKey val="0"/>
          <c:showVal val="0"/>
          <c:showCatName val="0"/>
          <c:showSerName val="0"/>
          <c:showPercent val="0"/>
          <c:showBubbleSize val="0"/>
        </c:dLbls>
        <c:marker val="1"/>
        <c:smooth val="0"/>
        <c:axId val="94313472"/>
        <c:axId val="94327936"/>
      </c:lineChart>
      <c:dateAx>
        <c:axId val="94313472"/>
        <c:scaling>
          <c:orientation val="minMax"/>
        </c:scaling>
        <c:delete val="1"/>
        <c:axPos val="b"/>
        <c:numFmt formatCode="ge" sourceLinked="1"/>
        <c:majorTickMark val="none"/>
        <c:minorTickMark val="none"/>
        <c:tickLblPos val="none"/>
        <c:crossAx val="94327936"/>
        <c:crosses val="autoZero"/>
        <c:auto val="1"/>
        <c:lblOffset val="100"/>
        <c:baseTimeUnit val="years"/>
      </c:dateAx>
      <c:valAx>
        <c:axId val="9432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1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60.26</c:v>
                </c:pt>
                <c:pt idx="1">
                  <c:v>60.99</c:v>
                </c:pt>
                <c:pt idx="2">
                  <c:v>61.64</c:v>
                </c:pt>
                <c:pt idx="3">
                  <c:v>61.09</c:v>
                </c:pt>
                <c:pt idx="4">
                  <c:v>62.1</c:v>
                </c:pt>
              </c:numCache>
            </c:numRef>
          </c:val>
        </c:ser>
        <c:dLbls>
          <c:showLegendKey val="0"/>
          <c:showVal val="0"/>
          <c:showCatName val="0"/>
          <c:showSerName val="0"/>
          <c:showPercent val="0"/>
          <c:showBubbleSize val="0"/>
        </c:dLbls>
        <c:gapWidth val="150"/>
        <c:axId val="94366336"/>
        <c:axId val="9437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65.95</c:v>
                </c:pt>
                <c:pt idx="3">
                  <c:v>66.819999999999993</c:v>
                </c:pt>
                <c:pt idx="4">
                  <c:v>63.77</c:v>
                </c:pt>
              </c:numCache>
            </c:numRef>
          </c:val>
          <c:smooth val="0"/>
        </c:ser>
        <c:dLbls>
          <c:showLegendKey val="0"/>
          <c:showVal val="0"/>
          <c:showCatName val="0"/>
          <c:showSerName val="0"/>
          <c:showPercent val="0"/>
          <c:showBubbleSize val="0"/>
        </c:dLbls>
        <c:marker val="1"/>
        <c:smooth val="0"/>
        <c:axId val="94366336"/>
        <c:axId val="94376704"/>
      </c:lineChart>
      <c:dateAx>
        <c:axId val="94366336"/>
        <c:scaling>
          <c:orientation val="minMax"/>
        </c:scaling>
        <c:delete val="1"/>
        <c:axPos val="b"/>
        <c:numFmt formatCode="ge" sourceLinked="1"/>
        <c:majorTickMark val="none"/>
        <c:minorTickMark val="none"/>
        <c:tickLblPos val="none"/>
        <c:crossAx val="94376704"/>
        <c:crosses val="autoZero"/>
        <c:auto val="1"/>
        <c:lblOffset val="100"/>
        <c:baseTimeUnit val="years"/>
      </c:dateAx>
      <c:valAx>
        <c:axId val="9437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6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99.89</c:v>
                </c:pt>
                <c:pt idx="2">
                  <c:v>100</c:v>
                </c:pt>
                <c:pt idx="3">
                  <c:v>100</c:v>
                </c:pt>
                <c:pt idx="4">
                  <c:v>98.54</c:v>
                </c:pt>
              </c:numCache>
            </c:numRef>
          </c:val>
        </c:ser>
        <c:dLbls>
          <c:showLegendKey val="0"/>
          <c:showVal val="0"/>
          <c:showCatName val="0"/>
          <c:showSerName val="0"/>
          <c:showPercent val="0"/>
          <c:showBubbleSize val="0"/>
        </c:dLbls>
        <c:gapWidth val="150"/>
        <c:axId val="92711168"/>
        <c:axId val="9272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711168"/>
        <c:axId val="92721536"/>
      </c:lineChart>
      <c:dateAx>
        <c:axId val="92711168"/>
        <c:scaling>
          <c:orientation val="minMax"/>
        </c:scaling>
        <c:delete val="1"/>
        <c:axPos val="b"/>
        <c:numFmt formatCode="ge" sourceLinked="1"/>
        <c:majorTickMark val="none"/>
        <c:minorTickMark val="none"/>
        <c:tickLblPos val="none"/>
        <c:crossAx val="92721536"/>
        <c:crosses val="autoZero"/>
        <c:auto val="1"/>
        <c:lblOffset val="100"/>
        <c:baseTimeUnit val="years"/>
      </c:dateAx>
      <c:valAx>
        <c:axId val="9272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1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944256"/>
        <c:axId val="9295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944256"/>
        <c:axId val="92958720"/>
      </c:lineChart>
      <c:dateAx>
        <c:axId val="92944256"/>
        <c:scaling>
          <c:orientation val="minMax"/>
        </c:scaling>
        <c:delete val="1"/>
        <c:axPos val="b"/>
        <c:numFmt formatCode="ge" sourceLinked="1"/>
        <c:majorTickMark val="none"/>
        <c:minorTickMark val="none"/>
        <c:tickLblPos val="none"/>
        <c:crossAx val="92958720"/>
        <c:crosses val="autoZero"/>
        <c:auto val="1"/>
        <c:lblOffset val="100"/>
        <c:baseTimeUnit val="years"/>
      </c:dateAx>
      <c:valAx>
        <c:axId val="9295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4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980736"/>
        <c:axId val="9298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980736"/>
        <c:axId val="92982656"/>
      </c:lineChart>
      <c:dateAx>
        <c:axId val="92980736"/>
        <c:scaling>
          <c:orientation val="minMax"/>
        </c:scaling>
        <c:delete val="1"/>
        <c:axPos val="b"/>
        <c:numFmt formatCode="ge" sourceLinked="1"/>
        <c:majorTickMark val="none"/>
        <c:minorTickMark val="none"/>
        <c:tickLblPos val="none"/>
        <c:crossAx val="92982656"/>
        <c:crosses val="autoZero"/>
        <c:auto val="1"/>
        <c:lblOffset val="100"/>
        <c:baseTimeUnit val="years"/>
      </c:dateAx>
      <c:valAx>
        <c:axId val="9298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8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149632"/>
        <c:axId val="9415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149632"/>
        <c:axId val="94151808"/>
      </c:lineChart>
      <c:dateAx>
        <c:axId val="94149632"/>
        <c:scaling>
          <c:orientation val="minMax"/>
        </c:scaling>
        <c:delete val="1"/>
        <c:axPos val="b"/>
        <c:numFmt formatCode="ge" sourceLinked="1"/>
        <c:majorTickMark val="none"/>
        <c:minorTickMark val="none"/>
        <c:tickLblPos val="none"/>
        <c:crossAx val="94151808"/>
        <c:crosses val="autoZero"/>
        <c:auto val="1"/>
        <c:lblOffset val="100"/>
        <c:baseTimeUnit val="years"/>
      </c:dateAx>
      <c:valAx>
        <c:axId val="9415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4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460928"/>
        <c:axId val="9446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460928"/>
        <c:axId val="94467200"/>
      </c:lineChart>
      <c:dateAx>
        <c:axId val="94460928"/>
        <c:scaling>
          <c:orientation val="minMax"/>
        </c:scaling>
        <c:delete val="1"/>
        <c:axPos val="b"/>
        <c:numFmt formatCode="ge" sourceLinked="1"/>
        <c:majorTickMark val="none"/>
        <c:minorTickMark val="none"/>
        <c:tickLblPos val="none"/>
        <c:crossAx val="94467200"/>
        <c:crosses val="autoZero"/>
        <c:auto val="1"/>
        <c:lblOffset val="100"/>
        <c:baseTimeUnit val="years"/>
      </c:dateAx>
      <c:valAx>
        <c:axId val="9446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6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483584"/>
        <c:axId val="9448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1741.94</c:v>
                </c:pt>
                <c:pt idx="3">
                  <c:v>1451.54</c:v>
                </c:pt>
                <c:pt idx="4">
                  <c:v>1700.42</c:v>
                </c:pt>
              </c:numCache>
            </c:numRef>
          </c:val>
          <c:smooth val="0"/>
        </c:ser>
        <c:dLbls>
          <c:showLegendKey val="0"/>
          <c:showVal val="0"/>
          <c:showCatName val="0"/>
          <c:showSerName val="0"/>
          <c:showPercent val="0"/>
          <c:showBubbleSize val="0"/>
        </c:dLbls>
        <c:marker val="1"/>
        <c:smooth val="0"/>
        <c:axId val="94483584"/>
        <c:axId val="94485504"/>
      </c:lineChart>
      <c:dateAx>
        <c:axId val="94483584"/>
        <c:scaling>
          <c:orientation val="minMax"/>
        </c:scaling>
        <c:delete val="1"/>
        <c:axPos val="b"/>
        <c:numFmt formatCode="ge" sourceLinked="1"/>
        <c:majorTickMark val="none"/>
        <c:minorTickMark val="none"/>
        <c:tickLblPos val="none"/>
        <c:crossAx val="94485504"/>
        <c:crosses val="autoZero"/>
        <c:auto val="1"/>
        <c:lblOffset val="100"/>
        <c:baseTimeUnit val="years"/>
      </c:dateAx>
      <c:valAx>
        <c:axId val="9448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8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38.32</c:v>
                </c:pt>
                <c:pt idx="1">
                  <c:v>35.51</c:v>
                </c:pt>
                <c:pt idx="2">
                  <c:v>34.71</c:v>
                </c:pt>
                <c:pt idx="3">
                  <c:v>34.19</c:v>
                </c:pt>
                <c:pt idx="4">
                  <c:v>33.950000000000003</c:v>
                </c:pt>
              </c:numCache>
            </c:numRef>
          </c:val>
        </c:ser>
        <c:dLbls>
          <c:showLegendKey val="0"/>
          <c:showVal val="0"/>
          <c:showCatName val="0"/>
          <c:showSerName val="0"/>
          <c:showPercent val="0"/>
          <c:showBubbleSize val="0"/>
        </c:dLbls>
        <c:gapWidth val="150"/>
        <c:axId val="94204288"/>
        <c:axId val="9420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33.86</c:v>
                </c:pt>
                <c:pt idx="3">
                  <c:v>33.58</c:v>
                </c:pt>
                <c:pt idx="4">
                  <c:v>34.51</c:v>
                </c:pt>
              </c:numCache>
            </c:numRef>
          </c:val>
          <c:smooth val="0"/>
        </c:ser>
        <c:dLbls>
          <c:showLegendKey val="0"/>
          <c:showVal val="0"/>
          <c:showCatName val="0"/>
          <c:showSerName val="0"/>
          <c:showPercent val="0"/>
          <c:showBubbleSize val="0"/>
        </c:dLbls>
        <c:marker val="1"/>
        <c:smooth val="0"/>
        <c:axId val="94204288"/>
        <c:axId val="94206208"/>
      </c:lineChart>
      <c:dateAx>
        <c:axId val="94204288"/>
        <c:scaling>
          <c:orientation val="minMax"/>
        </c:scaling>
        <c:delete val="1"/>
        <c:axPos val="b"/>
        <c:numFmt formatCode="ge" sourceLinked="1"/>
        <c:majorTickMark val="none"/>
        <c:minorTickMark val="none"/>
        <c:tickLblPos val="none"/>
        <c:crossAx val="94206208"/>
        <c:crosses val="autoZero"/>
        <c:auto val="1"/>
        <c:lblOffset val="100"/>
        <c:baseTimeUnit val="years"/>
      </c:dateAx>
      <c:valAx>
        <c:axId val="9420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0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630.45000000000005</c:v>
                </c:pt>
                <c:pt idx="1">
                  <c:v>711.58</c:v>
                </c:pt>
                <c:pt idx="2">
                  <c:v>731.17</c:v>
                </c:pt>
                <c:pt idx="3">
                  <c:v>690.97</c:v>
                </c:pt>
                <c:pt idx="4">
                  <c:v>666.01</c:v>
                </c:pt>
              </c:numCache>
            </c:numRef>
          </c:val>
        </c:ser>
        <c:dLbls>
          <c:showLegendKey val="0"/>
          <c:showVal val="0"/>
          <c:showCatName val="0"/>
          <c:showSerName val="0"/>
          <c:showPercent val="0"/>
          <c:showBubbleSize val="0"/>
        </c:dLbls>
        <c:gapWidth val="150"/>
        <c:axId val="94231936"/>
        <c:axId val="9423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510.15</c:v>
                </c:pt>
                <c:pt idx="3">
                  <c:v>514.39</c:v>
                </c:pt>
                <c:pt idx="4">
                  <c:v>476.11</c:v>
                </c:pt>
              </c:numCache>
            </c:numRef>
          </c:val>
          <c:smooth val="0"/>
        </c:ser>
        <c:dLbls>
          <c:showLegendKey val="0"/>
          <c:showVal val="0"/>
          <c:showCatName val="0"/>
          <c:showSerName val="0"/>
          <c:showPercent val="0"/>
          <c:showBubbleSize val="0"/>
        </c:dLbls>
        <c:marker val="1"/>
        <c:smooth val="0"/>
        <c:axId val="94231936"/>
        <c:axId val="94234112"/>
      </c:lineChart>
      <c:dateAx>
        <c:axId val="94231936"/>
        <c:scaling>
          <c:orientation val="minMax"/>
        </c:scaling>
        <c:delete val="1"/>
        <c:axPos val="b"/>
        <c:numFmt formatCode="ge" sourceLinked="1"/>
        <c:majorTickMark val="none"/>
        <c:minorTickMark val="none"/>
        <c:tickLblPos val="none"/>
        <c:crossAx val="94234112"/>
        <c:crosses val="autoZero"/>
        <c:auto val="1"/>
        <c:lblOffset val="100"/>
        <c:baseTimeUnit val="years"/>
      </c:dateAx>
      <c:valAx>
        <c:axId val="9423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3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38" zoomScaleNormal="100" workbookViewId="0">
      <selection activeCell="CG42" sqref="CG4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広島県　尾道市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H3</v>
      </c>
      <c r="X8" s="72"/>
      <c r="Y8" s="72"/>
      <c r="Z8" s="72"/>
      <c r="AA8" s="72"/>
      <c r="AB8" s="72"/>
      <c r="AC8" s="72"/>
      <c r="AD8" s="73" t="s">
        <v>121</v>
      </c>
      <c r="AE8" s="73"/>
      <c r="AF8" s="73"/>
      <c r="AG8" s="73"/>
      <c r="AH8" s="73"/>
      <c r="AI8" s="73"/>
      <c r="AJ8" s="73"/>
      <c r="AK8" s="4"/>
      <c r="AL8" s="67">
        <f>データ!S6</f>
        <v>141110</v>
      </c>
      <c r="AM8" s="67"/>
      <c r="AN8" s="67"/>
      <c r="AO8" s="67"/>
      <c r="AP8" s="67"/>
      <c r="AQ8" s="67"/>
      <c r="AR8" s="67"/>
      <c r="AS8" s="67"/>
      <c r="AT8" s="66">
        <f>データ!T6</f>
        <v>285.11</v>
      </c>
      <c r="AU8" s="66"/>
      <c r="AV8" s="66"/>
      <c r="AW8" s="66"/>
      <c r="AX8" s="66"/>
      <c r="AY8" s="66"/>
      <c r="AZ8" s="66"/>
      <c r="BA8" s="66"/>
      <c r="BB8" s="66">
        <f>データ!U6</f>
        <v>494.93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0.16</v>
      </c>
      <c r="Q10" s="66"/>
      <c r="R10" s="66"/>
      <c r="S10" s="66"/>
      <c r="T10" s="66"/>
      <c r="U10" s="66"/>
      <c r="V10" s="66"/>
      <c r="W10" s="66">
        <f>データ!Q6</f>
        <v>100</v>
      </c>
      <c r="X10" s="66"/>
      <c r="Y10" s="66"/>
      <c r="Z10" s="66"/>
      <c r="AA10" s="66"/>
      <c r="AB10" s="66"/>
      <c r="AC10" s="66"/>
      <c r="AD10" s="67">
        <f>データ!R6</f>
        <v>4860</v>
      </c>
      <c r="AE10" s="67"/>
      <c r="AF10" s="67"/>
      <c r="AG10" s="67"/>
      <c r="AH10" s="67"/>
      <c r="AI10" s="67"/>
      <c r="AJ10" s="67"/>
      <c r="AK10" s="2"/>
      <c r="AL10" s="67">
        <f>データ!V6</f>
        <v>219</v>
      </c>
      <c r="AM10" s="67"/>
      <c r="AN10" s="67"/>
      <c r="AO10" s="67"/>
      <c r="AP10" s="67"/>
      <c r="AQ10" s="67"/>
      <c r="AR10" s="67"/>
      <c r="AS10" s="67"/>
      <c r="AT10" s="66">
        <f>データ!W6</f>
        <v>0.1</v>
      </c>
      <c r="AU10" s="66"/>
      <c r="AV10" s="66"/>
      <c r="AW10" s="66"/>
      <c r="AX10" s="66"/>
      <c r="AY10" s="66"/>
      <c r="AZ10" s="66"/>
      <c r="BA10" s="66"/>
      <c r="BB10" s="66">
        <f>データ!X6</f>
        <v>2190</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120</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55</v>
      </c>
      <c r="N86" s="26" t="s">
        <v>55</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5" s="36" customFormat="1">
      <c r="A6" s="28" t="s">
        <v>107</v>
      </c>
      <c r="B6" s="33">
        <f>B7</f>
        <v>2016</v>
      </c>
      <c r="C6" s="33">
        <f t="shared" ref="C6:X6" si="3">C7</f>
        <v>342050</v>
      </c>
      <c r="D6" s="33">
        <f t="shared" si="3"/>
        <v>47</v>
      </c>
      <c r="E6" s="33">
        <f t="shared" si="3"/>
        <v>17</v>
      </c>
      <c r="F6" s="33">
        <f t="shared" si="3"/>
        <v>6</v>
      </c>
      <c r="G6" s="33">
        <f t="shared" si="3"/>
        <v>0</v>
      </c>
      <c r="H6" s="33" t="str">
        <f t="shared" si="3"/>
        <v>広島県　尾道市</v>
      </c>
      <c r="I6" s="33" t="str">
        <f t="shared" si="3"/>
        <v>法非適用</v>
      </c>
      <c r="J6" s="33" t="str">
        <f t="shared" si="3"/>
        <v>下水道事業</v>
      </c>
      <c r="K6" s="33" t="str">
        <f t="shared" si="3"/>
        <v>漁業集落排水</v>
      </c>
      <c r="L6" s="33" t="str">
        <f t="shared" si="3"/>
        <v>H3</v>
      </c>
      <c r="M6" s="33">
        <f t="shared" si="3"/>
        <v>0</v>
      </c>
      <c r="N6" s="34" t="str">
        <f t="shared" si="3"/>
        <v>-</v>
      </c>
      <c r="O6" s="34" t="str">
        <f t="shared" si="3"/>
        <v>該当数値なし</v>
      </c>
      <c r="P6" s="34">
        <f t="shared" si="3"/>
        <v>0.16</v>
      </c>
      <c r="Q6" s="34">
        <f t="shared" si="3"/>
        <v>100</v>
      </c>
      <c r="R6" s="34">
        <f t="shared" si="3"/>
        <v>4860</v>
      </c>
      <c r="S6" s="34">
        <f t="shared" si="3"/>
        <v>141110</v>
      </c>
      <c r="T6" s="34">
        <f t="shared" si="3"/>
        <v>285.11</v>
      </c>
      <c r="U6" s="34">
        <f t="shared" si="3"/>
        <v>494.93</v>
      </c>
      <c r="V6" s="34">
        <f t="shared" si="3"/>
        <v>219</v>
      </c>
      <c r="W6" s="34">
        <f t="shared" si="3"/>
        <v>0.1</v>
      </c>
      <c r="X6" s="34">
        <f t="shared" si="3"/>
        <v>2190</v>
      </c>
      <c r="Y6" s="35">
        <f>IF(Y7="",NA(),Y7)</f>
        <v>100</v>
      </c>
      <c r="Z6" s="35">
        <f t="shared" ref="Z6:AH6" si="4">IF(Z7="",NA(),Z7)</f>
        <v>99.89</v>
      </c>
      <c r="AA6" s="35">
        <f t="shared" si="4"/>
        <v>100</v>
      </c>
      <c r="AB6" s="35">
        <f t="shared" si="4"/>
        <v>100</v>
      </c>
      <c r="AC6" s="35">
        <f t="shared" si="4"/>
        <v>98.54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1665.33</v>
      </c>
      <c r="BL6" s="35">
        <f t="shared" si="7"/>
        <v>1716.47</v>
      </c>
      <c r="BM6" s="35">
        <f t="shared" si="7"/>
        <v>1741.94</v>
      </c>
      <c r="BN6" s="35">
        <f t="shared" si="7"/>
        <v>1451.54</v>
      </c>
      <c r="BO6" s="35">
        <f t="shared" si="7"/>
        <v>1700.42</v>
      </c>
      <c r="BP6" s="34" t="str">
        <f>IF(BP7="","",IF(BP7="-","【-】","【"&amp;SUBSTITUTE(TEXT(BP7,"#,##0.00"),"-","△")&amp;"】"))</f>
        <v>【985.48】</v>
      </c>
      <c r="BQ6" s="35">
        <f>IF(BQ7="",NA(),BQ7)</f>
        <v>38.32</v>
      </c>
      <c r="BR6" s="35">
        <f t="shared" ref="BR6:BZ6" si="8">IF(BR7="",NA(),BR7)</f>
        <v>35.51</v>
      </c>
      <c r="BS6" s="35">
        <f t="shared" si="8"/>
        <v>34.71</v>
      </c>
      <c r="BT6" s="35">
        <f t="shared" si="8"/>
        <v>34.19</v>
      </c>
      <c r="BU6" s="35">
        <f t="shared" si="8"/>
        <v>33.950000000000003</v>
      </c>
      <c r="BV6" s="35">
        <f t="shared" si="8"/>
        <v>37.92</v>
      </c>
      <c r="BW6" s="35">
        <f t="shared" si="8"/>
        <v>35.049999999999997</v>
      </c>
      <c r="BX6" s="35">
        <f t="shared" si="8"/>
        <v>33.86</v>
      </c>
      <c r="BY6" s="35">
        <f t="shared" si="8"/>
        <v>33.58</v>
      </c>
      <c r="BZ6" s="35">
        <f t="shared" si="8"/>
        <v>34.51</v>
      </c>
      <c r="CA6" s="34" t="str">
        <f>IF(CA7="","",IF(CA7="-","【-】","【"&amp;SUBSTITUTE(TEXT(CA7,"#,##0.00"),"-","△")&amp;"】"))</f>
        <v>【45.38】</v>
      </c>
      <c r="CB6" s="35">
        <f>IF(CB7="",NA(),CB7)</f>
        <v>630.45000000000005</v>
      </c>
      <c r="CC6" s="35">
        <f t="shared" ref="CC6:CK6" si="9">IF(CC7="",NA(),CC7)</f>
        <v>711.58</v>
      </c>
      <c r="CD6" s="35">
        <f t="shared" si="9"/>
        <v>731.17</v>
      </c>
      <c r="CE6" s="35">
        <f t="shared" si="9"/>
        <v>690.97</v>
      </c>
      <c r="CF6" s="35">
        <f t="shared" si="9"/>
        <v>666.01</v>
      </c>
      <c r="CG6" s="35">
        <f t="shared" si="9"/>
        <v>438.71</v>
      </c>
      <c r="CH6" s="35">
        <f t="shared" si="9"/>
        <v>463.38</v>
      </c>
      <c r="CI6" s="35">
        <f t="shared" si="9"/>
        <v>510.15</v>
      </c>
      <c r="CJ6" s="35">
        <f t="shared" si="9"/>
        <v>514.39</v>
      </c>
      <c r="CK6" s="35">
        <f t="shared" si="9"/>
        <v>476.11</v>
      </c>
      <c r="CL6" s="34" t="str">
        <f>IF(CL7="","",IF(CL7="-","【-】","【"&amp;SUBSTITUTE(TEXT(CL7,"#,##0.00"),"-","△")&amp;"】"))</f>
        <v>【377.04】</v>
      </c>
      <c r="CM6" s="35">
        <f>IF(CM7="",NA(),CM7)</f>
        <v>23.74</v>
      </c>
      <c r="CN6" s="35">
        <f t="shared" ref="CN6:CV6" si="10">IF(CN7="",NA(),CN7)</f>
        <v>22.3</v>
      </c>
      <c r="CO6" s="35">
        <f t="shared" si="10"/>
        <v>23.02</v>
      </c>
      <c r="CP6" s="35">
        <f t="shared" si="10"/>
        <v>23.74</v>
      </c>
      <c r="CQ6" s="35">
        <f t="shared" si="10"/>
        <v>25.18</v>
      </c>
      <c r="CR6" s="35">
        <f t="shared" si="10"/>
        <v>33.81</v>
      </c>
      <c r="CS6" s="35">
        <f t="shared" si="10"/>
        <v>31.37</v>
      </c>
      <c r="CT6" s="35">
        <f t="shared" si="10"/>
        <v>29.86</v>
      </c>
      <c r="CU6" s="35">
        <f t="shared" si="10"/>
        <v>29.28</v>
      </c>
      <c r="CV6" s="35">
        <f t="shared" si="10"/>
        <v>29.4</v>
      </c>
      <c r="CW6" s="34" t="str">
        <f>IF(CW7="","",IF(CW7="-","【-】","【"&amp;SUBSTITUTE(TEXT(CW7,"#,##0.00"),"-","△")&amp;"】"))</f>
        <v>【34.15】</v>
      </c>
      <c r="CX6" s="35">
        <f>IF(CX7="",NA(),CX7)</f>
        <v>60.26</v>
      </c>
      <c r="CY6" s="35">
        <f t="shared" ref="CY6:DG6" si="11">IF(CY7="",NA(),CY7)</f>
        <v>60.99</v>
      </c>
      <c r="CZ6" s="35">
        <f t="shared" si="11"/>
        <v>61.64</v>
      </c>
      <c r="DA6" s="35">
        <f t="shared" si="11"/>
        <v>61.09</v>
      </c>
      <c r="DB6" s="35">
        <f t="shared" si="11"/>
        <v>62.1</v>
      </c>
      <c r="DC6" s="35">
        <f t="shared" si="11"/>
        <v>68.7</v>
      </c>
      <c r="DD6" s="35">
        <f t="shared" si="11"/>
        <v>67.38</v>
      </c>
      <c r="DE6" s="35">
        <f t="shared" si="11"/>
        <v>65.95</v>
      </c>
      <c r="DF6" s="35">
        <f t="shared" si="11"/>
        <v>66.819999999999993</v>
      </c>
      <c r="DG6" s="35">
        <f t="shared" si="11"/>
        <v>63.77</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0.36</v>
      </c>
      <c r="EK6" s="35">
        <f t="shared" si="14"/>
        <v>0.25</v>
      </c>
      <c r="EL6" s="35">
        <f t="shared" si="14"/>
        <v>0.31</v>
      </c>
      <c r="EM6" s="35">
        <f t="shared" si="14"/>
        <v>0.1</v>
      </c>
      <c r="EN6" s="34">
        <f t="shared" si="14"/>
        <v>0</v>
      </c>
      <c r="EO6" s="34" t="str">
        <f>IF(EO7="","",IF(EO7="-","【-】","【"&amp;SUBSTITUTE(TEXT(EO7,"#,##0.00"),"-","△")&amp;"】"))</f>
        <v>【0.01】</v>
      </c>
    </row>
    <row r="7" spans="1:145" s="36" customFormat="1">
      <c r="A7" s="28"/>
      <c r="B7" s="37">
        <v>2016</v>
      </c>
      <c r="C7" s="37">
        <v>342050</v>
      </c>
      <c r="D7" s="37">
        <v>47</v>
      </c>
      <c r="E7" s="37">
        <v>17</v>
      </c>
      <c r="F7" s="37">
        <v>6</v>
      </c>
      <c r="G7" s="37">
        <v>0</v>
      </c>
      <c r="H7" s="37" t="s">
        <v>108</v>
      </c>
      <c r="I7" s="37" t="s">
        <v>109</v>
      </c>
      <c r="J7" s="37" t="s">
        <v>110</v>
      </c>
      <c r="K7" s="37" t="s">
        <v>111</v>
      </c>
      <c r="L7" s="37" t="s">
        <v>112</v>
      </c>
      <c r="M7" s="37"/>
      <c r="N7" s="38" t="s">
        <v>113</v>
      </c>
      <c r="O7" s="38" t="s">
        <v>114</v>
      </c>
      <c r="P7" s="38">
        <v>0.16</v>
      </c>
      <c r="Q7" s="38">
        <v>100</v>
      </c>
      <c r="R7" s="38">
        <v>4860</v>
      </c>
      <c r="S7" s="38">
        <v>141110</v>
      </c>
      <c r="T7" s="38">
        <v>285.11</v>
      </c>
      <c r="U7" s="38">
        <v>494.93</v>
      </c>
      <c r="V7" s="38">
        <v>219</v>
      </c>
      <c r="W7" s="38">
        <v>0.1</v>
      </c>
      <c r="X7" s="38">
        <v>2190</v>
      </c>
      <c r="Y7" s="38">
        <v>100</v>
      </c>
      <c r="Z7" s="38">
        <v>99.89</v>
      </c>
      <c r="AA7" s="38">
        <v>100</v>
      </c>
      <c r="AB7" s="38">
        <v>100</v>
      </c>
      <c r="AC7" s="38">
        <v>98.54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1665.33</v>
      </c>
      <c r="BL7" s="38">
        <v>1716.47</v>
      </c>
      <c r="BM7" s="38">
        <v>1741.94</v>
      </c>
      <c r="BN7" s="38">
        <v>1451.54</v>
      </c>
      <c r="BO7" s="38">
        <v>1700.42</v>
      </c>
      <c r="BP7" s="38">
        <v>985.48</v>
      </c>
      <c r="BQ7" s="38">
        <v>38.32</v>
      </c>
      <c r="BR7" s="38">
        <v>35.51</v>
      </c>
      <c r="BS7" s="38">
        <v>34.71</v>
      </c>
      <c r="BT7" s="38">
        <v>34.19</v>
      </c>
      <c r="BU7" s="38">
        <v>33.950000000000003</v>
      </c>
      <c r="BV7" s="38">
        <v>37.92</v>
      </c>
      <c r="BW7" s="38">
        <v>35.049999999999997</v>
      </c>
      <c r="BX7" s="38">
        <v>33.86</v>
      </c>
      <c r="BY7" s="38">
        <v>33.58</v>
      </c>
      <c r="BZ7" s="38">
        <v>34.51</v>
      </c>
      <c r="CA7" s="38">
        <v>45.38</v>
      </c>
      <c r="CB7" s="38">
        <v>630.45000000000005</v>
      </c>
      <c r="CC7" s="38">
        <v>711.58</v>
      </c>
      <c r="CD7" s="38">
        <v>731.17</v>
      </c>
      <c r="CE7" s="38">
        <v>690.97</v>
      </c>
      <c r="CF7" s="38">
        <v>666.01</v>
      </c>
      <c r="CG7" s="38">
        <v>438.71</v>
      </c>
      <c r="CH7" s="38">
        <v>463.38</v>
      </c>
      <c r="CI7" s="38">
        <v>510.15</v>
      </c>
      <c r="CJ7" s="38">
        <v>514.39</v>
      </c>
      <c r="CK7" s="38">
        <v>476.11</v>
      </c>
      <c r="CL7" s="38">
        <v>377.04</v>
      </c>
      <c r="CM7" s="38">
        <v>23.74</v>
      </c>
      <c r="CN7" s="38">
        <v>22.3</v>
      </c>
      <c r="CO7" s="38">
        <v>23.02</v>
      </c>
      <c r="CP7" s="38">
        <v>23.74</v>
      </c>
      <c r="CQ7" s="38">
        <v>25.18</v>
      </c>
      <c r="CR7" s="38">
        <v>33.81</v>
      </c>
      <c r="CS7" s="38">
        <v>31.37</v>
      </c>
      <c r="CT7" s="38">
        <v>29.86</v>
      </c>
      <c r="CU7" s="38">
        <v>29.28</v>
      </c>
      <c r="CV7" s="38">
        <v>29.4</v>
      </c>
      <c r="CW7" s="38">
        <v>34.15</v>
      </c>
      <c r="CX7" s="38">
        <v>60.26</v>
      </c>
      <c r="CY7" s="38">
        <v>60.99</v>
      </c>
      <c r="CZ7" s="38">
        <v>61.64</v>
      </c>
      <c r="DA7" s="38">
        <v>61.09</v>
      </c>
      <c r="DB7" s="38">
        <v>62.1</v>
      </c>
      <c r="DC7" s="38">
        <v>68.7</v>
      </c>
      <c r="DD7" s="38">
        <v>67.38</v>
      </c>
      <c r="DE7" s="38">
        <v>65.95</v>
      </c>
      <c r="DF7" s="38">
        <v>66.819999999999993</v>
      </c>
      <c r="DG7" s="38">
        <v>63.77</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0.36</v>
      </c>
      <c r="EK7" s="38">
        <v>0.25</v>
      </c>
      <c r="EL7" s="38">
        <v>0.31</v>
      </c>
      <c r="EM7" s="38">
        <v>0.1</v>
      </c>
      <c r="EN7" s="38">
        <v>0</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cp:lastPrinted>2018-02-26T02:17:52Z</cp:lastPrinted>
  <dcterms:created xsi:type="dcterms:W3CDTF">2017-12-25T02:36:09Z</dcterms:created>
  <dcterms:modified xsi:type="dcterms:W3CDTF">2018-02-26T02:17:54Z</dcterms:modified>
  <cp:category/>
</cp:coreProperties>
</file>