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9\照会\0506-4300125公営企業に係る経営比較分析表（平成28年度決算）の分析等について\03回答\"/>
    </mc:Choice>
  </mc:AlternateContent>
  <workbookProtection workbookPassword="B319" lockStructure="1"/>
  <bookViews>
    <workbookView xWindow="0" yWindow="0" windowWidth="20490" windowHeight="7695" tabRatio="81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W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<sst xmlns="http://schemas.openxmlformats.org/spreadsheetml/2006/main" count="240" uniqueCount="125">
  <si>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</si>
  <si>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</si>
  <si>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</si>
  <si>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</si>
  <si>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</si>
  <si>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</si>
  <si>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</si>
  <si>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</si>
  <si>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</si>
  <si>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</si>
  <si>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</si>
  <si>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</si>
  <si>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</si>
  <si>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</si>
  <si>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</si>
  <si>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</si>
  <si>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</si>
  <si>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</si>
  <si>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</si>
  <si>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</si>
  <si>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</si>
  <si>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</si>
  <si>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</si>
  <si>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</si>
  <si>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</si>
  <si>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</si>
  <si>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</si>
  <si>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</si>
  <si>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</si>
  <si>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</si>
  <si>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</si>
  <si>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</si>
  <si>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</si>
  <si>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</si>
  <si>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</si>
  <si>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</si>
  <si>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</si>
  <si>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</si>
  <si>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</si>
  <si>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</si>
  <si>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</si>
  <si>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</si>
  <si>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</si>
  <si>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</si>
  <si>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</si>
  <si>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</si>
  <si>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</si>
  <si>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</si>
  <si>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</si>
  <si>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</si>
  <si>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</si>
  <si>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</si>
  <si>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</si>
  <si>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</si>
  <si>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</si>
  <si>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</si>
  <si>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</si>
  <si>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</si>
  <si>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</si>
  <si>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</si>
  <si>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</si>
  <si>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</si>
  <si>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</si>
  <si>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</si>
  <si>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</si>
  <si>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</si>
  <si>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</si>
  <si>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</si>
  <si>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</si>
  <si>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</si>
  <si>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</si>
  <si>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</si>
  <si>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</si>
  <si>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</si>
  <si>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</si>
  <si>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</si>
  <si>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</si>
  <si>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</si>
  <si>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</si>
  <si>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</si>
  <si>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</si>
  <si>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</si>
  <si>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</si>
  <si>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</si>
  <si>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</si>
  <si>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</si>
  <si>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</si>
  <si>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</si>
  <si>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</si>
  <si>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</si>
  <si>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</si>
  <si>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</si>
  <si>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</si>
  <si>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</si>
  <si>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</si>
  <si>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</si>
  <si>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</si>
  <si>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</si>
  <si>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</si>
  <si>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</si>
  <si>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</si>
  <si>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</si>
  <si>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</si>
  <si>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</si>
  <si>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</si>
  <si>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</si>
  <si>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</si>
  <si>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</si>
  <si>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</si>
  <si>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三原市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</si>
  <si>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</si>
  <si>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</si>
  <si>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</si>
  <si>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</si>
  <si>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</si>
  <si>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</si>
  <si>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</si>
  <si>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</si>
  <si>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</si>
  <si>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</si>
  <si>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</si>
  <si>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人口減少等による使用料収入の減少が見込まれる一方，処理施設及び管渠の老朽化による維持管理費の増加が想定され，今後経営状況は厳しくなるものと想定されます。
そのような中で，アセットマネジメントの実施等により効率的な事業運営を行うことで，経営の安定化を図る必要があります。
</t>
    <phoneticPr fontId="4"/>
  </si>
  <si>
    <t xml:space="preserve">○収益的収支比率
収益的収支比率が100％を下回っています。これは地方債償還額が大きく影響しているためです。償還は平成31年度から平成35年度をピークに，平成56年度まで継続するため，その間は比率100％にすることは非常に困難と推測されますが，今後より一層の経費の削減と接続率の向上を目指します。
○企業債残高対事業規模比率
企業債残高対事業規模比率は，類似団体と比較して高くなっています。これは，平成25年度まで地方債を借り入れ整備をしていたことから，料金収入に対する地方債残高が多いことを示しています。計画的に償還を実施することにより，起債残高の縮減を図ります。
○経費回収率
類似団体と比較して高く，ほぼ同程度で推移しています。これは，供用開始以降大規模な修繕・更新が発生しておらず，また，維持管理費の抑制に努めてきたことによるものです。今後は，経年劣化による修繕・更新を計画的に行っていきます。
○汚水処理原価
類似団体と比較して低く，ほぼ同じ値で推移しています。
これは，供用開始以降大規模な修繕・更新が発生しおらず，また，維持管理費の抑制に努めてきたことによるものです。今後，経年劣化による修繕・更新を計画的に行う必要があります。
○施設利用率・水洗化率
類似団体と比較すると低い状況にあります。
供用区域内の人口が減少傾向にあり，数値は，ほぼ横ばいとなっています。今後，水洗化率のさらなる向上に向け，普及活動を促進する必要があります。
</t>
    <phoneticPr fontId="4"/>
  </si>
  <si>
    <t xml:space="preserve">使用開始後の期間が短いため，管渠等の老朽化調査を行っていません。
【今後】
今後は，経年劣化による機能低下や破損等が見込まれるため，長寿命化計画を策定のうえ，計画的に修繕・更新を行ってまいります。
</t>
    <rPh sb="34" eb="36">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</si>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</sst>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7051128"/>
        <c:axId val="35705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357051128"/>
        <c:axId val="357054072"/>
      </c:lineChart>
      <c:dateAx>
        <c:axId val="357051128"/>
        <c:scaling>
          <c:orientation val="minMax"/>
        </c:scaling>
        <c:delete val="1"/>
        <c:axPos val="b"/>
        <c:numFmt formatCode="ge" sourceLinked="1"/>
        <c:majorTickMark val="none"/>
        <c:minorTickMark val="none"/>
        <c:tickLblPos val="none"/>
        <c:crossAx val="357054072"/>
        <c:crosses val="autoZero"/>
        <c:auto val="1"/>
        <c:lblOffset val="100"/>
        <c:baseTimeUnit val="years"/>
      </c:dateAx>
      <c:valAx>
        <c:axId val="35705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5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c:v>
                </c:pt>
                <c:pt idx="1">
                  <c:v>28.33</c:v>
                </c:pt>
                <c:pt idx="2">
                  <c:v>29</c:v>
                </c:pt>
                <c:pt idx="3">
                  <c:v>29.33</c:v>
                </c:pt>
                <c:pt idx="4">
                  <c:v>29.33</c:v>
                </c:pt>
              </c:numCache>
            </c:numRef>
          </c:val>
        </c:ser>
        <c:dLbls>
          <c:showLegendKey val="0"/>
          <c:showVal val="0"/>
          <c:showCatName val="0"/>
          <c:showSerName val="0"/>
          <c:showPercent val="0"/>
          <c:showBubbleSize val="0"/>
        </c:dLbls>
        <c:gapWidth val="150"/>
        <c:axId val="358033104"/>
        <c:axId val="35803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358033104"/>
        <c:axId val="358033496"/>
      </c:lineChart>
      <c:dateAx>
        <c:axId val="358033104"/>
        <c:scaling>
          <c:orientation val="minMax"/>
        </c:scaling>
        <c:delete val="1"/>
        <c:axPos val="b"/>
        <c:numFmt formatCode="ge" sourceLinked="1"/>
        <c:majorTickMark val="none"/>
        <c:minorTickMark val="none"/>
        <c:tickLblPos val="none"/>
        <c:crossAx val="358033496"/>
        <c:crosses val="autoZero"/>
        <c:auto val="1"/>
        <c:lblOffset val="100"/>
        <c:baseTimeUnit val="years"/>
      </c:dateAx>
      <c:valAx>
        <c:axId val="35803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3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49.54</c:v>
                </c:pt>
                <c:pt idx="1">
                  <c:v>49.54</c:v>
                </c:pt>
                <c:pt idx="2">
                  <c:v>50.17</c:v>
                </c:pt>
                <c:pt idx="3">
                  <c:v>51.24</c:v>
                </c:pt>
                <c:pt idx="4">
                  <c:v>52.29</c:v>
                </c:pt>
              </c:numCache>
            </c:numRef>
          </c:val>
        </c:ser>
        <c:dLbls>
          <c:showLegendKey val="0"/>
          <c:showVal val="0"/>
          <c:showCatName val="0"/>
          <c:showSerName val="0"/>
          <c:showPercent val="0"/>
          <c:showBubbleSize val="0"/>
        </c:dLbls>
        <c:gapWidth val="150"/>
        <c:axId val="358034672"/>
        <c:axId val="35803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358034672"/>
        <c:axId val="358035064"/>
      </c:lineChart>
      <c:dateAx>
        <c:axId val="358034672"/>
        <c:scaling>
          <c:orientation val="minMax"/>
        </c:scaling>
        <c:delete val="1"/>
        <c:axPos val="b"/>
        <c:numFmt formatCode="ge" sourceLinked="1"/>
        <c:majorTickMark val="none"/>
        <c:minorTickMark val="none"/>
        <c:tickLblPos val="none"/>
        <c:crossAx val="358035064"/>
        <c:crosses val="autoZero"/>
        <c:auto val="1"/>
        <c:lblOffset val="100"/>
        <c:baseTimeUnit val="years"/>
      </c:dateAx>
      <c:valAx>
        <c:axId val="35803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3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92.62</c:v>
                </c:pt>
                <c:pt idx="1">
                  <c:v>97.59</c:v>
                </c:pt>
                <c:pt idx="2">
                  <c:v>80.41</c:v>
                </c:pt>
                <c:pt idx="3">
                  <c:v>83.59</c:v>
                </c:pt>
                <c:pt idx="4">
                  <c:v>81.13</c:v>
                </c:pt>
              </c:numCache>
            </c:numRef>
          </c:val>
        </c:ser>
        <c:dLbls>
          <c:showLegendKey val="0"/>
          <c:showVal val="0"/>
          <c:showCatName val="0"/>
          <c:showSerName val="0"/>
          <c:showPercent val="0"/>
          <c:showBubbleSize val="0"/>
        </c:dLbls>
        <c:gapWidth val="150"/>
        <c:axId val="356325896"/>
        <c:axId val="35766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325896"/>
        <c:axId val="357664688"/>
      </c:lineChart>
      <c:dateAx>
        <c:axId val="356325896"/>
        <c:scaling>
          <c:orientation val="minMax"/>
        </c:scaling>
        <c:delete val="1"/>
        <c:axPos val="b"/>
        <c:numFmt formatCode="ge" sourceLinked="1"/>
        <c:majorTickMark val="none"/>
        <c:minorTickMark val="none"/>
        <c:tickLblPos val="none"/>
        <c:crossAx val="357664688"/>
        <c:crosses val="autoZero"/>
        <c:auto val="1"/>
        <c:lblOffset val="100"/>
        <c:baseTimeUnit val="years"/>
      </c:dateAx>
      <c:valAx>
        <c:axId val="35766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2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714912"/>
        <c:axId val="3577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714912"/>
        <c:axId val="357718368"/>
      </c:lineChart>
      <c:dateAx>
        <c:axId val="357714912"/>
        <c:scaling>
          <c:orientation val="minMax"/>
        </c:scaling>
        <c:delete val="1"/>
        <c:axPos val="b"/>
        <c:numFmt formatCode="ge" sourceLinked="1"/>
        <c:majorTickMark val="none"/>
        <c:minorTickMark val="none"/>
        <c:tickLblPos val="none"/>
        <c:crossAx val="357718368"/>
        <c:crosses val="autoZero"/>
        <c:auto val="1"/>
        <c:lblOffset val="100"/>
        <c:baseTimeUnit val="years"/>
      </c:dateAx>
      <c:valAx>
        <c:axId val="3577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760432"/>
        <c:axId val="2566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760432"/>
        <c:axId val="256683232"/>
      </c:lineChart>
      <c:dateAx>
        <c:axId val="357760432"/>
        <c:scaling>
          <c:orientation val="minMax"/>
        </c:scaling>
        <c:delete val="1"/>
        <c:axPos val="b"/>
        <c:numFmt formatCode="ge" sourceLinked="1"/>
        <c:majorTickMark val="none"/>
        <c:minorTickMark val="none"/>
        <c:tickLblPos val="none"/>
        <c:crossAx val="256683232"/>
        <c:crosses val="autoZero"/>
        <c:auto val="1"/>
        <c:lblOffset val="100"/>
        <c:baseTimeUnit val="years"/>
      </c:dateAx>
      <c:valAx>
        <c:axId val="2566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6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685976"/>
        <c:axId val="2566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685976"/>
        <c:axId val="256686368"/>
      </c:lineChart>
      <c:dateAx>
        <c:axId val="256685976"/>
        <c:scaling>
          <c:orientation val="minMax"/>
        </c:scaling>
        <c:delete val="1"/>
        <c:axPos val="b"/>
        <c:numFmt formatCode="ge" sourceLinked="1"/>
        <c:majorTickMark val="none"/>
        <c:minorTickMark val="none"/>
        <c:tickLblPos val="none"/>
        <c:crossAx val="256686368"/>
        <c:crosses val="autoZero"/>
        <c:auto val="1"/>
        <c:lblOffset val="100"/>
        <c:baseTimeUnit val="years"/>
      </c:dateAx>
      <c:valAx>
        <c:axId val="2566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687936"/>
        <c:axId val="35781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687936"/>
        <c:axId val="357817008"/>
      </c:lineChart>
      <c:dateAx>
        <c:axId val="256687936"/>
        <c:scaling>
          <c:orientation val="minMax"/>
        </c:scaling>
        <c:delete val="1"/>
        <c:axPos val="b"/>
        <c:numFmt formatCode="ge" sourceLinked="1"/>
        <c:majorTickMark val="none"/>
        <c:minorTickMark val="none"/>
        <c:tickLblPos val="none"/>
        <c:crossAx val="357817008"/>
        <c:crosses val="autoZero"/>
        <c:auto val="1"/>
        <c:lblOffset val="100"/>
        <c:baseTimeUnit val="years"/>
      </c:dateAx>
      <c:valAx>
        <c:axId val="35781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2733.9</c:v>
                </c:pt>
                <c:pt idx="1">
                  <c:v>4102.33</c:v>
                </c:pt>
                <c:pt idx="2">
                  <c:v>3475.13</c:v>
                </c:pt>
                <c:pt idx="3">
                  <c:v>3326.28</c:v>
                </c:pt>
                <c:pt idx="4">
                  <c:v>5089.8900000000003</c:v>
                </c:pt>
              </c:numCache>
            </c:numRef>
          </c:val>
        </c:ser>
        <c:dLbls>
          <c:showLegendKey val="0"/>
          <c:showVal val="0"/>
          <c:showCatName val="0"/>
          <c:showSerName val="0"/>
          <c:showPercent val="0"/>
          <c:showBubbleSize val="0"/>
        </c:dLbls>
        <c:gapWidth val="150"/>
        <c:axId val="256685584"/>
        <c:axId val="25668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256685584"/>
        <c:axId val="256685192"/>
      </c:lineChart>
      <c:dateAx>
        <c:axId val="256685584"/>
        <c:scaling>
          <c:orientation val="minMax"/>
        </c:scaling>
        <c:delete val="1"/>
        <c:axPos val="b"/>
        <c:numFmt formatCode="ge" sourceLinked="1"/>
        <c:majorTickMark val="none"/>
        <c:minorTickMark val="none"/>
        <c:tickLblPos val="none"/>
        <c:crossAx val="256685192"/>
        <c:crosses val="autoZero"/>
        <c:auto val="1"/>
        <c:lblOffset val="100"/>
        <c:baseTimeUnit val="years"/>
      </c:dateAx>
      <c:valAx>
        <c:axId val="25668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65.7</c:v>
                </c:pt>
                <c:pt idx="1">
                  <c:v>67.91</c:v>
                </c:pt>
                <c:pt idx="2">
                  <c:v>71.319999999999993</c:v>
                </c:pt>
                <c:pt idx="3">
                  <c:v>55.04</c:v>
                </c:pt>
                <c:pt idx="4">
                  <c:v>73.33</c:v>
                </c:pt>
              </c:numCache>
            </c:numRef>
          </c:val>
        </c:ser>
        <c:dLbls>
          <c:showLegendKey val="0"/>
          <c:showVal val="0"/>
          <c:showCatName val="0"/>
          <c:showSerName val="0"/>
          <c:showPercent val="0"/>
          <c:showBubbleSize val="0"/>
        </c:dLbls>
        <c:gapWidth val="150"/>
        <c:axId val="256687544"/>
        <c:axId val="35781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256687544"/>
        <c:axId val="357818184"/>
      </c:lineChart>
      <c:dateAx>
        <c:axId val="256687544"/>
        <c:scaling>
          <c:orientation val="minMax"/>
        </c:scaling>
        <c:delete val="1"/>
        <c:axPos val="b"/>
        <c:numFmt formatCode="ge" sourceLinked="1"/>
        <c:majorTickMark val="none"/>
        <c:minorTickMark val="none"/>
        <c:tickLblPos val="none"/>
        <c:crossAx val="357818184"/>
        <c:crosses val="autoZero"/>
        <c:auto val="1"/>
        <c:lblOffset val="100"/>
        <c:baseTimeUnit val="years"/>
      </c:dateAx>
      <c:valAx>
        <c:axId val="3578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218.62</c:v>
                </c:pt>
                <c:pt idx="1">
                  <c:v>218.07</c:v>
                </c:pt>
                <c:pt idx="2">
                  <c:v>215.86</c:v>
                </c:pt>
                <c:pt idx="3">
                  <c:v>284.11</c:v>
                </c:pt>
                <c:pt idx="4">
                  <c:v>215.99</c:v>
                </c:pt>
              </c:numCache>
            </c:numRef>
          </c:val>
        </c:ser>
        <c:dLbls>
          <c:showLegendKey val="0"/>
          <c:showVal val="0"/>
          <c:showCatName val="0"/>
          <c:showSerName val="0"/>
          <c:showPercent val="0"/>
          <c:showBubbleSize val="0"/>
        </c:dLbls>
        <c:gapWidth val="150"/>
        <c:axId val="357819360"/>
        <c:axId val="35781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357819360"/>
        <c:axId val="357819752"/>
      </c:lineChart>
      <c:dateAx>
        <c:axId val="357819360"/>
        <c:scaling>
          <c:orientation val="minMax"/>
        </c:scaling>
        <c:delete val="1"/>
        <c:axPos val="b"/>
        <c:numFmt formatCode="ge" sourceLinked="1"/>
        <c:majorTickMark val="none"/>
        <c:minorTickMark val="none"/>
        <c:tickLblPos val="none"/>
        <c:crossAx val="357819752"/>
        <c:crosses val="autoZero"/>
        <c:auto val="1"/>
        <c:lblOffset val="100"/>
        <c:baseTimeUnit val="years"/>
      </c:dateAx>
      <c:valAx>
        <c:axId val="35781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三原市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
        <v>124</v>
      </c>
      <c r="AE8" s="49"/>
      <c r="AF8" s="49"/>
      <c r="AG8" s="49"/>
      <c r="AH8" s="49"/>
      <c r="AI8" s="49"/>
      <c r="AJ8" s="49"/>
      <c r="AK8" s="4"/>
      <c r="AL8" s="50">
        <f>データ!S6</f>
        <v>97009</v>
      </c>
      <c r="AM8" s="50"/>
      <c r="AN8" s="50"/>
      <c r="AO8" s="50"/>
      <c r="AP8" s="50"/>
      <c r="AQ8" s="50"/>
      <c r="AR8" s="50"/>
      <c r="AS8" s="50"/>
      <c r="AT8" s="45">
        <f>データ!T6</f>
        <v>471.55</v>
      </c>
      <c r="AU8" s="45"/>
      <c r="AV8" s="45"/>
      <c r="AW8" s="45"/>
      <c r="AX8" s="45"/>
      <c r="AY8" s="45"/>
      <c r="AZ8" s="45"/>
      <c r="BA8" s="45"/>
      <c r="BB8" s="45">
        <f>データ!U6</f>
        <v>205.72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0.86</v>
      </c>
      <c r="Q10" s="45"/>
      <c r="R10" s="45"/>
      <c r="S10" s="45"/>
      <c r="T10" s="45"/>
      <c r="U10" s="45"/>
      <c r="V10" s="45"/>
      <c r="W10" s="45">
        <f>データ!Q6</f>
        <v>87.85</v>
      </c>
      <c r="X10" s="45"/>
      <c r="Y10" s="45"/>
      <c r="Z10" s="45"/>
      <c r="AA10" s="45"/>
      <c r="AB10" s="45"/>
      <c r="AC10" s="45"/>
      <c r="AD10" s="50">
        <f>データ!R6</f>
        <v>2700</v>
      </c>
      <c r="AE10" s="50"/>
      <c r="AF10" s="50"/>
      <c r="AG10" s="50"/>
      <c r="AH10" s="50"/>
      <c r="AI10" s="50"/>
      <c r="AJ10" s="50"/>
      <c r="AK10" s="2"/>
      <c r="AL10" s="50">
        <f>データ!V6</f>
        <v>830</v>
      </c>
      <c r="AM10" s="50"/>
      <c r="AN10" s="50"/>
      <c r="AO10" s="50"/>
      <c r="AP10" s="50"/>
      <c r="AQ10" s="50"/>
      <c r="AR10" s="50"/>
      <c r="AS10" s="50"/>
      <c r="AT10" s="45">
        <f>データ!W6</f>
        <v>7.0000000000000007E-2</v>
      </c>
      <c r="AU10" s="45"/>
      <c r="AV10" s="45"/>
      <c r="AW10" s="45"/>
      <c r="AX10" s="45"/>
      <c r="AY10" s="45"/>
      <c r="AZ10" s="45"/>
      <c r="BA10" s="45"/>
      <c r="BB10" s="45">
        <f>データ!X6</f>
        <v>11857.14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121</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342041</v>
      </c>
      <c r="D6" s="33">
        <f t="shared" si="3"/>
        <v>47</v>
      </c>
      <c r="E6" s="33">
        <f t="shared" si="3"/>
        <v>17</v>
      </c>
      <c r="F6" s="33">
        <f t="shared" si="3"/>
        <v>6</v>
      </c>
      <c r="G6" s="33">
        <f t="shared" si="3"/>
        <v>0</v>
      </c>
      <c r="H6" s="33" t="str">
        <f t="shared" si="3"/>
        <v>広島県　三原市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0.86</v>
      </c>
      <c r="Q6" s="34">
        <f t="shared" si="3"/>
        <v>87.85</v>
      </c>
      <c r="R6" s="34">
        <f t="shared" si="3"/>
        <v>2700</v>
      </c>
      <c r="S6" s="34">
        <f t="shared" si="3"/>
        <v>97009</v>
      </c>
      <c r="T6" s="34">
        <f t="shared" si="3"/>
        <v>471.55</v>
      </c>
      <c r="U6" s="34">
        <f t="shared" si="3"/>
        <v>205.72</v>
      </c>
      <c r="V6" s="34">
        <f t="shared" si="3"/>
        <v>830</v>
      </c>
      <c r="W6" s="34">
        <f t="shared" si="3"/>
        <v>7.0000000000000007E-2</v>
      </c>
      <c r="X6" s="34">
        <f t="shared" si="3"/>
        <v>11857.14</v>
      </c>
      <c r="Y6" s="35">
        <f>IF(Y7="",NA(),Y7)</f>
        <v>92.62</v>
      </c>
      <c r="Z6" s="35">
        <f t="shared" ref="Z6:AH6" si="4">IF(Z7="",NA(),Z7)</f>
        <v>97.59</v>
      </c>
      <c r="AA6" s="35">
        <f t="shared" si="4"/>
        <v>80.41</v>
      </c>
      <c r="AB6" s="35">
        <f t="shared" si="4"/>
        <v>83.59</v>
      </c>
      <c r="AC6" s="35">
        <f t="shared" si="4"/>
        <v>81.13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2733.9</v>
      </c>
      <c r="BG6" s="35">
        <f t="shared" ref="BG6:BO6" si="7">IF(BG7="",NA(),BG7)</f>
        <v>4102.33</v>
      </c>
      <c r="BH6" s="35">
        <f t="shared" si="7"/>
        <v>3475.13</v>
      </c>
      <c r="BI6" s="35">
        <f t="shared" si="7"/>
        <v>3326.28</v>
      </c>
      <c r="BJ6" s="35">
        <f t="shared" si="7"/>
        <v>5089.8900000000003</v>
      </c>
      <c r="BK6" s="35">
        <f t="shared" si="7"/>
        <v>1665.33</v>
      </c>
      <c r="BL6" s="35">
        <f t="shared" si="7"/>
        <v>1716.47</v>
      </c>
      <c r="BM6" s="35">
        <f t="shared" si="7"/>
        <v>1741.94</v>
      </c>
      <c r="BN6" s="35">
        <f t="shared" si="7"/>
        <v>1451.54</v>
      </c>
      <c r="BO6" s="35">
        <f t="shared" si="7"/>
        <v>1700.42</v>
      </c>
      <c r="BP6" s="34" t="str">
        <f>IF(BP7="","",IF(BP7="-","【-】","【"&amp;SUBSTITUTE(TEXT(BP7,"#,##0.00"),"-","△")&amp;"】"))</f>
        <v>【985.48】</v>
      </c>
      <c r="BQ6" s="35">
        <f>IF(BQ7="",NA(),BQ7)</f>
        <v>65.7</v>
      </c>
      <c r="BR6" s="35">
        <f t="shared" ref="BR6:BZ6" si="8">IF(BR7="",NA(),BR7)</f>
        <v>67.91</v>
      </c>
      <c r="BS6" s="35">
        <f t="shared" si="8"/>
        <v>71.319999999999993</v>
      </c>
      <c r="BT6" s="35">
        <f t="shared" si="8"/>
        <v>55.04</v>
      </c>
      <c r="BU6" s="35">
        <f t="shared" si="8"/>
        <v>73.33</v>
      </c>
      <c r="BV6" s="35">
        <f t="shared" si="8"/>
        <v>37.92</v>
      </c>
      <c r="BW6" s="35">
        <f t="shared" si="8"/>
        <v>35.049999999999997</v>
      </c>
      <c r="BX6" s="35">
        <f t="shared" si="8"/>
        <v>33.86</v>
      </c>
      <c r="BY6" s="35">
        <f t="shared" si="8"/>
        <v>33.58</v>
      </c>
      <c r="BZ6" s="35">
        <f t="shared" si="8"/>
        <v>34.51</v>
      </c>
      <c r="CA6" s="34" t="str">
        <f>IF(CA7="","",IF(CA7="-","【-】","【"&amp;SUBSTITUTE(TEXT(CA7,"#,##0.00"),"-","△")&amp;"】"))</f>
        <v>【45.38】</v>
      </c>
      <c r="CB6" s="35">
        <f>IF(CB7="",NA(),CB7)</f>
        <v>218.62</v>
      </c>
      <c r="CC6" s="35">
        <f t="shared" ref="CC6:CK6" si="9">IF(CC7="",NA(),CC7)</f>
        <v>218.07</v>
      </c>
      <c r="CD6" s="35">
        <f t="shared" si="9"/>
        <v>215.86</v>
      </c>
      <c r="CE6" s="35">
        <f t="shared" si="9"/>
        <v>284.11</v>
      </c>
      <c r="CF6" s="35">
        <f t="shared" si="9"/>
        <v>215.99</v>
      </c>
      <c r="CG6" s="35">
        <f t="shared" si="9"/>
        <v>438.71</v>
      </c>
      <c r="CH6" s="35">
        <f t="shared" si="9"/>
        <v>463.38</v>
      </c>
      <c r="CI6" s="35">
        <f t="shared" si="9"/>
        <v>510.15</v>
      </c>
      <c r="CJ6" s="35">
        <f t="shared" si="9"/>
        <v>514.39</v>
      </c>
      <c r="CK6" s="35">
        <f t="shared" si="9"/>
        <v>476.11</v>
      </c>
      <c r="CL6" s="34" t="str">
        <f>IF(CL7="","",IF(CL7="-","【-】","【"&amp;SUBSTITUTE(TEXT(CL7,"#,##0.00"),"-","△")&amp;"】"))</f>
        <v>【377.04】</v>
      </c>
      <c r="CM6" s="35">
        <f>IF(CM7="",NA(),CM7)</f>
        <v>28</v>
      </c>
      <c r="CN6" s="35">
        <f t="shared" ref="CN6:CV6" si="10">IF(CN7="",NA(),CN7)</f>
        <v>28.33</v>
      </c>
      <c r="CO6" s="35">
        <f t="shared" si="10"/>
        <v>29</v>
      </c>
      <c r="CP6" s="35">
        <f t="shared" si="10"/>
        <v>29.33</v>
      </c>
      <c r="CQ6" s="35">
        <f t="shared" si="10"/>
        <v>29.33</v>
      </c>
      <c r="CR6" s="35">
        <f t="shared" si="10"/>
        <v>33.81</v>
      </c>
      <c r="CS6" s="35">
        <f t="shared" si="10"/>
        <v>31.37</v>
      </c>
      <c r="CT6" s="35">
        <f t="shared" si="10"/>
        <v>29.86</v>
      </c>
      <c r="CU6" s="35">
        <f t="shared" si="10"/>
        <v>29.28</v>
      </c>
      <c r="CV6" s="35">
        <f t="shared" si="10"/>
        <v>29.4</v>
      </c>
      <c r="CW6" s="34" t="str">
        <f>IF(CW7="","",IF(CW7="-","【-】","【"&amp;SUBSTITUTE(TEXT(CW7,"#,##0.00"),"-","△")&amp;"】"))</f>
        <v>【34.15】</v>
      </c>
      <c r="CX6" s="35">
        <f>IF(CX7="",NA(),CX7)</f>
        <v>49.54</v>
      </c>
      <c r="CY6" s="35">
        <f t="shared" ref="CY6:DG6" si="11">IF(CY7="",NA(),CY7)</f>
        <v>49.54</v>
      </c>
      <c r="CZ6" s="35">
        <f t="shared" si="11"/>
        <v>50.17</v>
      </c>
      <c r="DA6" s="35">
        <f t="shared" si="11"/>
        <v>51.24</v>
      </c>
      <c r="DB6" s="35">
        <f t="shared" si="11"/>
        <v>52.29</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342041</v>
      </c>
      <c r="D7" s="37">
        <v>47</v>
      </c>
      <c r="E7" s="37">
        <v>17</v>
      </c>
      <c r="F7" s="37">
        <v>6</v>
      </c>
      <c r="G7" s="37">
        <v>0</v>
      </c>
      <c r="H7" s="37" t="s">
        <v>109</v>
      </c>
      <c r="I7" s="37" t="s">
        <v>110</v>
      </c>
      <c r="J7" s="37" t="s">
        <v>111</v>
      </c>
      <c r="K7" s="37" t="s">
        <v>112</v>
      </c>
      <c r="L7" s="37" t="s">
        <v>113</v>
      </c>
      <c r="M7" s="37"/>
      <c r="N7" s="38" t="s">
        <v>114</v>
      </c>
      <c r="O7" s="38" t="s">
        <v>115</v>
      </c>
      <c r="P7" s="38">
        <v>0.86</v>
      </c>
      <c r="Q7" s="38">
        <v>87.85</v>
      </c>
      <c r="R7" s="38">
        <v>2700</v>
      </c>
      <c r="S7" s="38">
        <v>97009</v>
      </c>
      <c r="T7" s="38">
        <v>471.55</v>
      </c>
      <c r="U7" s="38">
        <v>205.72</v>
      </c>
      <c r="V7" s="38">
        <v>830</v>
      </c>
      <c r="W7" s="38">
        <v>7.0000000000000007E-2</v>
      </c>
      <c r="X7" s="38">
        <v>11857.14</v>
      </c>
      <c r="Y7" s="38">
        <v>92.62</v>
      </c>
      <c r="Z7" s="38">
        <v>97.59</v>
      </c>
      <c r="AA7" s="38">
        <v>80.41</v>
      </c>
      <c r="AB7" s="38">
        <v>83.59</v>
      </c>
      <c r="AC7" s="38">
        <v>81.13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2733.9</v>
      </c>
      <c r="BG7" s="38">
        <v>4102.33</v>
      </c>
      <c r="BH7" s="38">
        <v>3475.13</v>
      </c>
      <c r="BI7" s="38">
        <v>3326.28</v>
      </c>
      <c r="BJ7" s="38">
        <v>5089.8900000000003</v>
      </c>
      <c r="BK7" s="38">
        <v>1665.33</v>
      </c>
      <c r="BL7" s="38">
        <v>1716.47</v>
      </c>
      <c r="BM7" s="38">
        <v>1741.94</v>
      </c>
      <c r="BN7" s="38">
        <v>1451.54</v>
      </c>
      <c r="BO7" s="38">
        <v>1700.42</v>
      </c>
      <c r="BP7" s="38">
        <v>985.48</v>
      </c>
      <c r="BQ7" s="38">
        <v>65.7</v>
      </c>
      <c r="BR7" s="38">
        <v>67.91</v>
      </c>
      <c r="BS7" s="38">
        <v>71.319999999999993</v>
      </c>
      <c r="BT7" s="38">
        <v>55.04</v>
      </c>
      <c r="BU7" s="38">
        <v>73.33</v>
      </c>
      <c r="BV7" s="38">
        <v>37.92</v>
      </c>
      <c r="BW7" s="38">
        <v>35.049999999999997</v>
      </c>
      <c r="BX7" s="38">
        <v>33.86</v>
      </c>
      <c r="BY7" s="38">
        <v>33.58</v>
      </c>
      <c r="BZ7" s="38">
        <v>34.51</v>
      </c>
      <c r="CA7" s="38">
        <v>45.38</v>
      </c>
      <c r="CB7" s="38">
        <v>218.62</v>
      </c>
      <c r="CC7" s="38">
        <v>218.07</v>
      </c>
      <c r="CD7" s="38">
        <v>215.86</v>
      </c>
      <c r="CE7" s="38">
        <v>284.11</v>
      </c>
      <c r="CF7" s="38">
        <v>215.99</v>
      </c>
      <c r="CG7" s="38">
        <v>438.71</v>
      </c>
      <c r="CH7" s="38">
        <v>463.38</v>
      </c>
      <c r="CI7" s="38">
        <v>510.15</v>
      </c>
      <c r="CJ7" s="38">
        <v>514.39</v>
      </c>
      <c r="CK7" s="38">
        <v>476.11</v>
      </c>
      <c r="CL7" s="38">
        <v>377.04</v>
      </c>
      <c r="CM7" s="38">
        <v>28</v>
      </c>
      <c r="CN7" s="38">
        <v>28.33</v>
      </c>
      <c r="CO7" s="38">
        <v>29</v>
      </c>
      <c r="CP7" s="38">
        <v>29.33</v>
      </c>
      <c r="CQ7" s="38">
        <v>29.33</v>
      </c>
      <c r="CR7" s="38">
        <v>33.81</v>
      </c>
      <c r="CS7" s="38">
        <v>31.37</v>
      </c>
      <c r="CT7" s="38">
        <v>29.86</v>
      </c>
      <c r="CU7" s="38">
        <v>29.28</v>
      </c>
      <c r="CV7" s="38">
        <v>29.4</v>
      </c>
      <c r="CW7" s="38">
        <v>34.15</v>
      </c>
      <c r="CX7" s="38">
        <v>49.54</v>
      </c>
      <c r="CY7" s="38">
        <v>49.54</v>
      </c>
      <c r="CZ7" s="38">
        <v>50.17</v>
      </c>
      <c r="DA7" s="38">
        <v>51.24</v>
      </c>
      <c r="DB7" s="38">
        <v>52.29</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森数 真治</cp:lastModifiedBy>
  <cp:lastPrinted>2018-02-05T05:21:14Z</cp:lastPrinted>
  <dcterms:created xsi:type="dcterms:W3CDTF">2017-12-25T02:36:08Z</dcterms:created>
  <dcterms:modified xsi:type="dcterms:W3CDTF">2018-02-13T02:44:46Z</dcterms:modified>
  <cp:category/>
</cp:coreProperties>
</file>