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50.31\全庁\050015-daiwa-chiikishinkoka\000000MASTER\◇産業建設係（建設中）\C 財務\020 決算\00 庶務\公営企業に係る経営⽐較分析表\H28年度\財政課に提出\"/>
    </mc:Choice>
  </mc:AlternateContent>
  <workbookProtection workbookAlgorithmName="SHA-512" workbookHashValue="MH6owdf1k4byqtktCl399QsaPQgI3VNwH7u7xMhGbVfEuQlNjhetaRurLF4au5qrLmcNegI1jKdwDh0tF/cXHw==" workbookSaltValue="VPHok9GXxzoS+AXZFvf4OA==" workbookSpinCount="100000" lockStructure="1"/>
  <bookViews>
    <workbookView xWindow="0" yWindow="0" windowWidth="20490" windowHeight="7710"/>
  </bookViews>
  <sheets>
    <sheet name="法非適用_下水道事業" sheetId="4" r:id="rId1"/>
    <sheet name="データ" sheetId="5" state="hidden" r:id="rId2"/>
  </sheets>
  <calcPr calcId="15251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<sst xmlns="http://schemas.openxmlformats.org/spreadsheetml/2006/main" count="240" uniqueCount="125">
  <si>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</si>
  <si>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</si>
  <si>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</si>
  <si>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</si>
  <si>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</si>
  <si>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</si>
  <si>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</si>
  <si>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</si>
  <si>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</si>
  <si>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</si>
  <si>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</si>
  <si>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</si>
  <si>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</si>
  <si>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</si>
  <si>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</si>
  <si>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</si>
  <si>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</si>
  <si>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</si>
  <si>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</si>
  <si>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</si>
  <si>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</si>
  <si>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</si>
  <si>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</si>
  <si>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</si>
  <si>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</si>
  <si>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</si>
  <si>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</si>
  <si>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</si>
  <si>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</si>
  <si>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</si>
  <si>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</si>
  <si>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</si>
  <si>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</si>
  <si>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</si>
  <si>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</si>
  <si>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</si>
  <si>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</si>
  <si>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</si>
  <si>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</si>
  <si>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</si>
  <si>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</si>
  <si>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</si>
  <si>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</si>
  <si>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</si>
  <si>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</si>
  <si>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</si>
  <si>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</si>
  <si>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</si>
  <si>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</si>
  <si>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</si>
  <si>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</si>
  <si>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</si>
  <si>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</si>
  <si>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</si>
  <si>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</si>
  <si>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</si>
  <si>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</si>
  <si>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</si>
  <si>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</si>
  <si>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</si>
  <si>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</si>
  <si>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</si>
  <si>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</si>
  <si>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</si>
  <si>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</si>
  <si>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</si>
  <si>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</si>
  <si>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</si>
  <si>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</si>
  <si>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</si>
  <si>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</si>
  <si>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</si>
  <si>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</si>
  <si>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</si>
  <si>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</si>
  <si>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</si>
  <si>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</si>
  <si>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</si>
  <si>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</si>
  <si>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</si>
  <si>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</si>
  <si>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</si>
  <si>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</si>
  <si>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</si>
  <si>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</si>
  <si>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</si>
  <si>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</si>
  <si>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</si>
  <si>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</si>
  <si>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</si>
  <si>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</si>
  <si>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</si>
  <si>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</si>
  <si>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</si>
  <si>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</si>
  <si>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</si>
  <si>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</si>
  <si>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</si>
  <si>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</si>
  <si>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</si>
  <si>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</si>
  <si>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</si>
  <si>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</si>
  <si>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</si>
  <si>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</si>
  <si>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</si>
  <si>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</si>
  <si>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</si>
  <si>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</si>
  <si>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三原市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</si>
  <si>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</si>
  <si>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</si>
  <si>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</si>
  <si>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</si>
  <si>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</si>
  <si>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</si>
  <si>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</si>
  <si>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</si>
  <si>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</si>
  <si>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</si>
  <si>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</si>
  <si>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将来にわたり持続的に下水道事業を運営するため，長期的視点にたち現状や課題を踏まえたうえで，経営基盤の強化推進の基本となる【三原市下水道事業経営戦略】を平成28年12月に策定し，平成29年1月からホームページで公開しております。
　収益的収支比率向上を図るため，経費節減に取り組んでまいります。
　平成32年度に下水道事業を公営企業会計へ移行することから，経営の健全性，透明性を図るとともに平成31年度に改めて，見直し計画を策定します。</t>
    <rPh sb="1" eb="3">
      <t>ショウライ</t>
    </rPh>
    <rPh sb="7" eb="9">
      <t>ジゾク</t>
    </rPh>
    <rPh sb="9" eb="10">
      <t>テキ</t>
    </rPh>
    <rPh sb="11" eb="14">
      <t>ゲスイドウ</t>
    </rPh>
    <rPh sb="14" eb="16">
      <t>ジギョウ</t>
    </rPh>
    <rPh sb="17" eb="19">
      <t>ウンエイ</t>
    </rPh>
    <rPh sb="24" eb="27">
      <t>チョウキテキ</t>
    </rPh>
    <rPh sb="27" eb="29">
      <t>シテン</t>
    </rPh>
    <rPh sb="32" eb="34">
      <t>ゲンジョウ</t>
    </rPh>
    <rPh sb="35" eb="37">
      <t>カダイ</t>
    </rPh>
    <rPh sb="38" eb="39">
      <t>フ</t>
    </rPh>
    <rPh sb="46" eb="48">
      <t>ケイエイ</t>
    </rPh>
    <rPh sb="48" eb="50">
      <t>キバン</t>
    </rPh>
    <rPh sb="51" eb="53">
      <t>キョウカ</t>
    </rPh>
    <rPh sb="53" eb="55">
      <t>スイシン</t>
    </rPh>
    <rPh sb="56" eb="58">
      <t>キホン</t>
    </rPh>
    <rPh sb="62" eb="65">
      <t>ミハラシ</t>
    </rPh>
    <rPh sb="65" eb="68">
      <t>ゲスイドウ</t>
    </rPh>
    <rPh sb="68" eb="70">
      <t>ジギョウ</t>
    </rPh>
    <rPh sb="70" eb="72">
      <t>ケイエイ</t>
    </rPh>
    <rPh sb="72" eb="74">
      <t>センリャク</t>
    </rPh>
    <rPh sb="85" eb="87">
      <t>サクテイ</t>
    </rPh>
    <rPh sb="89" eb="91">
      <t>ヘイセイ</t>
    </rPh>
    <rPh sb="93" eb="94">
      <t>ネン</t>
    </rPh>
    <rPh sb="95" eb="96">
      <t>ツキ</t>
    </rPh>
    <rPh sb="105" eb="107">
      <t>コウカイ</t>
    </rPh>
    <rPh sb="116" eb="118">
      <t>シュウエキ</t>
    </rPh>
    <rPh sb="118" eb="119">
      <t>テキ</t>
    </rPh>
    <rPh sb="119" eb="121">
      <t>シュウシ</t>
    </rPh>
    <rPh sb="121" eb="123">
      <t>ヒリツ</t>
    </rPh>
    <rPh sb="123" eb="125">
      <t>コウジョウ</t>
    </rPh>
    <rPh sb="126" eb="127">
      <t>ハカ</t>
    </rPh>
    <rPh sb="131" eb="133">
      <t>ケイヒ</t>
    </rPh>
    <rPh sb="133" eb="135">
      <t>セツゲン</t>
    </rPh>
    <rPh sb="136" eb="137">
      <t>ト</t>
    </rPh>
    <rPh sb="138" eb="139">
      <t>ク</t>
    </rPh>
    <rPh sb="149" eb="151">
      <t>ヘイセイ</t>
    </rPh>
    <rPh sb="153" eb="155">
      <t>ネンド</t>
    </rPh>
    <rPh sb="156" eb="159">
      <t>ゲスイドウ</t>
    </rPh>
    <rPh sb="159" eb="161">
      <t>ジギョウ</t>
    </rPh>
    <rPh sb="162" eb="164">
      <t>コウエイ</t>
    </rPh>
    <rPh sb="164" eb="166">
      <t>キギョウ</t>
    </rPh>
    <rPh sb="166" eb="168">
      <t>カイケイ</t>
    </rPh>
    <rPh sb="169" eb="171">
      <t>イコウ</t>
    </rPh>
    <rPh sb="189" eb="190">
      <t>ハカ</t>
    </rPh>
    <rPh sb="195" eb="197">
      <t>ヘイセイ</t>
    </rPh>
    <rPh sb="199" eb="201">
      <t>ネンド</t>
    </rPh>
    <rPh sb="202" eb="203">
      <t>アラタ</t>
    </rPh>
    <rPh sb="206" eb="208">
      <t>ミナオ</t>
    </rPh>
    <rPh sb="209" eb="211">
      <t>ケイカク</t>
    </rPh>
    <rPh sb="212" eb="214">
      <t>サクテイ</t>
    </rPh>
    <phoneticPr fontId="4"/>
  </si>
  <si>
    <t>　経年劣化により維持管理費が増大していくため，長寿命化及びコスト削減が課題です。また，施設更新の際には施設規模の再検討が必要です。</t>
    <rPh sb="1" eb="3">
      <t>ケイネン</t>
    </rPh>
    <rPh sb="3" eb="5">
      <t>レッカ</t>
    </rPh>
    <rPh sb="8" eb="10">
      <t>イジ</t>
    </rPh>
    <rPh sb="10" eb="13">
      <t>カンリヒ</t>
    </rPh>
    <rPh sb="14" eb="16">
      <t>ゾウダイ</t>
    </rPh>
    <rPh sb="23" eb="24">
      <t>チョウ</t>
    </rPh>
    <rPh sb="24" eb="27">
      <t>ジュミョウカ</t>
    </rPh>
    <rPh sb="27" eb="28">
      <t>オヨ</t>
    </rPh>
    <rPh sb="32" eb="34">
      <t>サクゲン</t>
    </rPh>
    <rPh sb="35" eb="37">
      <t>カダイ</t>
    </rPh>
    <rPh sb="43" eb="45">
      <t>シセツ</t>
    </rPh>
    <rPh sb="45" eb="47">
      <t>コウシン</t>
    </rPh>
    <rPh sb="48" eb="49">
      <t>サイ</t>
    </rPh>
    <rPh sb="51" eb="53">
      <t>シセツ</t>
    </rPh>
    <rPh sb="53" eb="55">
      <t>キボ</t>
    </rPh>
    <rPh sb="56" eb="59">
      <t>サイケントウ</t>
    </rPh>
    <rPh sb="60" eb="62">
      <t>ヒツヨウ</t>
    </rPh>
    <phoneticPr fontId="4"/>
  </si>
  <si>
    <t>非設置</t>
    <rPh sb="0" eb="1">
      <t>ヒ</t>
    </rPh>
    <rPh sb="1" eb="3">
      <t>セッチ</t>
    </rPh>
    <phoneticPr fontId="4"/>
  </si>
  <si>
    <t xml:space="preserve">●収益的収支比率が低下傾向
●企業債残高対事業規模比率は類似団体に比べ低い値であるが増加傾向
【要因】
　人口減少により料金収入が低下していることによるものです。
【今後】
　新たな区域拡大の計画は無いものの，経年による維持経費の増加が懸念されますが，経費節減に努め低下傾向を最小限に留めます。
●経費回収率が上昇
●汚水処理原価が低下
【要因】
　経費節減によるものです。
【今後】
　経費節減に努めます。
●水洗化率は高いが施設利用率が類似団体平均に比べ低い
【要因】
　人口減少により計画規模までに達していないと考えられます。
【今後】
　最大稼働率・負荷率を判断し適正施設規模の把握が必要です。
</t>
    <rPh sb="4" eb="6">
      <t>シュウシ</t>
    </rPh>
    <rPh sb="9" eb="11">
      <t>テイカ</t>
    </rPh>
    <rPh sb="11" eb="13">
      <t>ケイコウ</t>
    </rPh>
    <rPh sb="48" eb="50">
      <t>ヨウイン</t>
    </rPh>
    <rPh sb="53" eb="55">
      <t>ジンコウ</t>
    </rPh>
    <rPh sb="55" eb="57">
      <t>ゲンショウ</t>
    </rPh>
    <rPh sb="60" eb="62">
      <t>リョウキン</t>
    </rPh>
    <rPh sb="83" eb="85">
      <t>コンゴ</t>
    </rPh>
    <rPh sb="88" eb="89">
      <t>アラ</t>
    </rPh>
    <rPh sb="91" eb="93">
      <t>クイキ</t>
    </rPh>
    <rPh sb="93" eb="95">
      <t>カクダイ</t>
    </rPh>
    <rPh sb="96" eb="98">
      <t>ケイカク</t>
    </rPh>
    <rPh sb="99" eb="100">
      <t>ナ</t>
    </rPh>
    <rPh sb="105" eb="107">
      <t>ケイネン</t>
    </rPh>
    <rPh sb="110" eb="112">
      <t>イジ</t>
    </rPh>
    <rPh sb="112" eb="114">
      <t>ケイヒ</t>
    </rPh>
    <rPh sb="115" eb="117">
      <t>ゾウカ</t>
    </rPh>
    <rPh sb="118" eb="120">
      <t>ケネン</t>
    </rPh>
    <rPh sb="131" eb="132">
      <t>ツト</t>
    </rPh>
    <rPh sb="133" eb="135">
      <t>テイカ</t>
    </rPh>
    <rPh sb="135" eb="137">
      <t>ケイコウ</t>
    </rPh>
    <rPh sb="138" eb="141">
      <t>サイショウゲン</t>
    </rPh>
    <rPh sb="142" eb="143">
      <t>トド</t>
    </rPh>
    <rPh sb="156" eb="158">
      <t>ジョウショウ</t>
    </rPh>
    <rPh sb="171" eb="173">
      <t>ヨウイン</t>
    </rPh>
    <rPh sb="176" eb="178">
      <t>ケイヒ</t>
    </rPh>
    <rPh sb="178" eb="180">
      <t>セツゲン</t>
    </rPh>
    <rPh sb="190" eb="192">
      <t>コンゴ</t>
    </rPh>
    <rPh sb="195" eb="197">
      <t>ケイヒ</t>
    </rPh>
    <rPh sb="197" eb="199">
      <t>セツゲン</t>
    </rPh>
    <rPh sb="200" eb="201">
      <t>ツト</t>
    </rPh>
    <rPh sb="208" eb="211">
      <t>スイセンカ</t>
    </rPh>
    <rPh sb="211" eb="212">
      <t>リツ</t>
    </rPh>
    <rPh sb="213" eb="214">
      <t>タカ</t>
    </rPh>
    <rPh sb="235" eb="237">
      <t>ヨウイン</t>
    </rPh>
    <rPh sb="240" eb="242">
      <t>ジンコウ</t>
    </rPh>
    <rPh sb="242" eb="244">
      <t>ゲンショウ</t>
    </rPh>
    <rPh sb="247" eb="249">
      <t>ケイカク</t>
    </rPh>
    <rPh sb="249" eb="251">
      <t>キボ</t>
    </rPh>
    <rPh sb="254" eb="255">
      <t>タッ</t>
    </rPh>
    <rPh sb="261" eb="262">
      <t>カンガ</t>
    </rPh>
    <rPh sb="270" eb="27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</si>
</sst>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5546992"/>
        <c:axId val="35543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355546992"/>
        <c:axId val="355436344"/>
      </c:lineChart>
      <c:dateAx>
        <c:axId val="355546992"/>
        <c:scaling>
          <c:orientation val="minMax"/>
        </c:scaling>
        <c:delete val="1"/>
        <c:axPos val="b"/>
        <c:numFmt formatCode="ge" sourceLinked="1"/>
        <c:majorTickMark val="none"/>
        <c:minorTickMark val="none"/>
        <c:tickLblPos val="none"/>
        <c:crossAx val="355436344"/>
        <c:crosses val="autoZero"/>
        <c:auto val="1"/>
        <c:lblOffset val="100"/>
        <c:baseTimeUnit val="years"/>
      </c:dateAx>
      <c:valAx>
        <c:axId val="35543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4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40.9</c:v>
                </c:pt>
                <c:pt idx="1">
                  <c:v>41</c:v>
                </c:pt>
                <c:pt idx="2">
                  <c:v>42.84</c:v>
                </c:pt>
                <c:pt idx="3">
                  <c:v>42.84</c:v>
                </c:pt>
                <c:pt idx="4">
                  <c:v>42.38</c:v>
                </c:pt>
              </c:numCache>
            </c:numRef>
          </c:val>
        </c:ser>
        <c:dLbls>
          <c:showLegendKey val="0"/>
          <c:showVal val="0"/>
          <c:showCatName val="0"/>
          <c:showSerName val="0"/>
          <c:showPercent val="0"/>
          <c:showBubbleSize val="0"/>
        </c:dLbls>
        <c:gapWidth val="150"/>
        <c:axId val="414459328"/>
        <c:axId val="41445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414459328"/>
        <c:axId val="414459720"/>
      </c:lineChart>
      <c:dateAx>
        <c:axId val="414459328"/>
        <c:scaling>
          <c:orientation val="minMax"/>
        </c:scaling>
        <c:delete val="1"/>
        <c:axPos val="b"/>
        <c:numFmt formatCode="ge" sourceLinked="1"/>
        <c:majorTickMark val="none"/>
        <c:minorTickMark val="none"/>
        <c:tickLblPos val="none"/>
        <c:crossAx val="414459720"/>
        <c:crosses val="autoZero"/>
        <c:auto val="1"/>
        <c:lblOffset val="100"/>
        <c:baseTimeUnit val="years"/>
      </c:dateAx>
      <c:valAx>
        <c:axId val="41445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4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88.57</c:v>
                </c:pt>
                <c:pt idx="1">
                  <c:v>90.57</c:v>
                </c:pt>
                <c:pt idx="2">
                  <c:v>91.56</c:v>
                </c:pt>
                <c:pt idx="3">
                  <c:v>92.4</c:v>
                </c:pt>
                <c:pt idx="4">
                  <c:v>91.53</c:v>
                </c:pt>
              </c:numCache>
            </c:numRef>
          </c:val>
        </c:ser>
        <c:dLbls>
          <c:showLegendKey val="0"/>
          <c:showVal val="0"/>
          <c:showCatName val="0"/>
          <c:showSerName val="0"/>
          <c:showPercent val="0"/>
          <c:showBubbleSize val="0"/>
        </c:dLbls>
        <c:gapWidth val="150"/>
        <c:axId val="414460896"/>
        <c:axId val="41446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414460896"/>
        <c:axId val="414461288"/>
      </c:lineChart>
      <c:dateAx>
        <c:axId val="414460896"/>
        <c:scaling>
          <c:orientation val="minMax"/>
        </c:scaling>
        <c:delete val="1"/>
        <c:axPos val="b"/>
        <c:numFmt formatCode="ge" sourceLinked="1"/>
        <c:majorTickMark val="none"/>
        <c:minorTickMark val="none"/>
        <c:tickLblPos val="none"/>
        <c:crossAx val="414461288"/>
        <c:crosses val="autoZero"/>
        <c:auto val="1"/>
        <c:lblOffset val="100"/>
        <c:baseTimeUnit val="years"/>
      </c:dateAx>
      <c:valAx>
        <c:axId val="41446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4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84.75</c:v>
                </c:pt>
                <c:pt idx="1">
                  <c:v>77.91</c:v>
                </c:pt>
                <c:pt idx="2">
                  <c:v>74.5</c:v>
                </c:pt>
                <c:pt idx="3">
                  <c:v>76.5</c:v>
                </c:pt>
                <c:pt idx="4">
                  <c:v>75.44</c:v>
                </c:pt>
              </c:numCache>
            </c:numRef>
          </c:val>
        </c:ser>
        <c:dLbls>
          <c:showLegendKey val="0"/>
          <c:showVal val="0"/>
          <c:showCatName val="0"/>
          <c:showSerName val="0"/>
          <c:showPercent val="0"/>
          <c:showBubbleSize val="0"/>
        </c:dLbls>
        <c:gapWidth val="150"/>
        <c:axId val="355818728"/>
        <c:axId val="35559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5818728"/>
        <c:axId val="355591624"/>
      </c:lineChart>
      <c:dateAx>
        <c:axId val="355818728"/>
        <c:scaling>
          <c:orientation val="minMax"/>
        </c:scaling>
        <c:delete val="1"/>
        <c:axPos val="b"/>
        <c:numFmt formatCode="ge" sourceLinked="1"/>
        <c:majorTickMark val="none"/>
        <c:minorTickMark val="none"/>
        <c:tickLblPos val="none"/>
        <c:crossAx val="355591624"/>
        <c:crosses val="autoZero"/>
        <c:auto val="1"/>
        <c:lblOffset val="100"/>
        <c:baseTimeUnit val="years"/>
      </c:dateAx>
      <c:valAx>
        <c:axId val="3555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1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5895208"/>
        <c:axId val="25719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5895208"/>
        <c:axId val="257192208"/>
      </c:lineChart>
      <c:dateAx>
        <c:axId val="355895208"/>
        <c:scaling>
          <c:orientation val="minMax"/>
        </c:scaling>
        <c:delete val="1"/>
        <c:axPos val="b"/>
        <c:numFmt formatCode="ge" sourceLinked="1"/>
        <c:majorTickMark val="none"/>
        <c:minorTickMark val="none"/>
        <c:tickLblPos val="none"/>
        <c:crossAx val="257192208"/>
        <c:crosses val="autoZero"/>
        <c:auto val="1"/>
        <c:lblOffset val="100"/>
        <c:baseTimeUnit val="years"/>
      </c:dateAx>
      <c:valAx>
        <c:axId val="25719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9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196128"/>
        <c:axId val="25719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196128"/>
        <c:axId val="257196520"/>
      </c:lineChart>
      <c:dateAx>
        <c:axId val="257196128"/>
        <c:scaling>
          <c:orientation val="minMax"/>
        </c:scaling>
        <c:delete val="1"/>
        <c:axPos val="b"/>
        <c:numFmt formatCode="ge" sourceLinked="1"/>
        <c:majorTickMark val="none"/>
        <c:minorTickMark val="none"/>
        <c:tickLblPos val="none"/>
        <c:crossAx val="257196520"/>
        <c:crosses val="autoZero"/>
        <c:auto val="1"/>
        <c:lblOffset val="100"/>
        <c:baseTimeUnit val="years"/>
      </c:dateAx>
      <c:valAx>
        <c:axId val="25719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120208"/>
        <c:axId val="41412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120208"/>
        <c:axId val="414120600"/>
      </c:lineChart>
      <c:dateAx>
        <c:axId val="414120208"/>
        <c:scaling>
          <c:orientation val="minMax"/>
        </c:scaling>
        <c:delete val="1"/>
        <c:axPos val="b"/>
        <c:numFmt formatCode="ge" sourceLinked="1"/>
        <c:majorTickMark val="none"/>
        <c:minorTickMark val="none"/>
        <c:tickLblPos val="none"/>
        <c:crossAx val="414120600"/>
        <c:crosses val="autoZero"/>
        <c:auto val="1"/>
        <c:lblOffset val="100"/>
        <c:baseTimeUnit val="years"/>
      </c:dateAx>
      <c:valAx>
        <c:axId val="41412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2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121776"/>
        <c:axId val="41412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121776"/>
        <c:axId val="414122168"/>
      </c:lineChart>
      <c:dateAx>
        <c:axId val="414121776"/>
        <c:scaling>
          <c:orientation val="minMax"/>
        </c:scaling>
        <c:delete val="1"/>
        <c:axPos val="b"/>
        <c:numFmt formatCode="ge" sourceLinked="1"/>
        <c:majorTickMark val="none"/>
        <c:minorTickMark val="none"/>
        <c:tickLblPos val="none"/>
        <c:crossAx val="414122168"/>
        <c:crosses val="autoZero"/>
        <c:auto val="1"/>
        <c:lblOffset val="100"/>
        <c:baseTimeUnit val="years"/>
      </c:dateAx>
      <c:valAx>
        <c:axId val="41412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2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377.02</c:v>
                </c:pt>
                <c:pt idx="1">
                  <c:v>455.59</c:v>
                </c:pt>
                <c:pt idx="2">
                  <c:v>535.49</c:v>
                </c:pt>
                <c:pt idx="3">
                  <c:v>579.03</c:v>
                </c:pt>
                <c:pt idx="4">
                  <c:v>554.35</c:v>
                </c:pt>
              </c:numCache>
            </c:numRef>
          </c:val>
        </c:ser>
        <c:dLbls>
          <c:showLegendKey val="0"/>
          <c:showVal val="0"/>
          <c:showCatName val="0"/>
          <c:showSerName val="0"/>
          <c:showPercent val="0"/>
          <c:showBubbleSize val="0"/>
        </c:dLbls>
        <c:gapWidth val="150"/>
        <c:axId val="414272216"/>
        <c:axId val="4142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414272216"/>
        <c:axId val="414272608"/>
      </c:lineChart>
      <c:dateAx>
        <c:axId val="414272216"/>
        <c:scaling>
          <c:orientation val="minMax"/>
        </c:scaling>
        <c:delete val="1"/>
        <c:axPos val="b"/>
        <c:numFmt formatCode="ge" sourceLinked="1"/>
        <c:majorTickMark val="none"/>
        <c:minorTickMark val="none"/>
        <c:tickLblPos val="none"/>
        <c:crossAx val="414272608"/>
        <c:crosses val="autoZero"/>
        <c:auto val="1"/>
        <c:lblOffset val="100"/>
        <c:baseTimeUnit val="years"/>
      </c:dateAx>
      <c:valAx>
        <c:axId val="4142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7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72.319999999999993</c:v>
                </c:pt>
                <c:pt idx="1">
                  <c:v>59.63</c:v>
                </c:pt>
                <c:pt idx="2">
                  <c:v>49.85</c:v>
                </c:pt>
                <c:pt idx="3">
                  <c:v>53.02</c:v>
                </c:pt>
                <c:pt idx="4">
                  <c:v>60.69</c:v>
                </c:pt>
              </c:numCache>
            </c:numRef>
          </c:val>
        </c:ser>
        <c:dLbls>
          <c:showLegendKey val="0"/>
          <c:showVal val="0"/>
          <c:showCatName val="0"/>
          <c:showSerName val="0"/>
          <c:showPercent val="0"/>
          <c:showBubbleSize val="0"/>
        </c:dLbls>
        <c:gapWidth val="150"/>
        <c:axId val="257195736"/>
        <c:axId val="41427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257195736"/>
        <c:axId val="414273784"/>
      </c:lineChart>
      <c:dateAx>
        <c:axId val="257195736"/>
        <c:scaling>
          <c:orientation val="minMax"/>
        </c:scaling>
        <c:delete val="1"/>
        <c:axPos val="b"/>
        <c:numFmt formatCode="ge" sourceLinked="1"/>
        <c:majorTickMark val="none"/>
        <c:minorTickMark val="none"/>
        <c:tickLblPos val="none"/>
        <c:crossAx val="414273784"/>
        <c:crosses val="autoZero"/>
        <c:auto val="1"/>
        <c:lblOffset val="100"/>
        <c:baseTimeUnit val="years"/>
      </c:dateAx>
      <c:valAx>
        <c:axId val="41427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9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229.7</c:v>
                </c:pt>
                <c:pt idx="1">
                  <c:v>280.69</c:v>
                </c:pt>
                <c:pt idx="2">
                  <c:v>334.24</c:v>
                </c:pt>
                <c:pt idx="3">
                  <c:v>388.95</c:v>
                </c:pt>
                <c:pt idx="4">
                  <c:v>267.98</c:v>
                </c:pt>
              </c:numCache>
            </c:numRef>
          </c:val>
        </c:ser>
        <c:dLbls>
          <c:showLegendKey val="0"/>
          <c:showVal val="0"/>
          <c:showCatName val="0"/>
          <c:showSerName val="0"/>
          <c:showPercent val="0"/>
          <c:showBubbleSize val="0"/>
        </c:dLbls>
        <c:gapWidth val="150"/>
        <c:axId val="414274960"/>
        <c:axId val="41427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414274960"/>
        <c:axId val="414275352"/>
      </c:lineChart>
      <c:dateAx>
        <c:axId val="414274960"/>
        <c:scaling>
          <c:orientation val="minMax"/>
        </c:scaling>
        <c:delete val="1"/>
        <c:axPos val="b"/>
        <c:numFmt formatCode="ge" sourceLinked="1"/>
        <c:majorTickMark val="none"/>
        <c:minorTickMark val="none"/>
        <c:tickLblPos val="none"/>
        <c:crossAx val="414275352"/>
        <c:crosses val="autoZero"/>
        <c:auto val="1"/>
        <c:lblOffset val="100"/>
        <c:baseTimeUnit val="years"/>
      </c:dateAx>
      <c:valAx>
        <c:axId val="41427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7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9"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三原市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123</v>
      </c>
      <c r="AE8" s="49"/>
      <c r="AF8" s="49"/>
      <c r="AG8" s="49"/>
      <c r="AH8" s="49"/>
      <c r="AI8" s="49"/>
      <c r="AJ8" s="49"/>
      <c r="AK8" s="4"/>
      <c r="AL8" s="50">
        <f>データ!S6</f>
        <v>97009</v>
      </c>
      <c r="AM8" s="50"/>
      <c r="AN8" s="50"/>
      <c r="AO8" s="50"/>
      <c r="AP8" s="50"/>
      <c r="AQ8" s="50"/>
      <c r="AR8" s="50"/>
      <c r="AS8" s="50"/>
      <c r="AT8" s="45">
        <f>データ!T6</f>
        <v>471.55</v>
      </c>
      <c r="AU8" s="45"/>
      <c r="AV8" s="45"/>
      <c r="AW8" s="45"/>
      <c r="AX8" s="45"/>
      <c r="AY8" s="45"/>
      <c r="AZ8" s="45"/>
      <c r="BA8" s="45"/>
      <c r="BB8" s="45">
        <f>データ!U6</f>
        <v>205.72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1.24</v>
      </c>
      <c r="Q10" s="45"/>
      <c r="R10" s="45"/>
      <c r="S10" s="45"/>
      <c r="T10" s="45"/>
      <c r="U10" s="45"/>
      <c r="V10" s="45"/>
      <c r="W10" s="45">
        <f>データ!Q6</f>
        <v>90</v>
      </c>
      <c r="X10" s="45"/>
      <c r="Y10" s="45"/>
      <c r="Z10" s="45"/>
      <c r="AA10" s="45"/>
      <c r="AB10" s="45"/>
      <c r="AC10" s="45"/>
      <c r="AD10" s="50">
        <f>データ!R6</f>
        <v>4212</v>
      </c>
      <c r="AE10" s="50"/>
      <c r="AF10" s="50"/>
      <c r="AG10" s="50"/>
      <c r="AH10" s="50"/>
      <c r="AI10" s="50"/>
      <c r="AJ10" s="50"/>
      <c r="AK10" s="2"/>
      <c r="AL10" s="50">
        <f>データ!V6</f>
        <v>1192</v>
      </c>
      <c r="AM10" s="50"/>
      <c r="AN10" s="50"/>
      <c r="AO10" s="50"/>
      <c r="AP10" s="50"/>
      <c r="AQ10" s="50"/>
      <c r="AR10" s="50"/>
      <c r="AS10" s="50"/>
      <c r="AT10" s="45">
        <f>データ!W6</f>
        <v>0.73</v>
      </c>
      <c r="AU10" s="45"/>
      <c r="AV10" s="45"/>
      <c r="AW10" s="45"/>
      <c r="AX10" s="45"/>
      <c r="AY10" s="45"/>
      <c r="AZ10" s="45"/>
      <c r="BA10" s="45"/>
      <c r="BB10" s="45">
        <f>データ!X6</f>
        <v>1632.88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bgZY1VlWcLk0o+AAT2cGiMTdlIXHlh1qysAED9cn1Dls+6B6ZiPJU915DWhVU+HRlo9pYcpUhjqMamgeDb/oKQ==" saltValue="xkp5dPhwNnB1D9oCYz8S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A1" workbookViewId="0">
      <selection activeCell="BJ12" sqref="BJ12"/>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342041</v>
      </c>
      <c r="D6" s="33">
        <f t="shared" si="3"/>
        <v>47</v>
      </c>
      <c r="E6" s="33">
        <f t="shared" si="3"/>
        <v>17</v>
      </c>
      <c r="F6" s="33">
        <f t="shared" si="3"/>
        <v>5</v>
      </c>
      <c r="G6" s="33">
        <f t="shared" si="3"/>
        <v>0</v>
      </c>
      <c r="H6" s="33" t="str">
        <f t="shared" si="3"/>
        <v>広島県　三原市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1.24</v>
      </c>
      <c r="Q6" s="34">
        <f t="shared" si="3"/>
        <v>90</v>
      </c>
      <c r="R6" s="34">
        <f t="shared" si="3"/>
        <v>4212</v>
      </c>
      <c r="S6" s="34">
        <f t="shared" si="3"/>
        <v>97009</v>
      </c>
      <c r="T6" s="34">
        <f t="shared" si="3"/>
        <v>471.55</v>
      </c>
      <c r="U6" s="34">
        <f t="shared" si="3"/>
        <v>205.72</v>
      </c>
      <c r="V6" s="34">
        <f t="shared" si="3"/>
        <v>1192</v>
      </c>
      <c r="W6" s="34">
        <f t="shared" si="3"/>
        <v>0.73</v>
      </c>
      <c r="X6" s="34">
        <f t="shared" si="3"/>
        <v>1632.88</v>
      </c>
      <c r="Y6" s="35">
        <f>IF(Y7="",NA(),Y7)</f>
        <v>84.75</v>
      </c>
      <c r="Z6" s="35">
        <f t="shared" ref="Z6:AH6" si="4">IF(Z7="",NA(),Z7)</f>
        <v>77.91</v>
      </c>
      <c r="AA6" s="35">
        <f t="shared" si="4"/>
        <v>74.5</v>
      </c>
      <c r="AB6" s="35">
        <f t="shared" si="4"/>
        <v>76.5</v>
      </c>
      <c r="AC6" s="35">
        <f t="shared" si="4"/>
        <v>75.44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377.02</v>
      </c>
      <c r="BG6" s="35">
        <f t="shared" ref="BG6:BO6" si="7">IF(BG7="",NA(),BG7)</f>
        <v>455.59</v>
      </c>
      <c r="BH6" s="35">
        <f t="shared" si="7"/>
        <v>535.49</v>
      </c>
      <c r="BI6" s="35">
        <f t="shared" si="7"/>
        <v>579.03</v>
      </c>
      <c r="BJ6" s="35">
        <f t="shared" si="7"/>
        <v>554.35</v>
      </c>
      <c r="BK6" s="35">
        <f t="shared" si="7"/>
        <v>1197.82</v>
      </c>
      <c r="BL6" s="35">
        <f t="shared" si="7"/>
        <v>1126.77</v>
      </c>
      <c r="BM6" s="35">
        <f t="shared" si="7"/>
        <v>1044.8</v>
      </c>
      <c r="BN6" s="35">
        <f t="shared" si="7"/>
        <v>721.43</v>
      </c>
      <c r="BO6" s="35">
        <f t="shared" si="7"/>
        <v>685.34</v>
      </c>
      <c r="BP6" s="34" t="str">
        <f>IF(BP7="","",IF(BP7="-","【-】","【"&amp;SUBSTITUTE(TEXT(BP7,"#,##0.00"),"-","△")&amp;"】"))</f>
        <v>【914.53】</v>
      </c>
      <c r="BQ6" s="35">
        <f>IF(BQ7="",NA(),BQ7)</f>
        <v>72.319999999999993</v>
      </c>
      <c r="BR6" s="35">
        <f t="shared" ref="BR6:BZ6" si="8">IF(BR7="",NA(),BR7)</f>
        <v>59.63</v>
      </c>
      <c r="BS6" s="35">
        <f t="shared" si="8"/>
        <v>49.85</v>
      </c>
      <c r="BT6" s="35">
        <f t="shared" si="8"/>
        <v>53.02</v>
      </c>
      <c r="BU6" s="35">
        <f t="shared" si="8"/>
        <v>60.69</v>
      </c>
      <c r="BV6" s="35">
        <f t="shared" si="8"/>
        <v>51.03</v>
      </c>
      <c r="BW6" s="35">
        <f t="shared" si="8"/>
        <v>50.9</v>
      </c>
      <c r="BX6" s="35">
        <f t="shared" si="8"/>
        <v>50.82</v>
      </c>
      <c r="BY6" s="35">
        <f t="shared" si="8"/>
        <v>59.3</v>
      </c>
      <c r="BZ6" s="35">
        <f t="shared" si="8"/>
        <v>59.83</v>
      </c>
      <c r="CA6" s="34" t="str">
        <f>IF(CA7="","",IF(CA7="-","【-】","【"&amp;SUBSTITUTE(TEXT(CA7,"#,##0.00"),"-","△")&amp;"】"))</f>
        <v>【55.73】</v>
      </c>
      <c r="CB6" s="35">
        <f>IF(CB7="",NA(),CB7)</f>
        <v>229.7</v>
      </c>
      <c r="CC6" s="35">
        <f t="shared" ref="CC6:CK6" si="9">IF(CC7="",NA(),CC7)</f>
        <v>280.69</v>
      </c>
      <c r="CD6" s="35">
        <f t="shared" si="9"/>
        <v>334.24</v>
      </c>
      <c r="CE6" s="35">
        <f t="shared" si="9"/>
        <v>388.95</v>
      </c>
      <c r="CF6" s="35">
        <f t="shared" si="9"/>
        <v>267.98</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40.9</v>
      </c>
      <c r="CN6" s="35">
        <f t="shared" ref="CN6:CV6" si="10">IF(CN7="",NA(),CN7)</f>
        <v>41</v>
      </c>
      <c r="CO6" s="35">
        <f t="shared" si="10"/>
        <v>42.84</v>
      </c>
      <c r="CP6" s="35">
        <f t="shared" si="10"/>
        <v>42.84</v>
      </c>
      <c r="CQ6" s="35">
        <f t="shared" si="10"/>
        <v>42.38</v>
      </c>
      <c r="CR6" s="35">
        <f t="shared" si="10"/>
        <v>54.74</v>
      </c>
      <c r="CS6" s="35">
        <f t="shared" si="10"/>
        <v>53.78</v>
      </c>
      <c r="CT6" s="35">
        <f t="shared" si="10"/>
        <v>53.24</v>
      </c>
      <c r="CU6" s="35">
        <f t="shared" si="10"/>
        <v>57.3</v>
      </c>
      <c r="CV6" s="35">
        <f t="shared" si="10"/>
        <v>56</v>
      </c>
      <c r="CW6" s="34" t="str">
        <f>IF(CW7="","",IF(CW7="-","【-】","【"&amp;SUBSTITUTE(TEXT(CW7,"#,##0.00"),"-","△")&amp;"】"))</f>
        <v>【59.15】</v>
      </c>
      <c r="CX6" s="35">
        <f>IF(CX7="",NA(),CX7)</f>
        <v>88.57</v>
      </c>
      <c r="CY6" s="35">
        <f t="shared" ref="CY6:DG6" si="11">IF(CY7="",NA(),CY7)</f>
        <v>90.57</v>
      </c>
      <c r="CZ6" s="35">
        <f t="shared" si="11"/>
        <v>91.56</v>
      </c>
      <c r="DA6" s="35">
        <f t="shared" si="11"/>
        <v>92.4</v>
      </c>
      <c r="DB6" s="35">
        <f t="shared" si="11"/>
        <v>91.53</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342041</v>
      </c>
      <c r="D7" s="37">
        <v>47</v>
      </c>
      <c r="E7" s="37">
        <v>17</v>
      </c>
      <c r="F7" s="37">
        <v>5</v>
      </c>
      <c r="G7" s="37">
        <v>0</v>
      </c>
      <c r="H7" s="37" t="s">
        <v>109</v>
      </c>
      <c r="I7" s="37" t="s">
        <v>110</v>
      </c>
      <c r="J7" s="37" t="s">
        <v>111</v>
      </c>
      <c r="K7" s="37" t="s">
        <v>112</v>
      </c>
      <c r="L7" s="37" t="s">
        <v>113</v>
      </c>
      <c r="M7" s="37"/>
      <c r="N7" s="38" t="s">
        <v>114</v>
      </c>
      <c r="O7" s="38" t="s">
        <v>115</v>
      </c>
      <c r="P7" s="38">
        <v>1.24</v>
      </c>
      <c r="Q7" s="38">
        <v>90</v>
      </c>
      <c r="R7" s="38">
        <v>4212</v>
      </c>
      <c r="S7" s="38">
        <v>97009</v>
      </c>
      <c r="T7" s="38">
        <v>471.55</v>
      </c>
      <c r="U7" s="38">
        <v>205.72</v>
      </c>
      <c r="V7" s="38">
        <v>1192</v>
      </c>
      <c r="W7" s="38">
        <v>0.73</v>
      </c>
      <c r="X7" s="38">
        <v>1632.88</v>
      </c>
      <c r="Y7" s="38">
        <v>84.75</v>
      </c>
      <c r="Z7" s="38">
        <v>77.91</v>
      </c>
      <c r="AA7" s="38">
        <v>74.5</v>
      </c>
      <c r="AB7" s="38">
        <v>76.5</v>
      </c>
      <c r="AC7" s="38">
        <v>75.44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377.02</v>
      </c>
      <c r="BG7" s="38">
        <v>455.59</v>
      </c>
      <c r="BH7" s="38">
        <v>535.49</v>
      </c>
      <c r="BI7" s="38">
        <v>579.03</v>
      </c>
      <c r="BJ7" s="38">
        <v>554.35</v>
      </c>
      <c r="BK7" s="38">
        <v>1197.82</v>
      </c>
      <c r="BL7" s="38">
        <v>1126.77</v>
      </c>
      <c r="BM7" s="38">
        <v>1044.8</v>
      </c>
      <c r="BN7" s="38">
        <v>721.43</v>
      </c>
      <c r="BO7" s="38">
        <v>685.34</v>
      </c>
      <c r="BP7" s="38">
        <v>914.53</v>
      </c>
      <c r="BQ7" s="38">
        <v>72.319999999999993</v>
      </c>
      <c r="BR7" s="38">
        <v>59.63</v>
      </c>
      <c r="BS7" s="38">
        <v>49.85</v>
      </c>
      <c r="BT7" s="38">
        <v>53.02</v>
      </c>
      <c r="BU7" s="38">
        <v>60.69</v>
      </c>
      <c r="BV7" s="38">
        <v>51.03</v>
      </c>
      <c r="BW7" s="38">
        <v>50.9</v>
      </c>
      <c r="BX7" s="38">
        <v>50.82</v>
      </c>
      <c r="BY7" s="38">
        <v>59.3</v>
      </c>
      <c r="BZ7" s="38">
        <v>59.83</v>
      </c>
      <c r="CA7" s="38">
        <v>55.73</v>
      </c>
      <c r="CB7" s="38">
        <v>229.7</v>
      </c>
      <c r="CC7" s="38">
        <v>280.69</v>
      </c>
      <c r="CD7" s="38">
        <v>334.24</v>
      </c>
      <c r="CE7" s="38">
        <v>388.95</v>
      </c>
      <c r="CF7" s="38">
        <v>267.98</v>
      </c>
      <c r="CG7" s="38">
        <v>289.60000000000002</v>
      </c>
      <c r="CH7" s="38">
        <v>293.27</v>
      </c>
      <c r="CI7" s="38">
        <v>300.52</v>
      </c>
      <c r="CJ7" s="38">
        <v>248.14</v>
      </c>
      <c r="CK7" s="38">
        <v>246.66</v>
      </c>
      <c r="CL7" s="38">
        <v>276.77999999999997</v>
      </c>
      <c r="CM7" s="38">
        <v>40.9</v>
      </c>
      <c r="CN7" s="38">
        <v>41</v>
      </c>
      <c r="CO7" s="38">
        <v>42.84</v>
      </c>
      <c r="CP7" s="38">
        <v>42.84</v>
      </c>
      <c r="CQ7" s="38">
        <v>42.38</v>
      </c>
      <c r="CR7" s="38">
        <v>54.74</v>
      </c>
      <c r="CS7" s="38">
        <v>53.78</v>
      </c>
      <c r="CT7" s="38">
        <v>53.24</v>
      </c>
      <c r="CU7" s="38">
        <v>57.3</v>
      </c>
      <c r="CV7" s="38">
        <v>56</v>
      </c>
      <c r="CW7" s="38">
        <v>59.15</v>
      </c>
      <c r="CX7" s="38">
        <v>88.57</v>
      </c>
      <c r="CY7" s="38">
        <v>90.57</v>
      </c>
      <c r="CZ7" s="38">
        <v>91.56</v>
      </c>
      <c r="DA7" s="38">
        <v>92.4</v>
      </c>
      <c r="DB7" s="38">
        <v>91.53</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廣谷 陽一</cp:lastModifiedBy>
  <cp:lastPrinted>2018-02-02T06:22:52Z</cp:lastPrinted>
  <dcterms:created xsi:type="dcterms:W3CDTF">2017-12-25T02:31:58Z</dcterms:created>
  <dcterms:modified xsi:type="dcterms:W3CDTF">2018-02-02T10:01:01Z</dcterms:modified>
  <cp:category/>
</cp:coreProperties>
</file>