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W40" i="9"/>
  <c r="BE40" i="9"/>
  <c r="AM40" i="9"/>
  <c r="U40" i="9"/>
  <c r="C40" i="9"/>
  <c r="BW39" i="9"/>
  <c r="AM39" i="9"/>
  <c r="U39" i="9"/>
  <c r="C39" i="9"/>
  <c r="BW38" i="9"/>
  <c r="AM38" i="9"/>
  <c r="U38" i="9"/>
  <c r="C38" i="9"/>
  <c r="BW37" i="9"/>
  <c r="AM37" i="9"/>
  <c r="AM36" i="9"/>
  <c r="CO34" i="9"/>
  <c r="CO35" i="9" s="1"/>
  <c r="CO36" i="9" s="1"/>
  <c r="CO37" i="9" s="1"/>
  <c r="CO38" i="9" s="1"/>
  <c r="CO39" i="9" s="1"/>
  <c r="CO40" i="9" s="1"/>
  <c r="CO41" i="9" s="1"/>
  <c r="BW34" i="9"/>
  <c r="BW35" i="9" s="1"/>
  <c r="BW36" i="9" s="1"/>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l="1"/>
  <c r="AM35" i="9" s="1"/>
  <c r="BE34" i="9" l="1"/>
  <c r="BE35" i="9" s="1"/>
  <c r="BE36" i="9" s="1"/>
  <c r="BE37" i="9" s="1"/>
  <c r="BE38" i="9" s="1"/>
  <c r="BE39" i="9" s="1"/>
</calcChain>
</file>

<file path=xl/sharedStrings.xml><?xml version="1.0" encoding="utf-8"?>
<sst xmlns="http://schemas.openxmlformats.org/spreadsheetml/2006/main" count="1075" uniqueCount="566">
  <si>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</si>
  <si>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</si>
  <si>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</si>
  <si>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</si>
  <si>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</si>
  <si>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</si>
  <si>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</si>
  <si>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</si>
  <si>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</si>
  <si>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</si>
  <si>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</si>
  <si>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</si>
  <si>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</si>
  <si>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</si>
  <si>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</si>
  <si>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</si>
  <si>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</si>
  <si>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</si>
  <si>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</si>
  <si>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</si>
  <si>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</si>
  <si>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</si>
  <si>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</si>
  <si>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</si>
  <si>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</si>
  <si>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</si>
  <si>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</si>
  <si>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</si>
  <si>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</si>
  <si>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</si>
  <si>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</si>
  <si>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</si>
  <si>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</si>
  <si>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</si>
  <si>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</si>
  <si>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</si>
  <si>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</si>
  <si>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</si>
  <si>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</si>
  <si>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</si>
  <si>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</si>
  <si>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</si>
  <si>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</si>
  <si>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</si>
  <si>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</si>
  <si>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</si>
  <si>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</si>
  <si>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</si>
  <si>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</si>
  <si>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</si>
  <si>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</si>
  <si>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</si>
  <si>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</si>
  <si>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</si>
  <si>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</si>
  <si>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</si>
  <si>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</si>
  <si>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</si>
  <si>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</si>
  <si>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</si>
  <si>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</si>
  <si>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</si>
  <si>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</si>
  <si>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</si>
  <si>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</si>
  <si>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</si>
  <si>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</si>
  <si>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</si>
  <si>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</si>
  <si>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</si>
  <si>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</si>
  <si>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</si>
  <si>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</si>
  <si>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</si>
  <si>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</si>
  <si>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</si>
  <si>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</si>
  <si>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</si>
  <si>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</si>
  <si>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</si>
  <si>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</si>
  <si>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</si>
  <si>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尾道市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</si>
  <si>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</si>
  <si>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</si>
  <si>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</si>
  <si>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</si>
  <si>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</si>
  <si>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</si>
  <si>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</si>
  <si>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</si>
  <si>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</si>
  <si>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</si>
  <si>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</si>
  <si>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</si>
  <si>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</si>
  <si>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</si>
  <si>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</si>
  <si>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</si>
  <si>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</si>
  <si>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</si>
  <si>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</si>
  <si>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</si>
  <si>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</si>
  <si>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</si>
  <si>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</si>
  <si>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</si>
  <si>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</si>
  <si>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</si>
  <si>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</si>
  <si>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</si>
  <si>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</si>
  <si>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</si>
  <si>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</si>
  <si>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</si>
  <si>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</si>
  <si>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</si>
  <si>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</si>
  <si>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</si>
  <si>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</si>
  <si>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</si>
  <si>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</si>
  <si>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</si>
  <si>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</si>
  <si>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</si>
  <si>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</si>
  <si>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</si>
  <si>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</si>
  <si>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</si>
  <si>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</si>
  <si>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</si>
  <si>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</si>
  <si>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</si>
  <si>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</si>
  <si>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</si>
  <si>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</si>
  <si>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</si>
  <si>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</si>
  <si>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</si>
  <si>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</si>
  <si>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</si>
  <si>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</si>
  <si>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</si>
  <si>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</si>
  <si>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</si>
  <si>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</si>
  <si>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</si>
  <si>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</si>
  <si>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</si>
  <si>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</si>
  <si>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</si>
  <si>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</si>
  <si>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</si>
  <si>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</si>
  <si>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</si>
  <si>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</si>
  <si>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</si>
  <si>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</si>
  <si>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</si>
  <si>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</si>
  <si>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</si>
  <si>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</si>
  <si>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</si>
  <si>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</si>
  <si>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</si>
  <si>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</si>
  <si>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</si>
  <si>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</si>
  <si>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</si>
  <si>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</si>
  <si>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</si>
  <si>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</si>
  <si>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</si>
  <si>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</si>
  <si>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</si>
  <si>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</si>
  <si>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</si>
  <si>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</si>
  <si>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</si>
  <si>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</si>
  <si>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</si>
  <si>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</si>
  <si>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</si>
  <si>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</si>
  <si>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</si>
  <si>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</si>
  <si>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</si>
  <si>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</si>
  <si>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</si>
  <si>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</si>
  <si>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</si>
  <si>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</si>
  <si>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</si>
  <si>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</si>
  <si>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</si>
  <si>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広島県尾道市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</si>
  <si>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</si>
  <si>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</si>
  <si>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</si>
  <si>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</si>
  <si>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</si>
  <si>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</si>
  <si>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</si>
  <si>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</si>
  <si>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</si>
  <si>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</si>
  <si>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</si>
  <si>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</si>
  <si>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</si>
  <si>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</si>
  <si>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</si>
  <si>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</si>
  <si>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</si>
  <si>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</si>
  <si>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</si>
  <si>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</si>
  <si>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</si>
  <si>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</si>
  <si>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</si>
  <si>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</si>
  <si>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</si>
  <si>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</si>
  <si>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</si>
  <si>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</si>
  <si>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</si>
  <si>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</si>
  <si>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</si>
  <si>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</si>
  <si>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</si>
  <si>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</si>
  <si>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</si>
  <si>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</si>
  <si>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</si>
  <si>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</si>
  <si>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</si>
  <si>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</si>
  <si>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</si>
  <si>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</si>
  <si>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</si>
  <si>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</si>
  <si>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</si>
  <si>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</si>
  <si>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</si>
  <si>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</si>
  <si>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</si>
  <si>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</si>
  <si>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</si>
  <si>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</si>
  <si>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</si>
  <si>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</si>
  <si>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</si>
  <si>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</si>
  <si>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</si>
  <si>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</si>
  <si>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</si>
  <si>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</si>
  <si>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</si>
  <si>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</si>
  <si>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</si>
  <si>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</si>
  <si>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</si>
  <si>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</si>
  <si>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</si>
  <si>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</si>
  <si>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</si>
  <si>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</si>
  <si>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</si>
  <si>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</si>
  <si>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</si>
  <si>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</si>
  <si>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</si>
  <si>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</si>
  <si>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</si>
  <si>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</si>
  <si>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</si>
  <si>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</si>
  <si>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</si>
  <si>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</si>
  <si>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</si>
  <si>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</si>
  <si>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</si>
  <si>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</si>
  <si>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</si>
  <si>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</si>
  <si>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</si>
  <si>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</si>
  <si>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</si>
  <si>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</si>
  <si>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</si>
  <si>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</si>
  <si>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</si>
  <si>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</si>
  <si>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</si>
  <si>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</si>
  <si>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</si>
  <si>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</si>
  <si>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</si>
  <si>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</si>
  <si>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</si>
  <si>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</si>
  <si>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</si>
  <si>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</si>
  <si>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</si>
  <si>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</si>
  <si>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</si>
  <si>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</si>
  <si>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</si>
  <si>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</si>
  <si>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</si>
  <si>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</si>
  <si>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</si>
  <si>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</si>
  <si>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</si>
  <si>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</si>
  <si>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</si>
  <si>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</si>
  <si>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</si>
  <si>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</si>
  <si>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</si>
  <si>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</si>
  <si>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</si>
  <si>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</si>
  <si>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</si>
  <si>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</si>
  <si>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</si>
  <si>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</si>
  <si>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</si>
  <si>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</si>
  <si>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</si>
  <si>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</si>
  <si>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</si>
  <si>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</si>
  <si>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</si>
  <si>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</si>
  <si>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</si>
  <si>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</si>
  <si>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</si>
  <si>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</si>
  <si>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</si>
  <si>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</si>
  <si>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</si>
  <si>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</si>
  <si>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</si>
  <si>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</si>
  <si>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広島県尾道市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</si>
  <si>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</si>
  <si>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</si>
  <si>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</si>
  <si>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</si>
  <si>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</si>
  <si>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</si>
  <si>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</si>
  <si>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</si>
  <si>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</si>
  <si>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</si>
  <si>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</si>
  <si>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</si>
  <si>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</si>
  <si>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</si>
  <si>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</si>
  <si>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</si>
  <si>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</si>
  <si>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</si>
  <si>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</si>
  <si>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</si>
  <si>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</si>
  <si>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夜間救急診療所事業特別会計</t>
    <phoneticPr fontId="5"/>
  </si>
  <si>
    <t>救護施設事業特別会計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</si>
  <si>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</si>
  <si>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</si>
  <si>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</si>
  <si>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</si>
  <si>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</si>
  <si>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</si>
  <si>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</si>
  <si>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</si>
  <si>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</si>
  <si>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</si>
  <si>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</si>
  <si>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</si>
  <si>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</si>
  <si>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</si>
  <si>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</si>
  <si>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</si>
  <si>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</si>
  <si>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</si>
  <si>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</si>
  <si>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</si>
  <si>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千光寺山索道事業特別会計</t>
    <phoneticPr fontId="5"/>
  </si>
  <si>
    <t>法非適用企業</t>
    <phoneticPr fontId="5"/>
  </si>
  <si>
    <t>公共下水道事業特別会計</t>
    <phoneticPr fontId="5"/>
  </si>
  <si>
    <t>漁業集落排水事業特別会計</t>
    <phoneticPr fontId="5"/>
  </si>
  <si>
    <t>特定環境保全公共下水道事業特別会計</t>
    <phoneticPr fontId="5"/>
  </si>
  <si>
    <t>農業集落排水事業特別会計</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</si>
  <si>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</si>
  <si>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</si>
  <si>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</si>
  <si>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</si>
  <si>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</si>
  <si>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</si>
  <si>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</si>
  <si>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</si>
  <si>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</si>
  <si>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</si>
  <si>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</si>
  <si>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</si>
  <si>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</si>
  <si>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</si>
  <si>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</si>
  <si>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</si>
  <si>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</si>
  <si>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</si>
  <si>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</si>
  <si>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</si>
  <si>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</si>
  <si>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</si>
  <si>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</si>
  <si>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</si>
  <si>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</si>
  <si>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</si>
  <si>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</si>
  <si>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</si>
  <si>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</si>
  <si>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</si>
  <si>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</si>
  <si>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</si>
  <si>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</si>
  <si>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</si>
  <si>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</si>
  <si>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</si>
  <si>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</si>
  <si>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</si>
  <si>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</si>
  <si>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</si>
  <si>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</si>
  <si>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</si>
  <si>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</si>
  <si>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</si>
  <si>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</si>
  <si>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</si>
  <si>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</si>
  <si>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</si>
  <si>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</si>
  <si>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</si>
  <si>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</si>
  <si>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</si>
  <si>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</si>
  <si>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</si>
  <si>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</si>
  <si>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</si>
  <si>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</si>
  <si>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</si>
  <si>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</si>
  <si>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</si>
  <si>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</si>
  <si>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</si>
  <si>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</si>
  <si>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</si>
  <si>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</si>
  <si>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</si>
  <si>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</si>
  <si>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</si>
  <si>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</si>
  <si>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</si>
  <si>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</si>
  <si>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</si>
  <si>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</si>
  <si>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</si>
  <si>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</si>
  <si>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</si>
  <si>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</si>
  <si>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</si>
  <si>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</si>
  <si>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</si>
  <si>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</si>
  <si>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</si>
  <si>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</si>
  <si>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</si>
  <si>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</si>
  <si>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</si>
  <si>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</si>
  <si>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</si>
  <si>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</si>
  <si>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</si>
  <si>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</si>
  <si>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</si>
  <si>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</si>
  <si>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</si>
  <si>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</si>
  <si>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</si>
  <si>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</si>
  <si>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</si>
  <si>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</si>
  <si>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</si>
  <si>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</si>
  <si>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</si>
  <si>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</si>
  <si>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</si>
  <si>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</si>
  <si>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</si>
  <si>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</si>
  <si>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</si>
  <si>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</si>
  <si>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</si>
  <si>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</si>
  <si>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</si>
  <si>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</si>
  <si>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</si>
  <si>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</si>
  <si>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</si>
  <si>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</si>
  <si>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</si>
  <si>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</si>
  <si>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</si>
  <si>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</si>
  <si>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</si>
  <si>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</si>
  <si>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</si>
  <si>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</si>
  <si>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</si>
  <si>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</si>
  <si>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</si>
  <si>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</si>
  <si>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</si>
  <si>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</si>
  <si>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</si>
  <si>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</si>
  <si>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</si>
  <si>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</si>
  <si>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</si>
  <si>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</si>
  <si>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</si>
  <si>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0.86</t>
  </si>
  <si>
    <t>病院事業会計</t>
  </si>
  <si>
    <t>水道事業会計</t>
  </si>
  <si>
    <t>一般会計</t>
  </si>
  <si>
    <t>国民健康保険事業特別会計</t>
  </si>
  <si>
    <t>後期高齢者医療事業特別会計</t>
  </si>
  <si>
    <t>港湾事業特別会計</t>
  </si>
  <si>
    <t>介護保険事業特別会計</t>
  </si>
  <si>
    <t>千光寺山索道事業特別会計</t>
  </si>
  <si>
    <t>その他会計（赤字）</t>
  </si>
  <si>
    <t>その他会計（黒字）</t>
  </si>
  <si>
    <t>甲世衛生組合</t>
    <rPh sb="0" eb="1">
      <t>コウ</t>
    </rPh>
    <rPh sb="1" eb="2">
      <t>セ</t>
    </rPh>
    <rPh sb="2" eb="4">
      <t>エイセイ</t>
    </rPh>
    <rPh sb="4" eb="6">
      <t>クミアイ</t>
    </rPh>
    <phoneticPr fontId="2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</si>
  <si>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</si>
  <si>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2"/>
  </si>
  <si>
    <t>尾道ウォーターフロント開発</t>
    <rPh sb="0" eb="2">
      <t>オノミチ</t>
    </rPh>
    <rPh sb="11" eb="13">
      <t>カイハツ</t>
    </rPh>
    <phoneticPr fontId="22"/>
  </si>
  <si>
    <t>尾道駅前都市開発</t>
    <rPh sb="0" eb="2">
      <t>オノミチ</t>
    </rPh>
    <rPh sb="2" eb="4">
      <t>エキマエ</t>
    </rPh>
    <rPh sb="4" eb="6">
      <t>トシ</t>
    </rPh>
    <rPh sb="6" eb="8">
      <t>カイハツ</t>
    </rPh>
    <phoneticPr fontId="22"/>
  </si>
  <si>
    <t>尾道エフエム放送</t>
    <rPh sb="0" eb="2">
      <t>オノミチ</t>
    </rPh>
    <rPh sb="6" eb="8">
      <t>ホウソウ</t>
    </rPh>
    <phoneticPr fontId="22"/>
  </si>
  <si>
    <t>尾道観光協会</t>
    <rPh sb="0" eb="2">
      <t>オノミチ</t>
    </rPh>
    <rPh sb="2" eb="4">
      <t>カンコウ</t>
    </rPh>
    <rPh sb="4" eb="6">
      <t>キョウカイ</t>
    </rPh>
    <phoneticPr fontId="22"/>
  </si>
  <si>
    <t>尾道市自治振興事業団</t>
    <rPh sb="0" eb="2">
      <t>オノミチ</t>
    </rPh>
    <rPh sb="2" eb="3">
      <t>シ</t>
    </rPh>
    <rPh sb="3" eb="5">
      <t>ジチ</t>
    </rPh>
    <rPh sb="5" eb="7">
      <t>シンコウ</t>
    </rPh>
    <rPh sb="7" eb="10">
      <t>ジギョウダン</t>
    </rPh>
    <phoneticPr fontId="22"/>
  </si>
  <si>
    <t>平山郁夫美術館</t>
    <rPh sb="0" eb="2">
      <t>ヒラヤマ</t>
    </rPh>
    <rPh sb="2" eb="4">
      <t>イクオ</t>
    </rPh>
    <rPh sb="4" eb="7">
      <t>ビジュツカン</t>
    </rPh>
    <phoneticPr fontId="22"/>
  </si>
  <si>
    <t>おのみちバス</t>
  </si>
  <si>
    <t>尾道市立大学</t>
    <rPh sb="0" eb="2">
      <t>オノミチ</t>
    </rPh>
    <rPh sb="2" eb="4">
      <t>イチリツ</t>
    </rPh>
    <rPh sb="4" eb="6">
      <t>ダイガク</t>
    </rPh>
    <phoneticPr fontId="2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</si>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</sst>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51540</c:v>
                </c:pt>
                <c:pt idx="1">
                  <c:v>50804</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50625</c:v>
                </c:pt>
                <c:pt idx="1">
                  <c:v>29055</c:v>
                </c:pt>
                <c:pt idx="2">
                  <c:v>33876</c:v>
                </c:pt>
                <c:pt idx="3">
                  <c:v>37708</c:v>
                </c:pt>
                <c:pt idx="4">
                  <c:v>51910</c:v>
                </c:pt>
              </c:numCache>
            </c:numRef>
          </c:val>
          <c:smooth val="0"/>
        </c:ser>
        <c:dLbls>
          <c:showLegendKey val="0"/>
          <c:showVal val="0"/>
          <c:showCatName val="0"/>
          <c:showSerName val="0"/>
          <c:showPercent val="0"/>
          <c:showBubbleSize val="0"/>
        </c:dLbls>
        <c:marker val="1"/>
        <c:smooth val="0"/>
        <c:axId val="102820864"/>
        <c:axId val="102823040"/>
      </c:lineChart>
      <c:catAx>
        <c:axId val="1028208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23040"/>
        <c:crosses val="autoZero"/>
        <c:auto val="1"/>
        <c:lblAlgn val="ctr"/>
        <c:lblOffset val="100"/>
        <c:tickLblSkip val="1"/>
        <c:tickMarkSkip val="1"/>
        <c:noMultiLvlLbl val="0"/>
      </c:catAx>
      <c:valAx>
        <c:axId val="1028230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20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0.73</c:v>
                </c:pt>
                <c:pt idx="1">
                  <c:v>1.81</c:v>
                </c:pt>
                <c:pt idx="2">
                  <c:v>2.87</c:v>
                </c:pt>
                <c:pt idx="3">
                  <c:v>0.57999999999999996</c:v>
                </c:pt>
                <c:pt idx="4">
                  <c:v>2.64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8.6</c:v>
                </c:pt>
                <c:pt idx="1">
                  <c:v>8.73</c:v>
                </c:pt>
                <c:pt idx="2">
                  <c:v>9.94</c:v>
                </c:pt>
                <c:pt idx="3">
                  <c:v>11.45</c:v>
                </c:pt>
                <c:pt idx="4">
                  <c:v>11.73</c:v>
                </c:pt>
              </c:numCache>
            </c:numRef>
          </c:val>
        </c:ser>
        <c:dLbls>
          <c:showLegendKey val="0"/>
          <c:showVal val="0"/>
          <c:showCatName val="0"/>
          <c:showSerName val="0"/>
          <c:showPercent val="0"/>
          <c:showBubbleSize val="0"/>
        </c:dLbls>
        <c:gapWidth val="250"/>
        <c:overlap val="100"/>
        <c:axId val="103465344"/>
        <c:axId val="103467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0.01</c:v>
                </c:pt>
                <c:pt idx="1">
                  <c:v>1.52</c:v>
                </c:pt>
                <c:pt idx="2">
                  <c:v>2.17</c:v>
                </c:pt>
                <c:pt idx="3">
                  <c:v>-0.86</c:v>
                </c:pt>
                <c:pt idx="4">
                  <c:v>2.5299999999999998</c:v>
                </c:pt>
              </c:numCache>
            </c:numRef>
          </c:val>
          <c:smooth val="0"/>
        </c:ser>
        <c:dLbls>
          <c:showLegendKey val="0"/>
          <c:showVal val="0"/>
          <c:showCatName val="0"/>
          <c:showSerName val="0"/>
          <c:showPercent val="0"/>
          <c:showBubbleSize val="0"/>
        </c:dLbls>
        <c:marker val="1"/>
        <c:smooth val="0"/>
        <c:axId val="103465344"/>
        <c:axId val="103467264"/>
      </c:lineChart>
      <c:catAx>
        <c:axId val="10346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467264"/>
        <c:crosses val="autoZero"/>
        <c:auto val="1"/>
        <c:lblAlgn val="ctr"/>
        <c:lblOffset val="100"/>
        <c:tickLblSkip val="1"/>
        <c:tickMarkSkip val="1"/>
        <c:noMultiLvlLbl val="0"/>
      </c:catAx>
      <c:valAx>
        <c:axId val="10346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46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千光寺山索道事業特別会計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0.23</c:v>
                </c:pt>
                <c:pt idx="2">
                  <c:v>#N/A</c:v>
                </c:pt>
                <c:pt idx="3">
                  <c:v>0.25</c:v>
                </c:pt>
                <c:pt idx="4">
                  <c:v>#N/A</c:v>
                </c:pt>
                <c:pt idx="5">
                  <c:v>0</c:v>
                </c:pt>
                <c:pt idx="6">
                  <c:v>#N/A</c:v>
                </c:pt>
                <c:pt idx="7">
                  <c:v>0.13</c:v>
                </c:pt>
                <c:pt idx="8">
                  <c:v>#N/A</c:v>
                </c:pt>
                <c:pt idx="9">
                  <c:v>0.02</c:v>
                </c:pt>
              </c:numCache>
            </c:numRef>
          </c:val>
        </c:ser>
        <c:ser>
          <c:idx val="4"/>
          <c:order val="4"/>
          <c:tx>
            <c:strRef>
              <c:f>データシート!$A$31</c:f>
              <c:strCache>
                <c:ptCount val="1"/>
                <c:pt idx="0">
                  <c:v>港湾事業特別会計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0.08</c:v>
                </c:pt>
                <c:pt idx="2">
                  <c:v>#N/A</c:v>
                </c:pt>
                <c:pt idx="3">
                  <c:v>0.08</c:v>
                </c:pt>
                <c:pt idx="4">
                  <c:v>#N/A</c:v>
                </c:pt>
                <c:pt idx="5">
                  <c:v>0.09</c:v>
                </c:pt>
                <c:pt idx="6">
                  <c:v>#N/A</c:v>
                </c:pt>
                <c:pt idx="7">
                  <c:v>0.13</c:v>
                </c:pt>
                <c:pt idx="8">
                  <c:v>#N/A</c:v>
                </c:pt>
                <c:pt idx="9">
                  <c:v>0.12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c:v>
                </c:pt>
                <c:pt idx="2">
                  <c:v>#N/A</c:v>
                </c:pt>
                <c:pt idx="3">
                  <c:v>0.28000000000000003</c:v>
                </c:pt>
                <c:pt idx="4">
                  <c:v>#N/A</c:v>
                </c:pt>
                <c:pt idx="5">
                  <c:v>0.73</c:v>
                </c:pt>
                <c:pt idx="6">
                  <c:v>#N/A</c:v>
                </c:pt>
                <c:pt idx="7">
                  <c:v>1.0900000000000001</c:v>
                </c:pt>
                <c:pt idx="8">
                  <c:v>#N/A</c:v>
                </c:pt>
                <c:pt idx="9">
                  <c:v>1.25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0.72</c:v>
                </c:pt>
                <c:pt idx="2">
                  <c:v>#N/A</c:v>
                </c:pt>
                <c:pt idx="3">
                  <c:v>1.8</c:v>
                </c:pt>
                <c:pt idx="4">
                  <c:v>#N/A</c:v>
                </c:pt>
                <c:pt idx="5">
                  <c:v>2.86</c:v>
                </c:pt>
                <c:pt idx="6">
                  <c:v>#N/A</c:v>
                </c:pt>
                <c:pt idx="7">
                  <c:v>0.56000000000000005</c:v>
                </c:pt>
                <c:pt idx="8">
                  <c:v>#N/A</c:v>
                </c:pt>
                <c:pt idx="9">
                  <c:v>2.62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6.47</c:v>
                </c:pt>
                <c:pt idx="2">
                  <c:v>#N/A</c:v>
                </c:pt>
                <c:pt idx="3">
                  <c:v>6.33</c:v>
                </c:pt>
                <c:pt idx="4">
                  <c:v>#N/A</c:v>
                </c:pt>
                <c:pt idx="5">
                  <c:v>7</c:v>
                </c:pt>
                <c:pt idx="6">
                  <c:v>#N/A</c:v>
                </c:pt>
                <c:pt idx="7">
                  <c:v>6.92</c:v>
                </c:pt>
                <c:pt idx="8">
                  <c:v>#N/A</c:v>
                </c:pt>
                <c:pt idx="9">
                  <c:v>7.31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10.79</c:v>
                </c:pt>
                <c:pt idx="2">
                  <c:v>#N/A</c:v>
                </c:pt>
                <c:pt idx="3">
                  <c:v>12.4</c:v>
                </c:pt>
                <c:pt idx="4">
                  <c:v>#N/A</c:v>
                </c:pt>
                <c:pt idx="5">
                  <c:v>12.47</c:v>
                </c:pt>
                <c:pt idx="6">
                  <c:v>#N/A</c:v>
                </c:pt>
                <c:pt idx="7">
                  <c:v>12</c:v>
                </c:pt>
                <c:pt idx="8">
                  <c:v>#N/A</c:v>
                </c:pt>
                <c:pt idx="9">
                  <c:v>13.33</c:v>
                </c:pt>
              </c:numCache>
            </c:numRef>
          </c:val>
        </c:ser>
        <c:dLbls>
          <c:showLegendKey val="0"/>
          <c:showVal val="0"/>
          <c:showCatName val="0"/>
          <c:showSerName val="0"/>
          <c:showPercent val="0"/>
          <c:showBubbleSize val="0"/>
        </c:dLbls>
        <c:gapWidth val="150"/>
        <c:overlap val="100"/>
        <c:axId val="103688448"/>
        <c:axId val="103694336"/>
      </c:barChart>
      <c:catAx>
        <c:axId val="10368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694336"/>
        <c:crosses val="autoZero"/>
        <c:auto val="1"/>
        <c:lblAlgn val="ctr"/>
        <c:lblOffset val="100"/>
        <c:tickLblSkip val="1"/>
        <c:tickMarkSkip val="1"/>
        <c:noMultiLvlLbl val="0"/>
      </c:catAx>
      <c:valAx>
        <c:axId val="103694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688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5801</c:v>
                </c:pt>
                <c:pt idx="5">
                  <c:v>6027</c:v>
                </c:pt>
                <c:pt idx="8">
                  <c:v>6198</c:v>
                </c:pt>
                <c:pt idx="11">
                  <c:v>6208</c:v>
                </c:pt>
                <c:pt idx="14">
                  <c:v>6259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3</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c:v>
                </c:pt>
                <c:pt idx="3">
                  <c:v>7</c:v>
                </c:pt>
                <c:pt idx="6">
                  <c:v>7</c:v>
                </c:pt>
                <c:pt idx="9">
                  <c:v>4</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953</c:v>
                </c:pt>
                <c:pt idx="3">
                  <c:v>1251</c:v>
                </c:pt>
                <c:pt idx="6">
                  <c:v>1387</c:v>
                </c:pt>
                <c:pt idx="9">
                  <c:v>1311</c:v>
                </c:pt>
                <c:pt idx="12">
                  <c:v>1324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8126</c:v>
                </c:pt>
                <c:pt idx="3">
                  <c:v>7913</c:v>
                </c:pt>
                <c:pt idx="6">
                  <c:v>7773</c:v>
                </c:pt>
                <c:pt idx="9">
                  <c:v>7651</c:v>
                </c:pt>
                <c:pt idx="12">
                  <c:v>7652</c:v>
                </c:pt>
              </c:numCache>
            </c:numRef>
          </c:val>
        </c:ser>
        <c:dLbls>
          <c:showLegendKey val="0"/>
          <c:showVal val="0"/>
          <c:showCatName val="0"/>
          <c:showSerName val="0"/>
          <c:showPercent val="0"/>
          <c:showBubbleSize val="0"/>
        </c:dLbls>
        <c:gapWidth val="100"/>
        <c:overlap val="100"/>
        <c:axId val="103953920"/>
        <c:axId val="103955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3289</c:v>
                </c:pt>
                <c:pt idx="2">
                  <c:v>#N/A</c:v>
                </c:pt>
                <c:pt idx="3">
                  <c:v>#N/A</c:v>
                </c:pt>
                <c:pt idx="4">
                  <c:v>3145</c:v>
                </c:pt>
                <c:pt idx="5">
                  <c:v>#N/A</c:v>
                </c:pt>
                <c:pt idx="6">
                  <c:v>#N/A</c:v>
                </c:pt>
                <c:pt idx="7">
                  <c:v>2969</c:v>
                </c:pt>
                <c:pt idx="8">
                  <c:v>#N/A</c:v>
                </c:pt>
                <c:pt idx="9">
                  <c:v>#N/A</c:v>
                </c:pt>
                <c:pt idx="10">
                  <c:v>2758</c:v>
                </c:pt>
                <c:pt idx="11">
                  <c:v>#N/A</c:v>
                </c:pt>
                <c:pt idx="12">
                  <c:v>#N/A</c:v>
                </c:pt>
                <c:pt idx="13">
                  <c:v>2717</c:v>
                </c:pt>
                <c:pt idx="14">
                  <c:v>#N/A</c:v>
                </c:pt>
              </c:numCache>
            </c:numRef>
          </c:val>
          <c:smooth val="0"/>
        </c:ser>
        <c:dLbls>
          <c:showLegendKey val="0"/>
          <c:showVal val="0"/>
          <c:showCatName val="0"/>
          <c:showSerName val="0"/>
          <c:showPercent val="0"/>
          <c:showBubbleSize val="0"/>
        </c:dLbls>
        <c:marker val="1"/>
        <c:smooth val="0"/>
        <c:axId val="103953920"/>
        <c:axId val="103955840"/>
      </c:lineChart>
      <c:catAx>
        <c:axId val="10395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955840"/>
        <c:crosses val="autoZero"/>
        <c:auto val="1"/>
        <c:lblAlgn val="ctr"/>
        <c:lblOffset val="100"/>
        <c:tickLblSkip val="1"/>
        <c:tickMarkSkip val="1"/>
        <c:noMultiLvlLbl val="0"/>
      </c:catAx>
      <c:valAx>
        <c:axId val="10395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5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49649</c:v>
                </c:pt>
                <c:pt idx="5">
                  <c:v>50138</c:v>
                </c:pt>
                <c:pt idx="8">
                  <c:v>50018</c:v>
                </c:pt>
                <c:pt idx="11">
                  <c:v>50499</c:v>
                </c:pt>
                <c:pt idx="14">
                  <c:v>51681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10648</c:v>
                </c:pt>
                <c:pt idx="5">
                  <c:v>12519</c:v>
                </c:pt>
                <c:pt idx="8">
                  <c:v>13838</c:v>
                </c:pt>
                <c:pt idx="11">
                  <c:v>13818</c:v>
                </c:pt>
                <c:pt idx="14">
                  <c:v>12688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10105</c:v>
                </c:pt>
                <c:pt idx="5">
                  <c:v>10840</c:v>
                </c:pt>
                <c:pt idx="8">
                  <c:v>10952</c:v>
                </c:pt>
                <c:pt idx="11">
                  <c:v>11808</c:v>
                </c:pt>
                <c:pt idx="14">
                  <c:v>12325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15011</c:v>
                </c:pt>
                <c:pt idx="3">
                  <c:v>14145</c:v>
                </c:pt>
                <c:pt idx="6">
                  <c:v>12671</c:v>
                </c:pt>
                <c:pt idx="9">
                  <c:v>12081</c:v>
                </c:pt>
                <c:pt idx="12">
                  <c:v>12001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c:v>
                </c:pt>
                <c:pt idx="3">
                  <c:v>11</c:v>
                </c:pt>
                <c:pt idx="6">
                  <c:v>4</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13056</c:v>
                </c:pt>
                <c:pt idx="3">
                  <c:v>13796</c:v>
                </c:pt>
                <c:pt idx="6">
                  <c:v>14288</c:v>
                </c:pt>
                <c:pt idx="9">
                  <c:v>15090</c:v>
                </c:pt>
                <c:pt idx="12">
                  <c:v>15059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75218</c:v>
                </c:pt>
                <c:pt idx="3">
                  <c:v>72834</c:v>
                </c:pt>
                <c:pt idx="6">
                  <c:v>70138</c:v>
                </c:pt>
                <c:pt idx="9">
                  <c:v>68465</c:v>
                </c:pt>
                <c:pt idx="12">
                  <c:v>67954</c:v>
                </c:pt>
              </c:numCache>
            </c:numRef>
          </c:val>
        </c:ser>
        <c:dLbls>
          <c:showLegendKey val="0"/>
          <c:showVal val="0"/>
          <c:showCatName val="0"/>
          <c:showSerName val="0"/>
          <c:showPercent val="0"/>
          <c:showBubbleSize val="0"/>
        </c:dLbls>
        <c:gapWidth val="100"/>
        <c:overlap val="100"/>
        <c:axId val="104108032"/>
        <c:axId val="104109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32899</c:v>
                </c:pt>
                <c:pt idx="2">
                  <c:v>#N/A</c:v>
                </c:pt>
                <c:pt idx="3">
                  <c:v>#N/A</c:v>
                </c:pt>
                <c:pt idx="4">
                  <c:v>27290</c:v>
                </c:pt>
                <c:pt idx="5">
                  <c:v>#N/A</c:v>
                </c:pt>
                <c:pt idx="6">
                  <c:v>#N/A</c:v>
                </c:pt>
                <c:pt idx="7">
                  <c:v>22292</c:v>
                </c:pt>
                <c:pt idx="8">
                  <c:v>#N/A</c:v>
                </c:pt>
                <c:pt idx="9">
                  <c:v>#N/A</c:v>
                </c:pt>
                <c:pt idx="10">
                  <c:v>19511</c:v>
                </c:pt>
                <c:pt idx="11">
                  <c:v>#N/A</c:v>
                </c:pt>
                <c:pt idx="12">
                  <c:v>#N/A</c:v>
                </c:pt>
                <c:pt idx="13">
                  <c:v>18320</c:v>
                </c:pt>
                <c:pt idx="14">
                  <c:v>#N/A</c:v>
                </c:pt>
              </c:numCache>
            </c:numRef>
          </c:val>
          <c:smooth val="0"/>
        </c:ser>
        <c:dLbls>
          <c:showLegendKey val="0"/>
          <c:showVal val="0"/>
          <c:showCatName val="0"/>
          <c:showSerName val="0"/>
          <c:showPercent val="0"/>
          <c:showBubbleSize val="0"/>
        </c:dLbls>
        <c:marker val="1"/>
        <c:smooth val="0"/>
        <c:axId val="104108032"/>
        <c:axId val="104109952"/>
      </c:lineChart>
      <c:catAx>
        <c:axId val="10410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109952"/>
        <c:crosses val="autoZero"/>
        <c:auto val="1"/>
        <c:lblAlgn val="ctr"/>
        <c:lblOffset val="100"/>
        <c:tickLblSkip val="1"/>
        <c:tickMarkSkip val="1"/>
        <c:noMultiLvlLbl val="0"/>
      </c:catAx>
      <c:valAx>
        <c:axId val="10410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10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144,935
143,409
284.85
59,797,682
58,480,177
956,678
36,194,024
67,953,933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58.6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年度から横ばいの</a:t>
          </a:r>
          <a:r>
            <a:rPr kumimoji="1" lang="en-US" altLang="ja-JP" sz="1300">
              <a:latin typeface="ＭＳ Ｐゴシック"/>
            </a:rPr>
            <a:t>0.60</a:t>
          </a:r>
          <a:r>
            <a:rPr kumimoji="1" lang="ja-JP" altLang="en-US" sz="1300">
              <a:latin typeface="ＭＳ Ｐゴシック"/>
            </a:rPr>
            <a:t>となった。株式譲渡所得割交付金の</a:t>
          </a:r>
          <a:r>
            <a:rPr kumimoji="1" lang="en-US" altLang="ja-JP" sz="1300">
              <a:latin typeface="ＭＳ Ｐゴシック"/>
            </a:rPr>
            <a:t>98</a:t>
          </a:r>
          <a:r>
            <a:rPr kumimoji="1" lang="ja-JP" altLang="en-US" sz="1300">
              <a:latin typeface="ＭＳ Ｐゴシック"/>
            </a:rPr>
            <a:t>百万円増（</a:t>
          </a:r>
          <a:r>
            <a:rPr kumimoji="1" lang="en-US" altLang="ja-JP" sz="1300">
              <a:latin typeface="ＭＳ Ｐゴシック"/>
            </a:rPr>
            <a:t>1228.2</a:t>
          </a:r>
          <a:r>
            <a:rPr kumimoji="1" lang="ja-JP" altLang="en-US" sz="1300">
              <a:latin typeface="ＭＳ Ｐゴシック"/>
            </a:rPr>
            <a:t>％増）や市町村たばこ税の</a:t>
          </a:r>
          <a:r>
            <a:rPr kumimoji="1" lang="en-US" altLang="ja-JP" sz="1300">
              <a:latin typeface="ＭＳ Ｐゴシック"/>
            </a:rPr>
            <a:t>81</a:t>
          </a:r>
          <a:r>
            <a:rPr kumimoji="1" lang="ja-JP" altLang="en-US" sz="1300">
              <a:latin typeface="ＭＳ Ｐゴシック"/>
            </a:rPr>
            <a:t>百万円増（</a:t>
          </a:r>
          <a:r>
            <a:rPr kumimoji="1" lang="en-US" altLang="ja-JP" sz="1300">
              <a:latin typeface="ＭＳ Ｐゴシック"/>
            </a:rPr>
            <a:t>9.7</a:t>
          </a:r>
          <a:r>
            <a:rPr kumimoji="1" lang="ja-JP" altLang="en-US" sz="1300">
              <a:latin typeface="ＭＳ Ｐゴシック"/>
            </a:rPr>
            <a:t>％増）があったものの、個人市民税の</a:t>
          </a:r>
          <a:r>
            <a:rPr kumimoji="1" lang="en-US" altLang="ja-JP" sz="1300">
              <a:latin typeface="ＭＳ Ｐゴシック"/>
            </a:rPr>
            <a:t>229</a:t>
          </a:r>
          <a:r>
            <a:rPr kumimoji="1" lang="ja-JP" altLang="en-US" sz="1300">
              <a:latin typeface="ＭＳ Ｐゴシック"/>
            </a:rPr>
            <a:t>百万円減（</a:t>
          </a:r>
          <a:r>
            <a:rPr kumimoji="1" lang="en-US" altLang="ja-JP" sz="1300">
              <a:latin typeface="ＭＳ Ｐゴシック"/>
            </a:rPr>
            <a:t>3.6</a:t>
          </a:r>
          <a:r>
            <a:rPr kumimoji="1" lang="ja-JP" altLang="en-US" sz="1300">
              <a:latin typeface="ＭＳ Ｐゴシック"/>
            </a:rPr>
            <a:t>％減）や法人市民税の</a:t>
          </a:r>
          <a:r>
            <a:rPr kumimoji="1" lang="en-US" altLang="ja-JP" sz="1300">
              <a:latin typeface="ＭＳ Ｐゴシック"/>
            </a:rPr>
            <a:t>114</a:t>
          </a:r>
          <a:r>
            <a:rPr kumimoji="1" lang="ja-JP" altLang="en-US" sz="1300">
              <a:latin typeface="ＭＳ Ｐゴシック"/>
            </a:rPr>
            <a:t>百万円の減（</a:t>
          </a:r>
          <a:r>
            <a:rPr kumimoji="1" lang="en-US" altLang="ja-JP" sz="1300">
              <a:latin typeface="ＭＳ Ｐゴシック"/>
            </a:rPr>
            <a:t>5.1</a:t>
          </a:r>
          <a:r>
            <a:rPr kumimoji="1" lang="ja-JP" altLang="en-US" sz="1300">
              <a:latin typeface="ＭＳ Ｐゴシック"/>
            </a:rPr>
            <a:t>％減）など一般財源収入が減少しており、依然として厳しい財政状況となっている。</a:t>
          </a:r>
        </a:p>
        <a:p>
          <a:r>
            <a:rPr kumimoji="1" lang="ja-JP" altLang="en-US" sz="1300">
              <a:latin typeface="ＭＳ Ｐゴシック"/>
            </a:rPr>
            <a:t>　今後も大規模建設事業が集中することや地方交付税の合併算定替の終了が見込まれる中で、施設の統廃合などの経費削減や使用料収入の見直しなどの行財政改革を実施し、持続的な行政経営の実現に努める。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129722</xdr:rowOff>
    </xdr:to>
    <xdr:cxnSp macro="">
      <xdr:nvCxnSpPr>
        <xdr:cNvPr id="73" name="直線コネクタ 72"/>
        <xdr:cNvCxnSpPr/>
      </xdr:nvCxnSpPr>
      <xdr:spPr>
        <a:xfrm>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112485</xdr:rowOff>
    </xdr:to>
    <xdr:cxnSp macro="">
      <xdr:nvCxnSpPr>
        <xdr:cNvPr id="76" name="直線コネクタ 75"/>
        <xdr:cNvCxnSpPr/>
      </xdr:nvCxnSpPr>
      <xdr:spPr>
        <a:xfrm>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95250</xdr:rowOff>
    </xdr:to>
    <xdr:cxnSp macro="">
      <xdr:nvCxnSpPr>
        <xdr:cNvPr id="79" name="直線コネクタ 78"/>
        <xdr:cNvCxnSpPr/>
      </xdr:nvCxnSpPr>
      <xdr:spPr>
        <a:xfrm>
          <a:off x="1447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81" name="テキスト ボックス 80"/>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26307</xdr:rowOff>
    </xdr:from>
    <xdr:to>
      <xdr:col>2</xdr:col>
      <xdr:colOff>127000</xdr:colOff>
      <xdr:row>42</xdr:row>
      <xdr:rowOff>127907</xdr:rowOff>
    </xdr:to>
    <xdr:sp macro="" textlink="">
      <xdr:nvSpPr>
        <xdr:cNvPr id="82" name="フローチャート : 判断 81"/>
        <xdr:cNvSpPr/>
      </xdr:nvSpPr>
      <xdr:spPr>
        <a:xfrm>
          <a:off x="1397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138084</xdr:rowOff>
    </xdr:from>
    <xdr:ext cx="762000" cy="259045"/>
    <xdr:sp macro="" textlink="">
      <xdr:nvSpPr>
        <xdr:cNvPr id="83" name="テキスト ボックス 82"/>
        <xdr:cNvSpPr txBox="1"/>
      </xdr:nvSpPr>
      <xdr:spPr>
        <a:xfrm>
          <a:off x="1066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9" name="円/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1" name="円/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3" name="円/楕円 92"/>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148062</xdr:rowOff>
    </xdr:from>
    <xdr:ext cx="762000" cy="259045"/>
    <xdr:sp macro="" textlink="">
      <xdr:nvSpPr>
        <xdr:cNvPr id="94" name="テキスト ボックス 93"/>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5" name="円/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7" name="円/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年度を</a:t>
          </a:r>
          <a:r>
            <a:rPr kumimoji="1" lang="en-US" altLang="ja-JP" sz="1300">
              <a:latin typeface="ＭＳ Ｐゴシック"/>
            </a:rPr>
            <a:t>2.6</a:t>
          </a:r>
          <a:r>
            <a:rPr kumimoji="1" lang="ja-JP" altLang="en-US" sz="1300">
              <a:latin typeface="ＭＳ Ｐゴシック"/>
            </a:rPr>
            <a:t>ポイント下回った。経常収支比率が高率である主な要因として、起債残高が高止まりにあることが挙げられる。借入抑制により近年、減少傾向にあるものの、依然として高く、経常一般財源等（臨時財政対策債込）に占める公債費の割合（</a:t>
          </a:r>
          <a:r>
            <a:rPr kumimoji="1" lang="en-US" altLang="ja-JP" sz="1300">
              <a:latin typeface="ＭＳ Ｐゴシック"/>
            </a:rPr>
            <a:t>20.5</a:t>
          </a:r>
          <a:r>
            <a:rPr kumimoji="1" lang="ja-JP" altLang="en-US" sz="1300">
              <a:latin typeface="ＭＳ Ｐゴシック"/>
            </a:rPr>
            <a:t>％）も高くなっている。</a:t>
          </a:r>
        </a:p>
        <a:p>
          <a:r>
            <a:rPr kumimoji="1" lang="ja-JP" altLang="en-US" sz="1300">
              <a:latin typeface="ＭＳ Ｐゴシック"/>
            </a:rPr>
            <a:t>　また、病院の運営（</a:t>
          </a:r>
          <a:r>
            <a:rPr kumimoji="1" lang="en-US" altLang="ja-JP" sz="1300">
              <a:latin typeface="ＭＳ Ｐゴシック"/>
            </a:rPr>
            <a:t>2</a:t>
          </a:r>
          <a:r>
            <a:rPr kumimoji="1" lang="ja-JP" altLang="en-US" sz="1300">
              <a:latin typeface="ＭＳ Ｐゴシック"/>
            </a:rPr>
            <a:t>病院</a:t>
          </a:r>
          <a:r>
            <a:rPr kumimoji="1" lang="en-US" altLang="ja-JP" sz="1300">
              <a:latin typeface="ＭＳ Ｐゴシック"/>
            </a:rPr>
            <a:t>1</a:t>
          </a:r>
          <a:r>
            <a:rPr kumimoji="1" lang="ja-JP" altLang="en-US" sz="1300">
              <a:latin typeface="ＭＳ Ｐゴシック"/>
            </a:rPr>
            <a:t>診療所を経営）についても、経常収支比率を押し上げる一要因として挙げられる。病院への負担（経常一般財源支出）が経常一般財源等に占める割合は</a:t>
          </a:r>
          <a:r>
            <a:rPr kumimoji="1" lang="en-US" altLang="ja-JP" sz="1300">
              <a:latin typeface="ＭＳ Ｐゴシック"/>
            </a:rPr>
            <a:t>2.8</a:t>
          </a:r>
          <a:r>
            <a:rPr kumimoji="1" lang="ja-JP" altLang="en-US" sz="1300">
              <a:latin typeface="ＭＳ Ｐゴシック"/>
            </a:rPr>
            <a:t>％である。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64</xdr:row>
      <xdr:rowOff>51435</xdr:rowOff>
    </xdr:to>
    <xdr:cxnSp macro="">
      <xdr:nvCxnSpPr>
        <xdr:cNvPr id="129" name="直線コネクタ 128"/>
        <xdr:cNvCxnSpPr/>
      </xdr:nvCxnSpPr>
      <xdr:spPr>
        <a:xfrm flipV="1">
          <a:off x="4114800" y="10867390"/>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108268</xdr:rowOff>
    </xdr:from>
    <xdr:to>
      <xdr:col>6</xdr:col>
      <xdr:colOff>0</xdr:colOff>
      <xdr:row>64</xdr:row>
      <xdr:rowOff>51435</xdr:rowOff>
    </xdr:to>
    <xdr:cxnSp macro="">
      <xdr:nvCxnSpPr>
        <xdr:cNvPr id="132" name="直線コネクタ 131"/>
        <xdr:cNvCxnSpPr/>
      </xdr:nvCxnSpPr>
      <xdr:spPr>
        <a:xfrm>
          <a:off x="3225800" y="1090961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63</xdr:row>
      <xdr:rowOff>108268</xdr:rowOff>
    </xdr:to>
    <xdr:cxnSp macro="">
      <xdr:nvCxnSpPr>
        <xdr:cNvPr id="135" name="直線コネクタ 134"/>
        <xdr:cNvCxnSpPr/>
      </xdr:nvCxnSpPr>
      <xdr:spPr>
        <a:xfrm>
          <a:off x="2336800" y="10722610"/>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64</xdr:row>
      <xdr:rowOff>93663</xdr:rowOff>
    </xdr:to>
    <xdr:cxnSp macro="">
      <xdr:nvCxnSpPr>
        <xdr:cNvPr id="138" name="直線コネクタ 137"/>
        <xdr:cNvCxnSpPr/>
      </xdr:nvCxnSpPr>
      <xdr:spPr>
        <a:xfrm flipV="1">
          <a:off x="1447800" y="10722610"/>
          <a:ext cx="889000" cy="3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17780</xdr:rowOff>
    </xdr:from>
    <xdr:to>
      <xdr:col>3</xdr:col>
      <xdr:colOff>330200</xdr:colOff>
      <xdr:row>62</xdr:row>
      <xdr:rowOff>119380</xdr:rowOff>
    </xdr:to>
    <xdr:sp macro="" textlink="">
      <xdr:nvSpPr>
        <xdr:cNvPr id="139" name="フローチャート : 判断 138"/>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40" name="テキスト ボックス 139"/>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27305</xdr:rowOff>
    </xdr:from>
    <xdr:to>
      <xdr:col>2</xdr:col>
      <xdr:colOff>127000</xdr:colOff>
      <xdr:row>63</xdr:row>
      <xdr:rowOff>128905</xdr:rowOff>
    </xdr:to>
    <xdr:sp macro="" textlink="">
      <xdr:nvSpPr>
        <xdr:cNvPr id="141" name="フローチャート : 判断 140"/>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139082</xdr:rowOff>
    </xdr:from>
    <xdr:ext cx="762000" cy="259045"/>
    <xdr:sp macro="" textlink="">
      <xdr:nvSpPr>
        <xdr:cNvPr id="142" name="テキスト ボックス 141"/>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48" name="円/楕円 147"/>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49"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635</xdr:rowOff>
    </xdr:from>
    <xdr:to>
      <xdr:col>6</xdr:col>
      <xdr:colOff>50800</xdr:colOff>
      <xdr:row>64</xdr:row>
      <xdr:rowOff>102235</xdr:rowOff>
    </xdr:to>
    <xdr:sp macro="" textlink="">
      <xdr:nvSpPr>
        <xdr:cNvPr id="150" name="円/楕円 149"/>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87012</xdr:rowOff>
    </xdr:from>
    <xdr:ext cx="736600" cy="259045"/>
    <xdr:sp macro="" textlink="">
      <xdr:nvSpPr>
        <xdr:cNvPr id="151" name="テキスト ボックス 150"/>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57468</xdr:rowOff>
    </xdr:from>
    <xdr:to>
      <xdr:col>4</xdr:col>
      <xdr:colOff>533400</xdr:colOff>
      <xdr:row>63</xdr:row>
      <xdr:rowOff>159068</xdr:rowOff>
    </xdr:to>
    <xdr:sp macro="" textlink="">
      <xdr:nvSpPr>
        <xdr:cNvPr id="152" name="円/楕円 151"/>
        <xdr:cNvSpPr/>
      </xdr:nvSpPr>
      <xdr:spPr>
        <a:xfrm>
          <a:off x="3175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143845</xdr:rowOff>
    </xdr:from>
    <xdr:ext cx="762000" cy="259045"/>
    <xdr:sp macro="" textlink="">
      <xdr:nvSpPr>
        <xdr:cNvPr id="153" name="テキスト ボックス 152"/>
        <xdr:cNvSpPr txBox="1"/>
      </xdr:nvSpPr>
      <xdr:spPr>
        <a:xfrm>
          <a:off x="2844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4" name="円/楕円 153"/>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128287</xdr:rowOff>
    </xdr:from>
    <xdr:ext cx="762000" cy="259045"/>
    <xdr:sp macro="" textlink="">
      <xdr:nvSpPr>
        <xdr:cNvPr id="155" name="テキスト ボックス 154"/>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42863</xdr:rowOff>
    </xdr:from>
    <xdr:to>
      <xdr:col>2</xdr:col>
      <xdr:colOff>127000</xdr:colOff>
      <xdr:row>64</xdr:row>
      <xdr:rowOff>144463</xdr:rowOff>
    </xdr:to>
    <xdr:sp macro="" textlink="">
      <xdr:nvSpPr>
        <xdr:cNvPr id="156" name="円/楕円 155"/>
        <xdr:cNvSpPr/>
      </xdr:nvSpPr>
      <xdr:spPr>
        <a:xfrm>
          <a:off x="1397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129240</xdr:rowOff>
    </xdr:from>
    <xdr:ext cx="762000" cy="259045"/>
    <xdr:sp macro="" textlink="">
      <xdr:nvSpPr>
        <xdr:cNvPr id="157" name="テキスト ボックス 156"/>
        <xdr:cNvSpPr txBox="1"/>
      </xdr:nvSpPr>
      <xdr:spPr>
        <a:xfrm>
          <a:off x="1066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[117,375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人件費については、</a:t>
          </a:r>
          <a:r>
            <a:rPr lang="ja-JP" altLang="en-US" sz="1300" b="0" i="0" baseline="0">
              <a:solidFill>
                <a:schemeClr val="dk1"/>
              </a:solidFill>
              <a:effectLst/>
              <a:latin typeface="+mn-lt"/>
              <a:ea typeface="+mn-ea"/>
              <a:cs typeface="+mn-cs"/>
            </a:rPr>
            <a:t>着実な人員削減や給与特例減額等</a:t>
          </a:r>
          <a:r>
            <a:rPr lang="ja-JP" altLang="ja-JP" sz="1300" b="0" i="0" baseline="0">
              <a:solidFill>
                <a:schemeClr val="dk1"/>
              </a:solidFill>
              <a:effectLst/>
              <a:latin typeface="+mn-lt"/>
              <a:ea typeface="+mn-ea"/>
              <a:cs typeface="+mn-cs"/>
            </a:rPr>
            <a:t>により、前年度より減少した。</a:t>
          </a:r>
          <a:endParaRPr lang="ja-JP" altLang="en-US"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　一方で、</a:t>
          </a:r>
          <a:r>
            <a:rPr lang="ja-JP" altLang="en-US" sz="1300" b="0" i="0" baseline="0">
              <a:solidFill>
                <a:schemeClr val="dk1"/>
              </a:solidFill>
              <a:effectLst/>
              <a:latin typeface="+mn-lt"/>
              <a:ea typeface="+mn-ea"/>
              <a:cs typeface="+mn-cs"/>
            </a:rPr>
            <a:t>保育士賃金や予防接種委託料の増により物件費が前年度と比べ</a:t>
          </a:r>
          <a:r>
            <a:rPr lang="en-US" altLang="ja-JP" sz="1300" b="0" i="0" baseline="0">
              <a:solidFill>
                <a:schemeClr val="dk1"/>
              </a:solidFill>
              <a:effectLst/>
              <a:latin typeface="+mn-lt"/>
              <a:ea typeface="+mn-ea"/>
              <a:cs typeface="+mn-cs"/>
            </a:rPr>
            <a:t>99</a:t>
          </a:r>
          <a:r>
            <a:rPr lang="ja-JP" altLang="en-US" sz="1300" b="0" i="0" baseline="0">
              <a:solidFill>
                <a:schemeClr val="dk1"/>
              </a:solidFill>
              <a:effectLst/>
              <a:latin typeface="+mn-lt"/>
              <a:ea typeface="+mn-ea"/>
              <a:cs typeface="+mn-cs"/>
            </a:rPr>
            <a:t>百万円の増（</a:t>
          </a:r>
          <a:r>
            <a:rPr lang="en-US" altLang="ja-JP" sz="1300" b="0" i="0" baseline="0">
              <a:solidFill>
                <a:schemeClr val="dk1"/>
              </a:solidFill>
              <a:effectLst/>
              <a:latin typeface="+mn-lt"/>
              <a:ea typeface="+mn-ea"/>
              <a:cs typeface="+mn-cs"/>
            </a:rPr>
            <a:t>1.5</a:t>
          </a:r>
          <a:r>
            <a:rPr lang="ja-JP" altLang="en-US" sz="1300" b="0" i="0" baseline="0">
              <a:solidFill>
                <a:schemeClr val="dk1"/>
              </a:solidFill>
              <a:effectLst/>
              <a:latin typeface="+mn-lt"/>
              <a:ea typeface="+mn-ea"/>
              <a:cs typeface="+mn-cs"/>
            </a:rPr>
            <a:t>％増）となっている。</a:t>
          </a:r>
        </a:p>
        <a:p>
          <a:pPr rtl="0"/>
          <a:r>
            <a:rPr lang="ja-JP" altLang="ja-JP" sz="1300" b="0" i="0" baseline="0">
              <a:solidFill>
                <a:schemeClr val="dk1"/>
              </a:solidFill>
              <a:effectLst/>
              <a:latin typeface="+mn-lt"/>
              <a:ea typeface="+mn-ea"/>
              <a:cs typeface="+mn-cs"/>
            </a:rPr>
            <a:t>　今後も、定員適正化計画に沿った職員数の管理や、事務事業の見直しの徹底など、行財政改革に取り組むことにより、健全化に努めていく。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158863</xdr:rowOff>
    </xdr:from>
    <xdr:to>
      <xdr:col>7</xdr:col>
      <xdr:colOff>152400</xdr:colOff>
      <xdr:row>86</xdr:row>
      <xdr:rowOff>67921</xdr:rowOff>
    </xdr:to>
    <xdr:cxnSp macro="">
      <xdr:nvCxnSpPr>
        <xdr:cNvPr id="194" name="直線コネクタ 193"/>
        <xdr:cNvCxnSpPr/>
      </xdr:nvCxnSpPr>
      <xdr:spPr>
        <a:xfrm flipV="1">
          <a:off x="4114800" y="14732113"/>
          <a:ext cx="838200" cy="8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72907</xdr:rowOff>
    </xdr:from>
    <xdr:ext cx="762000" cy="259045"/>
    <xdr:sp macro="" textlink="">
      <xdr:nvSpPr>
        <xdr:cNvPr id="195" name="人件費・物件費等の状況平均値テキスト"/>
        <xdr:cNvSpPr txBox="1"/>
      </xdr:nvSpPr>
      <xdr:spPr>
        <a:xfrm>
          <a:off x="5041900" y="1430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67921</xdr:rowOff>
    </xdr:from>
    <xdr:to>
      <xdr:col>6</xdr:col>
      <xdr:colOff>0</xdr:colOff>
      <xdr:row>87</xdr:row>
      <xdr:rowOff>89150</xdr:rowOff>
    </xdr:to>
    <xdr:cxnSp macro="">
      <xdr:nvCxnSpPr>
        <xdr:cNvPr id="197" name="直線コネクタ 196"/>
        <xdr:cNvCxnSpPr/>
      </xdr:nvCxnSpPr>
      <xdr:spPr>
        <a:xfrm flipV="1">
          <a:off x="3225800" y="14812621"/>
          <a:ext cx="889000" cy="19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199" name="テキスト ボックス 198"/>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63985</xdr:rowOff>
    </xdr:from>
    <xdr:to>
      <xdr:col>4</xdr:col>
      <xdr:colOff>482600</xdr:colOff>
      <xdr:row>87</xdr:row>
      <xdr:rowOff>89150</xdr:rowOff>
    </xdr:to>
    <xdr:cxnSp macro="">
      <xdr:nvCxnSpPr>
        <xdr:cNvPr id="200" name="直線コネクタ 199"/>
        <xdr:cNvCxnSpPr/>
      </xdr:nvCxnSpPr>
      <xdr:spPr>
        <a:xfrm>
          <a:off x="2336800" y="14980135"/>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79198</xdr:rowOff>
    </xdr:from>
    <xdr:ext cx="762000" cy="259045"/>
    <xdr:sp macro="" textlink="">
      <xdr:nvSpPr>
        <xdr:cNvPr id="202" name="テキスト ボックス 201"/>
        <xdr:cNvSpPr txBox="1"/>
      </xdr:nvSpPr>
      <xdr:spPr>
        <a:xfrm>
          <a:off x="2844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63985</xdr:rowOff>
    </xdr:from>
    <xdr:to>
      <xdr:col>3</xdr:col>
      <xdr:colOff>279400</xdr:colOff>
      <xdr:row>87</xdr:row>
      <xdr:rowOff>87650</xdr:rowOff>
    </xdr:to>
    <xdr:cxnSp macro="">
      <xdr:nvCxnSpPr>
        <xdr:cNvPr id="203" name="直線コネクタ 202"/>
        <xdr:cNvCxnSpPr/>
      </xdr:nvCxnSpPr>
      <xdr:spPr>
        <a:xfrm flipV="1">
          <a:off x="1447800" y="14980135"/>
          <a:ext cx="889000" cy="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24625</xdr:rowOff>
    </xdr:from>
    <xdr:to>
      <xdr:col>3</xdr:col>
      <xdr:colOff>330200</xdr:colOff>
      <xdr:row>85</xdr:row>
      <xdr:rowOff>126225</xdr:rowOff>
    </xdr:to>
    <xdr:sp macro="" textlink="">
      <xdr:nvSpPr>
        <xdr:cNvPr id="204" name="フローチャート : 判断 203"/>
        <xdr:cNvSpPr/>
      </xdr:nvSpPr>
      <xdr:spPr>
        <a:xfrm>
          <a:off x="2286000" y="1459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136402</xdr:rowOff>
    </xdr:from>
    <xdr:ext cx="762000" cy="259045"/>
    <xdr:sp macro="" textlink="">
      <xdr:nvSpPr>
        <xdr:cNvPr id="205" name="テキスト ボックス 204"/>
        <xdr:cNvSpPr txBox="1"/>
      </xdr:nvSpPr>
      <xdr:spPr>
        <a:xfrm>
          <a:off x="1955800" y="143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34657</xdr:rowOff>
    </xdr:from>
    <xdr:to>
      <xdr:col>2</xdr:col>
      <xdr:colOff>127000</xdr:colOff>
      <xdr:row>85</xdr:row>
      <xdr:rowOff>136257</xdr:rowOff>
    </xdr:to>
    <xdr:sp macro="" textlink="">
      <xdr:nvSpPr>
        <xdr:cNvPr id="206" name="フローチャート : 判断 205"/>
        <xdr:cNvSpPr/>
      </xdr:nvSpPr>
      <xdr:spPr>
        <a:xfrm>
          <a:off x="1397000" y="1460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146434</xdr:rowOff>
    </xdr:from>
    <xdr:ext cx="762000" cy="259045"/>
    <xdr:sp macro="" textlink="">
      <xdr:nvSpPr>
        <xdr:cNvPr id="207" name="テキスト ボックス 206"/>
        <xdr:cNvSpPr txBox="1"/>
      </xdr:nvSpPr>
      <xdr:spPr>
        <a:xfrm>
          <a:off x="1066800" y="1437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113,116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108063</xdr:rowOff>
    </xdr:from>
    <xdr:to>
      <xdr:col>7</xdr:col>
      <xdr:colOff>203200</xdr:colOff>
      <xdr:row>86</xdr:row>
      <xdr:rowOff>38213</xdr:rowOff>
    </xdr:to>
    <xdr:sp macro="" textlink="">
      <xdr:nvSpPr>
        <xdr:cNvPr id="213" name="円/楕円 212"/>
        <xdr:cNvSpPr/>
      </xdr:nvSpPr>
      <xdr:spPr>
        <a:xfrm>
          <a:off x="4902200" y="1468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80140</xdr:rowOff>
    </xdr:from>
    <xdr:ext cx="762000" cy="259045"/>
    <xdr:sp macro="" textlink="">
      <xdr:nvSpPr>
        <xdr:cNvPr id="214" name="人件費・物件費等の状況該当値テキスト"/>
        <xdr:cNvSpPr txBox="1"/>
      </xdr:nvSpPr>
      <xdr:spPr>
        <a:xfrm>
          <a:off x="5041900" y="1465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117,375</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17121</xdr:rowOff>
    </xdr:from>
    <xdr:to>
      <xdr:col>6</xdr:col>
      <xdr:colOff>50800</xdr:colOff>
      <xdr:row>86</xdr:row>
      <xdr:rowOff>118721</xdr:rowOff>
    </xdr:to>
    <xdr:sp macro="" textlink="">
      <xdr:nvSpPr>
        <xdr:cNvPr id="215" name="円/楕円 214"/>
        <xdr:cNvSpPr/>
      </xdr:nvSpPr>
      <xdr:spPr>
        <a:xfrm>
          <a:off x="4064000" y="1476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103498</xdr:rowOff>
    </xdr:from>
    <xdr:ext cx="736600" cy="259045"/>
    <xdr:sp macro="" textlink="">
      <xdr:nvSpPr>
        <xdr:cNvPr id="216" name="テキスト ボックス 215"/>
        <xdr:cNvSpPr txBox="1"/>
      </xdr:nvSpPr>
      <xdr:spPr>
        <a:xfrm>
          <a:off x="3733800" y="1484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122,046</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38350</xdr:rowOff>
    </xdr:from>
    <xdr:to>
      <xdr:col>4</xdr:col>
      <xdr:colOff>533400</xdr:colOff>
      <xdr:row>87</xdr:row>
      <xdr:rowOff>139950</xdr:rowOff>
    </xdr:to>
    <xdr:sp macro="" textlink="">
      <xdr:nvSpPr>
        <xdr:cNvPr id="217" name="円/楕円 216"/>
        <xdr:cNvSpPr/>
      </xdr:nvSpPr>
      <xdr:spPr>
        <a:xfrm>
          <a:off x="3175000" y="14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124727</xdr:rowOff>
    </xdr:from>
    <xdr:ext cx="762000" cy="259045"/>
    <xdr:sp macro="" textlink="">
      <xdr:nvSpPr>
        <xdr:cNvPr id="218" name="テキスト ボックス 217"/>
        <xdr:cNvSpPr txBox="1"/>
      </xdr:nvSpPr>
      <xdr:spPr>
        <a:xfrm>
          <a:off x="2844800" y="150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133,225</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13185</xdr:rowOff>
    </xdr:from>
    <xdr:to>
      <xdr:col>3</xdr:col>
      <xdr:colOff>330200</xdr:colOff>
      <xdr:row>87</xdr:row>
      <xdr:rowOff>114785</xdr:rowOff>
    </xdr:to>
    <xdr:sp macro="" textlink="">
      <xdr:nvSpPr>
        <xdr:cNvPr id="219" name="円/楕円 218"/>
        <xdr:cNvSpPr/>
      </xdr:nvSpPr>
      <xdr:spPr>
        <a:xfrm>
          <a:off x="2286000" y="149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99562</xdr:rowOff>
    </xdr:from>
    <xdr:ext cx="762000" cy="259045"/>
    <xdr:sp macro="" textlink="">
      <xdr:nvSpPr>
        <xdr:cNvPr id="220" name="テキスト ボックス 219"/>
        <xdr:cNvSpPr txBox="1"/>
      </xdr:nvSpPr>
      <xdr:spPr>
        <a:xfrm>
          <a:off x="1955800" y="1501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131,765</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36850</xdr:rowOff>
    </xdr:from>
    <xdr:to>
      <xdr:col>2</xdr:col>
      <xdr:colOff>127000</xdr:colOff>
      <xdr:row>87</xdr:row>
      <xdr:rowOff>138450</xdr:rowOff>
    </xdr:to>
    <xdr:sp macro="" textlink="">
      <xdr:nvSpPr>
        <xdr:cNvPr id="221" name="円/楕円 220"/>
        <xdr:cNvSpPr/>
      </xdr:nvSpPr>
      <xdr:spPr>
        <a:xfrm>
          <a:off x="1397000" y="149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123227</xdr:rowOff>
    </xdr:from>
    <xdr:ext cx="762000" cy="259045"/>
    <xdr:sp macro="" textlink="">
      <xdr:nvSpPr>
        <xdr:cNvPr id="222" name="テキスト ボックス 221"/>
        <xdr:cNvSpPr txBox="1"/>
      </xdr:nvSpPr>
      <xdr:spPr>
        <a:xfrm>
          <a:off x="1066800" y="1503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ラスパイレス指数は、全国市平均を上回っている。</a:t>
          </a:r>
          <a:endParaRPr kumimoji="1" lang="en-US" altLang="ja-JP" sz="1300">
            <a:latin typeface="ＭＳ Ｐゴシック"/>
          </a:endParaRPr>
        </a:p>
        <a:p>
          <a:r>
            <a:rPr kumimoji="1" lang="ja-JP" altLang="en-US" sz="1300">
              <a:latin typeface="ＭＳ Ｐゴシック"/>
            </a:rPr>
            <a:t>　今後、指数に影響している経過措置額の段階的な廃止及び高齢層職員における昇格時号給の縮減措置の導入等により、一層の給与の適正化に努めていく。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7" name="直線コネクタ 246"/>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0"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1" name="直線コネクタ 250"/>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98107</xdr:rowOff>
    </xdr:from>
    <xdr:to>
      <xdr:col>24</xdr:col>
      <xdr:colOff>558800</xdr:colOff>
      <xdr:row>88</xdr:row>
      <xdr:rowOff>84455</xdr:rowOff>
    </xdr:to>
    <xdr:cxnSp macro="">
      <xdr:nvCxnSpPr>
        <xdr:cNvPr id="252" name="直線コネクタ 251"/>
        <xdr:cNvCxnSpPr/>
      </xdr:nvCxnSpPr>
      <xdr:spPr>
        <a:xfrm flipV="1">
          <a:off x="16179800" y="14671357"/>
          <a:ext cx="838200" cy="5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102570</xdr:rowOff>
    </xdr:from>
    <xdr:ext cx="762000" cy="259045"/>
    <xdr:sp macro="" textlink="">
      <xdr:nvSpPr>
        <xdr:cNvPr id="253" name="給与水準   （国との比較）平均値テキスト"/>
        <xdr:cNvSpPr txBox="1"/>
      </xdr:nvSpPr>
      <xdr:spPr>
        <a:xfrm>
          <a:off x="17106900" y="1433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4" name="フローチャート : 判断 253"/>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84455</xdr:rowOff>
    </xdr:from>
    <xdr:to>
      <xdr:col>23</xdr:col>
      <xdr:colOff>406400</xdr:colOff>
      <xdr:row>88</xdr:row>
      <xdr:rowOff>108586</xdr:rowOff>
    </xdr:to>
    <xdr:cxnSp macro="">
      <xdr:nvCxnSpPr>
        <xdr:cNvPr id="255" name="直線コネクタ 254"/>
        <xdr:cNvCxnSpPr/>
      </xdr:nvCxnSpPr>
      <xdr:spPr>
        <a:xfrm flipV="1">
          <a:off x="15290800" y="1517205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6" name="フローチャート : 判断 255"/>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7" name="テキスト ボックス 256"/>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19686</xdr:rowOff>
    </xdr:from>
    <xdr:to>
      <xdr:col>22</xdr:col>
      <xdr:colOff>203200</xdr:colOff>
      <xdr:row>88</xdr:row>
      <xdr:rowOff>108586</xdr:rowOff>
    </xdr:to>
    <xdr:cxnSp macro="">
      <xdr:nvCxnSpPr>
        <xdr:cNvPr id="258" name="直線コネクタ 257"/>
        <xdr:cNvCxnSpPr/>
      </xdr:nvCxnSpPr>
      <xdr:spPr>
        <a:xfrm>
          <a:off x="14401800" y="14592936"/>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59" name="フローチャート : 判断 258"/>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0" name="テキスト ボックス 259"/>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1588</xdr:rowOff>
    </xdr:from>
    <xdr:to>
      <xdr:col>21</xdr:col>
      <xdr:colOff>0</xdr:colOff>
      <xdr:row>85</xdr:row>
      <xdr:rowOff>19686</xdr:rowOff>
    </xdr:to>
    <xdr:cxnSp macro="">
      <xdr:nvCxnSpPr>
        <xdr:cNvPr id="261" name="直線コネクタ 260"/>
        <xdr:cNvCxnSpPr/>
      </xdr:nvCxnSpPr>
      <xdr:spPr>
        <a:xfrm>
          <a:off x="13512800" y="1457483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98107</xdr:rowOff>
    </xdr:from>
    <xdr:to>
      <xdr:col>21</xdr:col>
      <xdr:colOff>50800</xdr:colOff>
      <xdr:row>85</xdr:row>
      <xdr:rowOff>28257</xdr:rowOff>
    </xdr:to>
    <xdr:sp macro="" textlink="">
      <xdr:nvSpPr>
        <xdr:cNvPr id="262" name="フローチャート : 判断 261"/>
        <xdr:cNvSpPr/>
      </xdr:nvSpPr>
      <xdr:spPr>
        <a:xfrm>
          <a:off x="14351000" y="1449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38434</xdr:rowOff>
    </xdr:from>
    <xdr:ext cx="762000" cy="259045"/>
    <xdr:sp macro="" textlink="">
      <xdr:nvSpPr>
        <xdr:cNvPr id="263" name="テキスト ボックス 262"/>
        <xdr:cNvSpPr txBox="1"/>
      </xdr:nvSpPr>
      <xdr:spPr>
        <a:xfrm>
          <a:off x="14020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92075</xdr:rowOff>
    </xdr:from>
    <xdr:to>
      <xdr:col>19</xdr:col>
      <xdr:colOff>533400</xdr:colOff>
      <xdr:row>85</xdr:row>
      <xdr:rowOff>22225</xdr:rowOff>
    </xdr:to>
    <xdr:sp macro="" textlink="">
      <xdr:nvSpPr>
        <xdr:cNvPr id="264" name="フローチャート : 判断 263"/>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32402</xdr:rowOff>
    </xdr:from>
    <xdr:ext cx="762000" cy="259045"/>
    <xdr:sp macro="" textlink="">
      <xdr:nvSpPr>
        <xdr:cNvPr id="265" name="テキスト ボックス 264"/>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47307</xdr:rowOff>
    </xdr:from>
    <xdr:to>
      <xdr:col>24</xdr:col>
      <xdr:colOff>609600</xdr:colOff>
      <xdr:row>85</xdr:row>
      <xdr:rowOff>148907</xdr:rowOff>
    </xdr:to>
    <xdr:sp macro="" textlink="">
      <xdr:nvSpPr>
        <xdr:cNvPr id="271" name="円/楕円 270"/>
        <xdr:cNvSpPr/>
      </xdr:nvSpPr>
      <xdr:spPr>
        <a:xfrm>
          <a:off x="169672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19384</xdr:rowOff>
    </xdr:from>
    <xdr:ext cx="762000" cy="259045"/>
    <xdr:sp macro="" textlink="">
      <xdr:nvSpPr>
        <xdr:cNvPr id="272" name="給与水準   （国との比較）該当値テキスト"/>
        <xdr:cNvSpPr txBox="1"/>
      </xdr:nvSpPr>
      <xdr:spPr>
        <a:xfrm>
          <a:off x="17106900" y="1459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33655</xdr:rowOff>
    </xdr:from>
    <xdr:to>
      <xdr:col>23</xdr:col>
      <xdr:colOff>457200</xdr:colOff>
      <xdr:row>88</xdr:row>
      <xdr:rowOff>135255</xdr:rowOff>
    </xdr:to>
    <xdr:sp macro="" textlink="">
      <xdr:nvSpPr>
        <xdr:cNvPr id="273" name="円/楕円 272"/>
        <xdr:cNvSpPr/>
      </xdr:nvSpPr>
      <xdr:spPr>
        <a:xfrm>
          <a:off x="16129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120032</xdr:rowOff>
    </xdr:from>
    <xdr:ext cx="736600" cy="259045"/>
    <xdr:sp macro="" textlink="">
      <xdr:nvSpPr>
        <xdr:cNvPr id="274" name="テキスト ボックス 273"/>
        <xdr:cNvSpPr txBox="1"/>
      </xdr:nvSpPr>
      <xdr:spPr>
        <a:xfrm>
          <a:off x="15798800" y="1520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57786</xdr:rowOff>
    </xdr:from>
    <xdr:to>
      <xdr:col>22</xdr:col>
      <xdr:colOff>254000</xdr:colOff>
      <xdr:row>88</xdr:row>
      <xdr:rowOff>159386</xdr:rowOff>
    </xdr:to>
    <xdr:sp macro="" textlink="">
      <xdr:nvSpPr>
        <xdr:cNvPr id="275" name="円/楕円 274"/>
        <xdr:cNvSpPr/>
      </xdr:nvSpPr>
      <xdr:spPr>
        <a:xfrm>
          <a:off x="15240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76" name="テキスト ボックス 275"/>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140336</xdr:rowOff>
    </xdr:from>
    <xdr:to>
      <xdr:col>21</xdr:col>
      <xdr:colOff>50800</xdr:colOff>
      <xdr:row>85</xdr:row>
      <xdr:rowOff>70486</xdr:rowOff>
    </xdr:to>
    <xdr:sp macro="" textlink="">
      <xdr:nvSpPr>
        <xdr:cNvPr id="277" name="円/楕円 276"/>
        <xdr:cNvSpPr/>
      </xdr:nvSpPr>
      <xdr:spPr>
        <a:xfrm>
          <a:off x="14351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55263</xdr:rowOff>
    </xdr:from>
    <xdr:ext cx="762000" cy="259045"/>
    <xdr:sp macro="" textlink="">
      <xdr:nvSpPr>
        <xdr:cNvPr id="278" name="テキスト ボックス 277"/>
        <xdr:cNvSpPr txBox="1"/>
      </xdr:nvSpPr>
      <xdr:spPr>
        <a:xfrm>
          <a:off x="14020800" y="1462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122238</xdr:rowOff>
    </xdr:from>
    <xdr:to>
      <xdr:col>19</xdr:col>
      <xdr:colOff>533400</xdr:colOff>
      <xdr:row>85</xdr:row>
      <xdr:rowOff>52388</xdr:rowOff>
    </xdr:to>
    <xdr:sp macro="" textlink="">
      <xdr:nvSpPr>
        <xdr:cNvPr id="279" name="円/楕円 278"/>
        <xdr:cNvSpPr/>
      </xdr:nvSpPr>
      <xdr:spPr>
        <a:xfrm>
          <a:off x="13462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37165</xdr:rowOff>
    </xdr:from>
    <xdr:ext cx="762000" cy="259045"/>
    <xdr:sp macro="" textlink="">
      <xdr:nvSpPr>
        <xdr:cNvPr id="280" name="テキスト ボックス 279"/>
        <xdr:cNvSpPr txBox="1"/>
      </xdr:nvSpPr>
      <xdr:spPr>
        <a:xfrm>
          <a:off x="13131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7.</a:t>
          </a:r>
          <a:r>
            <a:rPr lang="en-US" altLang="ja-JP" sz="1300" b="0" i="0" baseline="0">
              <a:solidFill>
                <a:schemeClr val="dk1"/>
              </a:solidFill>
              <a:effectLst/>
              <a:latin typeface="+mn-lt"/>
              <a:ea typeface="+mn-ea"/>
              <a:cs typeface="+mn-cs"/>
            </a:rPr>
            <a:t>84</a:t>
          </a:r>
          <a:r>
            <a:rPr lang="ja-JP" altLang="ja-JP" sz="1300" b="0" i="0" baseline="0">
              <a:solidFill>
                <a:schemeClr val="dk1"/>
              </a:solidFill>
              <a:effectLst/>
              <a:latin typeface="+mn-lt"/>
              <a:ea typeface="+mn-ea"/>
              <a:cs typeface="+mn-cs"/>
            </a:rPr>
            <a:t>人で、全国平均、広島県平均を</a:t>
          </a:r>
          <a:r>
            <a:rPr lang="ja-JP" altLang="en-US" sz="1300" b="0" i="0" baseline="0">
              <a:solidFill>
                <a:schemeClr val="dk1"/>
              </a:solidFill>
              <a:effectLst/>
              <a:latin typeface="+mn-lt"/>
              <a:ea typeface="+mn-ea"/>
              <a:cs typeface="+mn-cs"/>
            </a:rPr>
            <a:t>上</a:t>
          </a:r>
          <a:r>
            <a:rPr lang="ja-JP" altLang="ja-JP" sz="1300" b="0" i="0" baseline="0">
              <a:solidFill>
                <a:schemeClr val="dk1"/>
              </a:solidFill>
              <a:effectLst/>
              <a:latin typeface="+mn-lt"/>
              <a:ea typeface="+mn-ea"/>
              <a:cs typeface="+mn-cs"/>
            </a:rPr>
            <a:t>回っている。持続可能な行政経営を実現するため、定員適正化計画を</a:t>
          </a:r>
          <a:r>
            <a:rPr lang="ja-JP" altLang="en-US" sz="1300" b="0" i="0" baseline="0">
              <a:solidFill>
                <a:schemeClr val="dk1"/>
              </a:solidFill>
              <a:effectLst/>
              <a:latin typeface="+mn-lt"/>
              <a:ea typeface="+mn-ea"/>
              <a:cs typeface="+mn-cs"/>
            </a:rPr>
            <a:t>策定し、職員数の適正化に取り組んでいる</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160782</xdr:rowOff>
    </xdr:from>
    <xdr:to>
      <xdr:col>24</xdr:col>
      <xdr:colOff>558800</xdr:colOff>
      <xdr:row>65</xdr:row>
      <xdr:rowOff>118872</xdr:rowOff>
    </xdr:to>
    <xdr:cxnSp macro="">
      <xdr:nvCxnSpPr>
        <xdr:cNvPr id="308" name="直線コネクタ 307"/>
        <xdr:cNvCxnSpPr/>
      </xdr:nvCxnSpPr>
      <xdr:spPr>
        <a:xfrm flipV="1">
          <a:off x="17018000" y="10104882"/>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90949</xdr:rowOff>
    </xdr:from>
    <xdr:ext cx="762000" cy="259045"/>
    <xdr:sp macro="" textlink="">
      <xdr:nvSpPr>
        <xdr:cNvPr id="309" name="定員管理の状況最小値テキスト"/>
        <xdr:cNvSpPr txBox="1"/>
      </xdr:nvSpPr>
      <xdr:spPr>
        <a:xfrm>
          <a:off x="17106900" y="1123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65</xdr:row>
      <xdr:rowOff>118872</xdr:rowOff>
    </xdr:from>
    <xdr:to>
      <xdr:col>24</xdr:col>
      <xdr:colOff>647700</xdr:colOff>
      <xdr:row>65</xdr:row>
      <xdr:rowOff>118872</xdr:rowOff>
    </xdr:to>
    <xdr:cxnSp macro="">
      <xdr:nvCxnSpPr>
        <xdr:cNvPr id="310" name="直線コネクタ 309"/>
        <xdr:cNvCxnSpPr/>
      </xdr:nvCxnSpPr>
      <xdr:spPr>
        <a:xfrm>
          <a:off x="16929100" y="1126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75709</xdr:rowOff>
    </xdr:from>
    <xdr:ext cx="762000" cy="259045"/>
    <xdr:sp macro="" textlink="">
      <xdr:nvSpPr>
        <xdr:cNvPr id="311" name="定員管理の状況最大値テキスト"/>
        <xdr:cNvSpPr txBox="1"/>
      </xdr:nvSpPr>
      <xdr:spPr>
        <a:xfrm>
          <a:off x="17106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160782</xdr:rowOff>
    </xdr:from>
    <xdr:to>
      <xdr:col>24</xdr:col>
      <xdr:colOff>647700</xdr:colOff>
      <xdr:row>58</xdr:row>
      <xdr:rowOff>160782</xdr:rowOff>
    </xdr:to>
    <xdr:cxnSp macro="">
      <xdr:nvCxnSpPr>
        <xdr:cNvPr id="312" name="直線コネクタ 311"/>
        <xdr:cNvCxnSpPr/>
      </xdr:nvCxnSpPr>
      <xdr:spPr>
        <a:xfrm>
          <a:off x="16929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24892</xdr:rowOff>
    </xdr:from>
    <xdr:to>
      <xdr:col>24</xdr:col>
      <xdr:colOff>558800</xdr:colOff>
      <xdr:row>64</xdr:row>
      <xdr:rowOff>58674</xdr:rowOff>
    </xdr:to>
    <xdr:cxnSp macro="">
      <xdr:nvCxnSpPr>
        <xdr:cNvPr id="313" name="直線コネクタ 312"/>
        <xdr:cNvCxnSpPr/>
      </xdr:nvCxnSpPr>
      <xdr:spPr>
        <a:xfrm flipV="1">
          <a:off x="16179800" y="1099769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157497</xdr:rowOff>
    </xdr:from>
    <xdr:ext cx="762000" cy="259045"/>
    <xdr:sp macro="" textlink="">
      <xdr:nvSpPr>
        <xdr:cNvPr id="314" name="定員管理の状況平均値テキスト"/>
        <xdr:cNvSpPr txBox="1"/>
      </xdr:nvSpPr>
      <xdr:spPr>
        <a:xfrm>
          <a:off x="17106900" y="1044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140970</xdr:rowOff>
    </xdr:from>
    <xdr:to>
      <xdr:col>24</xdr:col>
      <xdr:colOff>609600</xdr:colOff>
      <xdr:row>62</xdr:row>
      <xdr:rowOff>71120</xdr:rowOff>
    </xdr:to>
    <xdr:sp macro="" textlink="">
      <xdr:nvSpPr>
        <xdr:cNvPr id="315" name="フローチャート : 判断 314"/>
        <xdr:cNvSpPr/>
      </xdr:nvSpPr>
      <xdr:spPr>
        <a:xfrm>
          <a:off x="169672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58674</xdr:rowOff>
    </xdr:from>
    <xdr:to>
      <xdr:col>23</xdr:col>
      <xdr:colOff>406400</xdr:colOff>
      <xdr:row>64</xdr:row>
      <xdr:rowOff>140716</xdr:rowOff>
    </xdr:to>
    <xdr:cxnSp macro="">
      <xdr:nvCxnSpPr>
        <xdr:cNvPr id="316" name="直線コネクタ 315"/>
        <xdr:cNvCxnSpPr/>
      </xdr:nvCxnSpPr>
      <xdr:spPr>
        <a:xfrm flipV="1">
          <a:off x="15290800" y="1103147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148209</xdr:rowOff>
    </xdr:from>
    <xdr:to>
      <xdr:col>23</xdr:col>
      <xdr:colOff>457200</xdr:colOff>
      <xdr:row>62</xdr:row>
      <xdr:rowOff>78359</xdr:rowOff>
    </xdr:to>
    <xdr:sp macro="" textlink="">
      <xdr:nvSpPr>
        <xdr:cNvPr id="317" name="フローチャート : 判断 316"/>
        <xdr:cNvSpPr/>
      </xdr:nvSpPr>
      <xdr:spPr>
        <a:xfrm>
          <a:off x="16129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88536</xdr:rowOff>
    </xdr:from>
    <xdr:ext cx="736600" cy="259045"/>
    <xdr:sp macro="" textlink="">
      <xdr:nvSpPr>
        <xdr:cNvPr id="318" name="テキスト ボックス 317"/>
        <xdr:cNvSpPr txBox="1"/>
      </xdr:nvSpPr>
      <xdr:spPr>
        <a:xfrm>
          <a:off x="15798800" y="10375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140716</xdr:rowOff>
    </xdr:from>
    <xdr:to>
      <xdr:col>22</xdr:col>
      <xdr:colOff>203200</xdr:colOff>
      <xdr:row>65</xdr:row>
      <xdr:rowOff>150241</xdr:rowOff>
    </xdr:to>
    <xdr:cxnSp macro="">
      <xdr:nvCxnSpPr>
        <xdr:cNvPr id="319" name="直線コネクタ 318"/>
        <xdr:cNvCxnSpPr/>
      </xdr:nvCxnSpPr>
      <xdr:spPr>
        <a:xfrm flipV="1">
          <a:off x="14401800" y="1111351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29845</xdr:rowOff>
    </xdr:from>
    <xdr:to>
      <xdr:col>22</xdr:col>
      <xdr:colOff>254000</xdr:colOff>
      <xdr:row>62</xdr:row>
      <xdr:rowOff>131445</xdr:rowOff>
    </xdr:to>
    <xdr:sp macro="" textlink="">
      <xdr:nvSpPr>
        <xdr:cNvPr id="320" name="フローチャート : 判断 319"/>
        <xdr:cNvSpPr/>
      </xdr:nvSpPr>
      <xdr:spPr>
        <a:xfrm>
          <a:off x="15240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141622</xdr:rowOff>
    </xdr:from>
    <xdr:ext cx="762000" cy="259045"/>
    <xdr:sp macro="" textlink="">
      <xdr:nvSpPr>
        <xdr:cNvPr id="321" name="テキスト ボックス 320"/>
        <xdr:cNvSpPr txBox="1"/>
      </xdr:nvSpPr>
      <xdr:spPr>
        <a:xfrm>
          <a:off x="14909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150241</xdr:rowOff>
    </xdr:from>
    <xdr:to>
      <xdr:col>21</xdr:col>
      <xdr:colOff>0</xdr:colOff>
      <xdr:row>66</xdr:row>
      <xdr:rowOff>29464</xdr:rowOff>
    </xdr:to>
    <xdr:cxnSp macro="">
      <xdr:nvCxnSpPr>
        <xdr:cNvPr id="322" name="直線コネクタ 321"/>
        <xdr:cNvCxnSpPr/>
      </xdr:nvCxnSpPr>
      <xdr:spPr>
        <a:xfrm flipV="1">
          <a:off x="13512800" y="1129449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46609</xdr:rowOff>
    </xdr:from>
    <xdr:to>
      <xdr:col>21</xdr:col>
      <xdr:colOff>50800</xdr:colOff>
      <xdr:row>63</xdr:row>
      <xdr:rowOff>148209</xdr:rowOff>
    </xdr:to>
    <xdr:sp macro="" textlink="">
      <xdr:nvSpPr>
        <xdr:cNvPr id="323" name="フローチャート : 判断 322"/>
        <xdr:cNvSpPr/>
      </xdr:nvSpPr>
      <xdr:spPr>
        <a:xfrm>
          <a:off x="14351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158386</xdr:rowOff>
    </xdr:from>
    <xdr:ext cx="762000" cy="259045"/>
    <xdr:sp macro="" textlink="">
      <xdr:nvSpPr>
        <xdr:cNvPr id="324" name="テキスト ボックス 323"/>
        <xdr:cNvSpPr txBox="1"/>
      </xdr:nvSpPr>
      <xdr:spPr>
        <a:xfrm>
          <a:off x="14020800" y="1061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73152</xdr:rowOff>
    </xdr:from>
    <xdr:to>
      <xdr:col>19</xdr:col>
      <xdr:colOff>533400</xdr:colOff>
      <xdr:row>64</xdr:row>
      <xdr:rowOff>3302</xdr:rowOff>
    </xdr:to>
    <xdr:sp macro="" textlink="">
      <xdr:nvSpPr>
        <xdr:cNvPr id="325" name="フローチャート : 判断 324"/>
        <xdr:cNvSpPr/>
      </xdr:nvSpPr>
      <xdr:spPr>
        <a:xfrm>
          <a:off x="13462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13479</xdr:rowOff>
    </xdr:from>
    <xdr:ext cx="762000" cy="259045"/>
    <xdr:sp macro="" textlink="">
      <xdr:nvSpPr>
        <xdr:cNvPr id="326" name="テキスト ボックス 325"/>
        <xdr:cNvSpPr txBox="1"/>
      </xdr:nvSpPr>
      <xdr:spPr>
        <a:xfrm>
          <a:off x="13131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145542</xdr:rowOff>
    </xdr:from>
    <xdr:to>
      <xdr:col>24</xdr:col>
      <xdr:colOff>609600</xdr:colOff>
      <xdr:row>64</xdr:row>
      <xdr:rowOff>75692</xdr:rowOff>
    </xdr:to>
    <xdr:sp macro="" textlink="">
      <xdr:nvSpPr>
        <xdr:cNvPr id="332" name="円/楕円 331"/>
        <xdr:cNvSpPr/>
      </xdr:nvSpPr>
      <xdr:spPr>
        <a:xfrm>
          <a:off x="16967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117619</xdr:rowOff>
    </xdr:from>
    <xdr:ext cx="762000" cy="259045"/>
    <xdr:sp macro="" textlink="">
      <xdr:nvSpPr>
        <xdr:cNvPr id="333" name="定員管理の状況該当値テキスト"/>
        <xdr:cNvSpPr txBox="1"/>
      </xdr:nvSpPr>
      <xdr:spPr>
        <a:xfrm>
          <a:off x="17106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7874</xdr:rowOff>
    </xdr:from>
    <xdr:to>
      <xdr:col>23</xdr:col>
      <xdr:colOff>457200</xdr:colOff>
      <xdr:row>64</xdr:row>
      <xdr:rowOff>109474</xdr:rowOff>
    </xdr:to>
    <xdr:sp macro="" textlink="">
      <xdr:nvSpPr>
        <xdr:cNvPr id="334" name="円/楕円 333"/>
        <xdr:cNvSpPr/>
      </xdr:nvSpPr>
      <xdr:spPr>
        <a:xfrm>
          <a:off x="16129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94251</xdr:rowOff>
    </xdr:from>
    <xdr:ext cx="736600" cy="259045"/>
    <xdr:sp macro="" textlink="">
      <xdr:nvSpPr>
        <xdr:cNvPr id="335" name="テキスト ボックス 334"/>
        <xdr:cNvSpPr txBox="1"/>
      </xdr:nvSpPr>
      <xdr:spPr>
        <a:xfrm>
          <a:off x="15798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89916</xdr:rowOff>
    </xdr:from>
    <xdr:to>
      <xdr:col>22</xdr:col>
      <xdr:colOff>254000</xdr:colOff>
      <xdr:row>65</xdr:row>
      <xdr:rowOff>20066</xdr:rowOff>
    </xdr:to>
    <xdr:sp macro="" textlink="">
      <xdr:nvSpPr>
        <xdr:cNvPr id="336" name="円/楕円 335"/>
        <xdr:cNvSpPr/>
      </xdr:nvSpPr>
      <xdr:spPr>
        <a:xfrm>
          <a:off x="15240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4843</xdr:rowOff>
    </xdr:from>
    <xdr:ext cx="762000" cy="259045"/>
    <xdr:sp macro="" textlink="">
      <xdr:nvSpPr>
        <xdr:cNvPr id="337" name="テキスト ボックス 336"/>
        <xdr:cNvSpPr txBox="1"/>
      </xdr:nvSpPr>
      <xdr:spPr>
        <a:xfrm>
          <a:off x="14909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99441</xdr:rowOff>
    </xdr:from>
    <xdr:to>
      <xdr:col>21</xdr:col>
      <xdr:colOff>50800</xdr:colOff>
      <xdr:row>66</xdr:row>
      <xdr:rowOff>29591</xdr:rowOff>
    </xdr:to>
    <xdr:sp macro="" textlink="">
      <xdr:nvSpPr>
        <xdr:cNvPr id="338" name="円/楕円 337"/>
        <xdr:cNvSpPr/>
      </xdr:nvSpPr>
      <xdr:spPr>
        <a:xfrm>
          <a:off x="143510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14368</xdr:rowOff>
    </xdr:from>
    <xdr:ext cx="762000" cy="259045"/>
    <xdr:sp macro="" textlink="">
      <xdr:nvSpPr>
        <xdr:cNvPr id="339" name="テキスト ボックス 338"/>
        <xdr:cNvSpPr txBox="1"/>
      </xdr:nvSpPr>
      <xdr:spPr>
        <a:xfrm>
          <a:off x="14020800" y="1133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150114</xdr:rowOff>
    </xdr:from>
    <xdr:to>
      <xdr:col>19</xdr:col>
      <xdr:colOff>533400</xdr:colOff>
      <xdr:row>66</xdr:row>
      <xdr:rowOff>80264</xdr:rowOff>
    </xdr:to>
    <xdr:sp macro="" textlink="">
      <xdr:nvSpPr>
        <xdr:cNvPr id="340" name="円/楕円 339"/>
        <xdr:cNvSpPr/>
      </xdr:nvSpPr>
      <xdr:spPr>
        <a:xfrm>
          <a:off x="13462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65041</xdr:rowOff>
    </xdr:from>
    <xdr:ext cx="762000" cy="259045"/>
    <xdr:sp macro="" textlink="">
      <xdr:nvSpPr>
        <xdr:cNvPr id="341" name="テキスト ボックス 340"/>
        <xdr:cNvSpPr txBox="1"/>
      </xdr:nvSpPr>
      <xdr:spPr>
        <a:xfrm>
          <a:off x="13131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3" name="テキスト ボックス 34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4" name="テキスト ボックス 34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年度から</a:t>
          </a:r>
          <a:r>
            <a:rPr lang="en-US" altLang="ja-JP" sz="1300" b="0" i="0" baseline="0">
              <a:solidFill>
                <a:schemeClr val="dk1"/>
              </a:solidFill>
              <a:effectLst/>
              <a:latin typeface="+mn-lt"/>
              <a:ea typeface="+mn-ea"/>
              <a:cs typeface="+mn-cs"/>
            </a:rPr>
            <a:t>0.4</a:t>
          </a:r>
          <a:r>
            <a:rPr lang="ja-JP" altLang="ja-JP" sz="1300" b="0" i="0" baseline="0">
              <a:solidFill>
                <a:schemeClr val="dk1"/>
              </a:solidFill>
              <a:effectLst/>
              <a:latin typeface="+mn-lt"/>
              <a:ea typeface="+mn-ea"/>
              <a:cs typeface="+mn-cs"/>
            </a:rPr>
            <a:t>ポイントの改善となっている。主な要因として、建設事業の抑制による地方債残高の減による償還額の減少が挙げられる。</a:t>
          </a:r>
          <a:endParaRPr lang="ja-JP" altLang="ja-JP" sz="1300">
            <a:effectLst/>
          </a:endParaRPr>
        </a:p>
        <a:p>
          <a:pPr rtl="0"/>
          <a:r>
            <a:rPr lang="ja-JP" altLang="ja-JP" sz="1300" b="0" i="0" baseline="0">
              <a:solidFill>
                <a:schemeClr val="dk1"/>
              </a:solidFill>
              <a:effectLst/>
              <a:latin typeface="+mn-lt"/>
              <a:ea typeface="+mn-ea"/>
              <a:cs typeface="+mn-cs"/>
            </a:rPr>
            <a:t>　今後、大規模建設事業の集中や地方交付税の合併算定替の終了により、指標の悪化が見込まれるが、有利な地方債の選択や建設事業の見直しにより、借入を必要最小限に抑え、財政健全化に努める。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68" name="直線コネクタ 36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6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0" name="直線コネクタ 36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2" name="直線コネクタ 37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28194</xdr:rowOff>
    </xdr:to>
    <xdr:cxnSp macro="">
      <xdr:nvCxnSpPr>
        <xdr:cNvPr id="373" name="直線コネクタ 372"/>
        <xdr:cNvCxnSpPr/>
      </xdr:nvCxnSpPr>
      <xdr:spPr>
        <a:xfrm flipV="1">
          <a:off x="16179800" y="66954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74"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75" name="フローチャート : 判断 37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28194</xdr:rowOff>
    </xdr:from>
    <xdr:to>
      <xdr:col>23</xdr:col>
      <xdr:colOff>406400</xdr:colOff>
      <xdr:row>39</xdr:row>
      <xdr:rowOff>52324</xdr:rowOff>
    </xdr:to>
    <xdr:cxnSp macro="">
      <xdr:nvCxnSpPr>
        <xdr:cNvPr id="376" name="直線コネクタ 375"/>
        <xdr:cNvCxnSpPr/>
      </xdr:nvCxnSpPr>
      <xdr:spPr>
        <a:xfrm flipV="1">
          <a:off x="15290800" y="67147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77" name="フローチャート : 判断 37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78" name="テキスト ボックス 37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52324</xdr:rowOff>
    </xdr:from>
    <xdr:to>
      <xdr:col>22</xdr:col>
      <xdr:colOff>203200</xdr:colOff>
      <xdr:row>39</xdr:row>
      <xdr:rowOff>105410</xdr:rowOff>
    </xdr:to>
    <xdr:cxnSp macro="">
      <xdr:nvCxnSpPr>
        <xdr:cNvPr id="379" name="直線コネクタ 378"/>
        <xdr:cNvCxnSpPr/>
      </xdr:nvCxnSpPr>
      <xdr:spPr>
        <a:xfrm flipV="1">
          <a:off x="14401800" y="67388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0" name="フローチャート : 判断 37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81" name="テキスト ボックス 380"/>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105410</xdr:rowOff>
    </xdr:from>
    <xdr:to>
      <xdr:col>21</xdr:col>
      <xdr:colOff>0</xdr:colOff>
      <xdr:row>40</xdr:row>
      <xdr:rowOff>6350</xdr:rowOff>
    </xdr:to>
    <xdr:cxnSp macro="">
      <xdr:nvCxnSpPr>
        <xdr:cNvPr id="382" name="直線コネクタ 381"/>
        <xdr:cNvCxnSpPr/>
      </xdr:nvCxnSpPr>
      <xdr:spPr>
        <a:xfrm flipV="1">
          <a:off x="13512800" y="679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64262</xdr:rowOff>
    </xdr:from>
    <xdr:to>
      <xdr:col>21</xdr:col>
      <xdr:colOff>50800</xdr:colOff>
      <xdr:row>39</xdr:row>
      <xdr:rowOff>165862</xdr:rowOff>
    </xdr:to>
    <xdr:sp macro="" textlink="">
      <xdr:nvSpPr>
        <xdr:cNvPr id="383" name="フローチャート : 判断 382"/>
        <xdr:cNvSpPr/>
      </xdr:nvSpPr>
      <xdr:spPr>
        <a:xfrm>
          <a:off x="143510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150639</xdr:rowOff>
    </xdr:from>
    <xdr:ext cx="762000" cy="259045"/>
    <xdr:sp macro="" textlink="">
      <xdr:nvSpPr>
        <xdr:cNvPr id="384" name="テキスト ボックス 383"/>
        <xdr:cNvSpPr txBox="1"/>
      </xdr:nvSpPr>
      <xdr:spPr>
        <a:xfrm>
          <a:off x="140208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102870</xdr:rowOff>
    </xdr:from>
    <xdr:to>
      <xdr:col>19</xdr:col>
      <xdr:colOff>533400</xdr:colOff>
      <xdr:row>40</xdr:row>
      <xdr:rowOff>33020</xdr:rowOff>
    </xdr:to>
    <xdr:sp macro="" textlink="">
      <xdr:nvSpPr>
        <xdr:cNvPr id="385" name="フローチャート : 判断 384"/>
        <xdr:cNvSpPr/>
      </xdr:nvSpPr>
      <xdr:spPr>
        <a:xfrm>
          <a:off x="13462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43197</xdr:rowOff>
    </xdr:from>
    <xdr:ext cx="762000" cy="259045"/>
    <xdr:sp macro="" textlink="">
      <xdr:nvSpPr>
        <xdr:cNvPr id="386" name="テキスト ボックス 385"/>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92" name="円/楕円 391"/>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101617</xdr:rowOff>
    </xdr:from>
    <xdr:ext cx="762000" cy="259045"/>
    <xdr:sp macro="" textlink="">
      <xdr:nvSpPr>
        <xdr:cNvPr id="393" name="公債費負担の状況該当値テキスト"/>
        <xdr:cNvSpPr txBox="1"/>
      </xdr:nvSpPr>
      <xdr:spPr>
        <a:xfrm>
          <a:off x="17106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148844</xdr:rowOff>
    </xdr:from>
    <xdr:to>
      <xdr:col>23</xdr:col>
      <xdr:colOff>457200</xdr:colOff>
      <xdr:row>39</xdr:row>
      <xdr:rowOff>78994</xdr:rowOff>
    </xdr:to>
    <xdr:sp macro="" textlink="">
      <xdr:nvSpPr>
        <xdr:cNvPr id="394" name="円/楕円 393"/>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63771</xdr:rowOff>
    </xdr:from>
    <xdr:ext cx="736600" cy="259045"/>
    <xdr:sp macro="" textlink="">
      <xdr:nvSpPr>
        <xdr:cNvPr id="395" name="テキスト ボックス 394"/>
        <xdr:cNvSpPr txBox="1"/>
      </xdr:nvSpPr>
      <xdr:spPr>
        <a:xfrm>
          <a:off x="15798800" y="675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1524</xdr:rowOff>
    </xdr:from>
    <xdr:to>
      <xdr:col>22</xdr:col>
      <xdr:colOff>254000</xdr:colOff>
      <xdr:row>39</xdr:row>
      <xdr:rowOff>103124</xdr:rowOff>
    </xdr:to>
    <xdr:sp macro="" textlink="">
      <xdr:nvSpPr>
        <xdr:cNvPr id="396" name="円/楕円 395"/>
        <xdr:cNvSpPr/>
      </xdr:nvSpPr>
      <xdr:spPr>
        <a:xfrm>
          <a:off x="15240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87901</xdr:rowOff>
    </xdr:from>
    <xdr:ext cx="762000" cy="259045"/>
    <xdr:sp macro="" textlink="">
      <xdr:nvSpPr>
        <xdr:cNvPr id="397" name="テキスト ボックス 396"/>
        <xdr:cNvSpPr txBox="1"/>
      </xdr:nvSpPr>
      <xdr:spPr>
        <a:xfrm>
          <a:off x="149098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398" name="円/楕円 397"/>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399" name="テキスト ボックス 398"/>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400" name="円/楕円 399"/>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41927</xdr:rowOff>
    </xdr:from>
    <xdr:ext cx="762000" cy="259045"/>
    <xdr:sp macro="" textlink="">
      <xdr:nvSpPr>
        <xdr:cNvPr id="401" name="テキスト ボックス 400"/>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平成2</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年度から</a:t>
          </a:r>
          <a:r>
            <a:rPr lang="en-US" altLang="ja-JP" sz="1300" b="0" i="0" baseline="0">
              <a:solidFill>
                <a:schemeClr val="dk1"/>
              </a:solidFill>
              <a:effectLst/>
              <a:latin typeface="+mn-lt"/>
              <a:ea typeface="+mn-ea"/>
              <a:cs typeface="+mn-cs"/>
            </a:rPr>
            <a:t>4.5</a:t>
          </a:r>
          <a:r>
            <a:rPr lang="ja-JP" altLang="ja-JP" sz="1300" b="0" i="0" baseline="0">
              <a:solidFill>
                <a:schemeClr val="dk1"/>
              </a:solidFill>
              <a:effectLst/>
              <a:latin typeface="+mn-lt"/>
              <a:ea typeface="+mn-ea"/>
              <a:cs typeface="+mn-cs"/>
            </a:rPr>
            <a:t>ポイントの改善となっている。主な要因として、建設事業の抑制による地方債残高の減少と、退職者不補充等による職員数の減にかかる退職手当負担見込額の減少が挙げられる。</a:t>
          </a:r>
          <a:endParaRPr lang="ja-JP" altLang="ja-JP" sz="1300">
            <a:effectLst/>
          </a:endParaRPr>
        </a:p>
        <a:p>
          <a:pPr rtl="0"/>
          <a:r>
            <a:rPr lang="ja-JP" altLang="ja-JP" sz="1300" b="0" i="0" baseline="0">
              <a:solidFill>
                <a:schemeClr val="dk1"/>
              </a:solidFill>
              <a:effectLst/>
              <a:latin typeface="+mn-lt"/>
              <a:ea typeface="+mn-ea"/>
              <a:cs typeface="+mn-cs"/>
            </a:rPr>
            <a:t>　今後、一般廃棄物処理施設の長寿命化や庁舎建設等大型事業が見込まれることから、将来への負担が軽減されるよう、建設事業の見直し等を行い、財政規律の確保に努める。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28" name="直線コネクタ 42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2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0" name="直線コネクタ 42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2" name="直線コネクタ 43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162154</xdr:rowOff>
    </xdr:from>
    <xdr:to>
      <xdr:col>24</xdr:col>
      <xdr:colOff>558800</xdr:colOff>
      <xdr:row>16</xdr:row>
      <xdr:rowOff>12421</xdr:rowOff>
    </xdr:to>
    <xdr:cxnSp macro="">
      <xdr:nvCxnSpPr>
        <xdr:cNvPr id="433" name="直線コネクタ 432"/>
        <xdr:cNvCxnSpPr/>
      </xdr:nvCxnSpPr>
      <xdr:spPr>
        <a:xfrm flipV="1">
          <a:off x="16179800" y="2733904"/>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34"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35" name="フローチャート : 判断 43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12421</xdr:rowOff>
    </xdr:from>
    <xdr:to>
      <xdr:col>23</xdr:col>
      <xdr:colOff>406400</xdr:colOff>
      <xdr:row>16</xdr:row>
      <xdr:rowOff>50063</xdr:rowOff>
    </xdr:to>
    <xdr:cxnSp macro="">
      <xdr:nvCxnSpPr>
        <xdr:cNvPr id="436" name="直線コネクタ 435"/>
        <xdr:cNvCxnSpPr/>
      </xdr:nvCxnSpPr>
      <xdr:spPr>
        <a:xfrm flipV="1">
          <a:off x="15290800" y="2755621"/>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37" name="フローチャート : 判断 43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38" name="テキスト ボックス 437"/>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50063</xdr:rowOff>
    </xdr:from>
    <xdr:to>
      <xdr:col>22</xdr:col>
      <xdr:colOff>203200</xdr:colOff>
      <xdr:row>16</xdr:row>
      <xdr:rowOff>120523</xdr:rowOff>
    </xdr:to>
    <xdr:cxnSp macro="">
      <xdr:nvCxnSpPr>
        <xdr:cNvPr id="439" name="直線コネクタ 438"/>
        <xdr:cNvCxnSpPr/>
      </xdr:nvCxnSpPr>
      <xdr:spPr>
        <a:xfrm flipV="1">
          <a:off x="14401800" y="2793263"/>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40" name="フローチャート : 判断 43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41" name="テキスト ボックス 440"/>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120523</xdr:rowOff>
    </xdr:from>
    <xdr:to>
      <xdr:col>21</xdr:col>
      <xdr:colOff>0</xdr:colOff>
      <xdr:row>17</xdr:row>
      <xdr:rowOff>51867</xdr:rowOff>
    </xdr:to>
    <xdr:cxnSp macro="">
      <xdr:nvCxnSpPr>
        <xdr:cNvPr id="442" name="直線コネクタ 441"/>
        <xdr:cNvCxnSpPr/>
      </xdr:nvCxnSpPr>
      <xdr:spPr>
        <a:xfrm flipV="1">
          <a:off x="13512800" y="2863723"/>
          <a:ext cx="889000" cy="1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87579</xdr:rowOff>
    </xdr:from>
    <xdr:to>
      <xdr:col>21</xdr:col>
      <xdr:colOff>50800</xdr:colOff>
      <xdr:row>17</xdr:row>
      <xdr:rowOff>17729</xdr:rowOff>
    </xdr:to>
    <xdr:sp macro="" textlink="">
      <xdr:nvSpPr>
        <xdr:cNvPr id="443" name="フローチャート : 判断 442"/>
        <xdr:cNvSpPr/>
      </xdr:nvSpPr>
      <xdr:spPr>
        <a:xfrm>
          <a:off x="14351000" y="283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2506</xdr:rowOff>
    </xdr:from>
    <xdr:ext cx="762000" cy="259045"/>
    <xdr:sp macro="" textlink="">
      <xdr:nvSpPr>
        <xdr:cNvPr id="444" name="テキスト ボックス 443"/>
        <xdr:cNvSpPr txBox="1"/>
      </xdr:nvSpPr>
      <xdr:spPr>
        <a:xfrm>
          <a:off x="14020800" y="291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148869</xdr:rowOff>
    </xdr:from>
    <xdr:to>
      <xdr:col>19</xdr:col>
      <xdr:colOff>533400</xdr:colOff>
      <xdr:row>17</xdr:row>
      <xdr:rowOff>79019</xdr:rowOff>
    </xdr:to>
    <xdr:sp macro="" textlink="">
      <xdr:nvSpPr>
        <xdr:cNvPr id="445" name="フローチャート : 判断 444"/>
        <xdr:cNvSpPr/>
      </xdr:nvSpPr>
      <xdr:spPr>
        <a:xfrm>
          <a:off x="13462000" y="28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89196</xdr:rowOff>
    </xdr:from>
    <xdr:ext cx="762000" cy="259045"/>
    <xdr:sp macro="" textlink="">
      <xdr:nvSpPr>
        <xdr:cNvPr id="446" name="テキスト ボックス 445"/>
        <xdr:cNvSpPr txBox="1"/>
      </xdr:nvSpPr>
      <xdr:spPr>
        <a:xfrm>
          <a:off x="13131800" y="266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111354</xdr:rowOff>
    </xdr:from>
    <xdr:to>
      <xdr:col>24</xdr:col>
      <xdr:colOff>609600</xdr:colOff>
      <xdr:row>16</xdr:row>
      <xdr:rowOff>41504</xdr:rowOff>
    </xdr:to>
    <xdr:sp macro="" textlink="">
      <xdr:nvSpPr>
        <xdr:cNvPr id="452" name="円/楕円 451"/>
        <xdr:cNvSpPr/>
      </xdr:nvSpPr>
      <xdr:spPr>
        <a:xfrm>
          <a:off x="16967200" y="26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83431</xdr:rowOff>
    </xdr:from>
    <xdr:ext cx="762000" cy="259045"/>
    <xdr:sp macro="" textlink="">
      <xdr:nvSpPr>
        <xdr:cNvPr id="453" name="将来負担の状況該当値テキスト"/>
        <xdr:cNvSpPr txBox="1"/>
      </xdr:nvSpPr>
      <xdr:spPr>
        <a:xfrm>
          <a:off x="17106900" y="26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133071</xdr:rowOff>
    </xdr:from>
    <xdr:to>
      <xdr:col>23</xdr:col>
      <xdr:colOff>457200</xdr:colOff>
      <xdr:row>16</xdr:row>
      <xdr:rowOff>63221</xdr:rowOff>
    </xdr:to>
    <xdr:sp macro="" textlink="">
      <xdr:nvSpPr>
        <xdr:cNvPr id="454" name="円/楕円 453"/>
        <xdr:cNvSpPr/>
      </xdr:nvSpPr>
      <xdr:spPr>
        <a:xfrm>
          <a:off x="16129000" y="27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47998</xdr:rowOff>
    </xdr:from>
    <xdr:ext cx="736600" cy="259045"/>
    <xdr:sp macro="" textlink="">
      <xdr:nvSpPr>
        <xdr:cNvPr id="455" name="テキスト ボックス 454"/>
        <xdr:cNvSpPr txBox="1"/>
      </xdr:nvSpPr>
      <xdr:spPr>
        <a:xfrm>
          <a:off x="15798800" y="2791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170713</xdr:rowOff>
    </xdr:from>
    <xdr:to>
      <xdr:col>22</xdr:col>
      <xdr:colOff>254000</xdr:colOff>
      <xdr:row>16</xdr:row>
      <xdr:rowOff>100863</xdr:rowOff>
    </xdr:to>
    <xdr:sp macro="" textlink="">
      <xdr:nvSpPr>
        <xdr:cNvPr id="456" name="円/楕円 455"/>
        <xdr:cNvSpPr/>
      </xdr:nvSpPr>
      <xdr:spPr>
        <a:xfrm>
          <a:off x="15240000" y="27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85640</xdr:rowOff>
    </xdr:from>
    <xdr:ext cx="762000" cy="259045"/>
    <xdr:sp macro="" textlink="">
      <xdr:nvSpPr>
        <xdr:cNvPr id="457" name="テキスト ボックス 456"/>
        <xdr:cNvSpPr txBox="1"/>
      </xdr:nvSpPr>
      <xdr:spPr>
        <a:xfrm>
          <a:off x="14909800" y="282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69723</xdr:rowOff>
    </xdr:from>
    <xdr:to>
      <xdr:col>21</xdr:col>
      <xdr:colOff>50800</xdr:colOff>
      <xdr:row>16</xdr:row>
      <xdr:rowOff>171323</xdr:rowOff>
    </xdr:to>
    <xdr:sp macro="" textlink="">
      <xdr:nvSpPr>
        <xdr:cNvPr id="458" name="円/楕円 457"/>
        <xdr:cNvSpPr/>
      </xdr:nvSpPr>
      <xdr:spPr>
        <a:xfrm>
          <a:off x="14351000" y="28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10050</xdr:rowOff>
    </xdr:from>
    <xdr:ext cx="762000" cy="259045"/>
    <xdr:sp macro="" textlink="">
      <xdr:nvSpPr>
        <xdr:cNvPr id="459" name="テキスト ボックス 458"/>
        <xdr:cNvSpPr txBox="1"/>
      </xdr:nvSpPr>
      <xdr:spPr>
        <a:xfrm>
          <a:off x="14020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1067</xdr:rowOff>
    </xdr:from>
    <xdr:to>
      <xdr:col>19</xdr:col>
      <xdr:colOff>533400</xdr:colOff>
      <xdr:row>17</xdr:row>
      <xdr:rowOff>102667</xdr:rowOff>
    </xdr:to>
    <xdr:sp macro="" textlink="">
      <xdr:nvSpPr>
        <xdr:cNvPr id="460" name="円/楕円 459"/>
        <xdr:cNvSpPr/>
      </xdr:nvSpPr>
      <xdr:spPr>
        <a:xfrm>
          <a:off x="13462000" y="29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87444</xdr:rowOff>
    </xdr:from>
    <xdr:ext cx="762000" cy="259045"/>
    <xdr:sp macro="" textlink="">
      <xdr:nvSpPr>
        <xdr:cNvPr id="461" name="テキスト ボックス 460"/>
        <xdr:cNvSpPr txBox="1"/>
      </xdr:nvSpPr>
      <xdr:spPr>
        <a:xfrm>
          <a:off x="13131800" y="30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144,935
143,409
284.85
59,797,682
58,480,177
956,678
36,194,024
67,953,933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58.6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着実な人員削減や給与特例減額等により、前年度より減少しているが、類似団体と比較すると依然高い数値となっている。これはごみ処理や消防など広域ではなく市単独実施業務が多いことが主な要因となっている。</a:t>
          </a:r>
        </a:p>
        <a:p>
          <a:r>
            <a:rPr kumimoji="1" lang="ja-JP" altLang="en-US" sz="1300">
              <a:latin typeface="ＭＳ Ｐゴシック"/>
            </a:rPr>
            <a:t>　今後も、施設の適正な維持管理を含め、定員適正化計画に沿った職員数の管理や、事務事業の見直しの徹底など、行財政改革に取り組むことにより、健全化に努めていく。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39</xdr:row>
      <xdr:rowOff>8890</xdr:rowOff>
    </xdr:to>
    <xdr:cxnSp macro="">
      <xdr:nvCxnSpPr>
        <xdr:cNvPr id="65" name="直線コネクタ 64"/>
        <xdr:cNvCxnSpPr/>
      </xdr:nvCxnSpPr>
      <xdr:spPr>
        <a:xfrm flipV="1">
          <a:off x="3987800" y="641350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8890</xdr:rowOff>
    </xdr:from>
    <xdr:to>
      <xdr:col>5</xdr:col>
      <xdr:colOff>549275</xdr:colOff>
      <xdr:row>39</xdr:row>
      <xdr:rowOff>77470</xdr:rowOff>
    </xdr:to>
    <xdr:cxnSp macro="">
      <xdr:nvCxnSpPr>
        <xdr:cNvPr id="68" name="直線コネクタ 67"/>
        <xdr:cNvCxnSpPr/>
      </xdr:nvCxnSpPr>
      <xdr:spPr>
        <a:xfrm flipV="1">
          <a:off x="3098800" y="6695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77470</xdr:rowOff>
    </xdr:from>
    <xdr:to>
      <xdr:col>4</xdr:col>
      <xdr:colOff>346075</xdr:colOff>
      <xdr:row>39</xdr:row>
      <xdr:rowOff>107950</xdr:rowOff>
    </xdr:to>
    <xdr:cxnSp macro="">
      <xdr:nvCxnSpPr>
        <xdr:cNvPr id="71" name="直線コネクタ 70"/>
        <xdr:cNvCxnSpPr/>
      </xdr:nvCxnSpPr>
      <xdr:spPr>
        <a:xfrm flipV="1">
          <a:off x="2209800" y="6764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40</xdr:row>
      <xdr:rowOff>119380</xdr:rowOff>
    </xdr:to>
    <xdr:cxnSp macro="">
      <xdr:nvCxnSpPr>
        <xdr:cNvPr id="74" name="直線コネクタ 73"/>
        <xdr:cNvCxnSpPr/>
      </xdr:nvCxnSpPr>
      <xdr:spPr>
        <a:xfrm flipV="1">
          <a:off x="1320800" y="6794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80010</xdr:rowOff>
    </xdr:from>
    <xdr:to>
      <xdr:col>3</xdr:col>
      <xdr:colOff>193675</xdr:colOff>
      <xdr:row>38</xdr:row>
      <xdr:rowOff>10160</xdr:rowOff>
    </xdr:to>
    <xdr:sp macro="" textlink="">
      <xdr:nvSpPr>
        <xdr:cNvPr id="75" name="フローチャート : 判断 74"/>
        <xdr:cNvSpPr/>
      </xdr:nvSpPr>
      <xdr:spPr>
        <a:xfrm>
          <a:off x="2159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20337</xdr:rowOff>
    </xdr:from>
    <xdr:ext cx="762000" cy="259045"/>
    <xdr:sp macro="" textlink="">
      <xdr:nvSpPr>
        <xdr:cNvPr id="76" name="テキスト ボックス 75"/>
        <xdr:cNvSpPr txBox="1"/>
      </xdr:nvSpPr>
      <xdr:spPr>
        <a:xfrm>
          <a:off x="1828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78" name="テキスト ボックス 77"/>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4" name="円/楕円 83"/>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5"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129540</xdr:rowOff>
    </xdr:from>
    <xdr:to>
      <xdr:col>5</xdr:col>
      <xdr:colOff>600075</xdr:colOff>
      <xdr:row>39</xdr:row>
      <xdr:rowOff>59690</xdr:rowOff>
    </xdr:to>
    <xdr:sp macro="" textlink="">
      <xdr:nvSpPr>
        <xdr:cNvPr id="86" name="円/楕円 85"/>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44467</xdr:rowOff>
    </xdr:from>
    <xdr:ext cx="736600" cy="259045"/>
    <xdr:sp macro="" textlink="">
      <xdr:nvSpPr>
        <xdr:cNvPr id="87" name="テキスト ボックス 86"/>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26670</xdr:rowOff>
    </xdr:from>
    <xdr:to>
      <xdr:col>4</xdr:col>
      <xdr:colOff>396875</xdr:colOff>
      <xdr:row>39</xdr:row>
      <xdr:rowOff>128270</xdr:rowOff>
    </xdr:to>
    <xdr:sp macro="" textlink="">
      <xdr:nvSpPr>
        <xdr:cNvPr id="88" name="円/楕円 87"/>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113047</xdr:rowOff>
    </xdr:from>
    <xdr:ext cx="762000" cy="259045"/>
    <xdr:sp macro="" textlink="">
      <xdr:nvSpPr>
        <xdr:cNvPr id="89" name="テキスト ボックス 88"/>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0" name="円/楕円 89"/>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1" name="テキスト ボックス 90"/>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68580</xdr:rowOff>
    </xdr:from>
    <xdr:to>
      <xdr:col>1</xdr:col>
      <xdr:colOff>676275</xdr:colOff>
      <xdr:row>40</xdr:row>
      <xdr:rowOff>170180</xdr:rowOff>
    </xdr:to>
    <xdr:sp macro="" textlink="">
      <xdr:nvSpPr>
        <xdr:cNvPr id="92" name="円/楕円 91"/>
        <xdr:cNvSpPr/>
      </xdr:nvSpPr>
      <xdr:spPr>
        <a:xfrm>
          <a:off x="1270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154957</xdr:rowOff>
    </xdr:from>
    <xdr:ext cx="762000" cy="259045"/>
    <xdr:sp macro="" textlink="">
      <xdr:nvSpPr>
        <xdr:cNvPr id="93" name="テキスト ボックス 92"/>
        <xdr:cNvSpPr txBox="1"/>
      </xdr:nvSpPr>
      <xdr:spPr>
        <a:xfrm>
          <a:off x="939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経常経費に占める割合が増えた影響で、比率は</a:t>
          </a:r>
          <a:r>
            <a:rPr kumimoji="1" lang="en-US" altLang="ja-JP" sz="1300">
              <a:latin typeface="ＭＳ Ｐゴシック"/>
            </a:rPr>
            <a:t>0.6</a:t>
          </a:r>
          <a:r>
            <a:rPr kumimoji="1" lang="ja-JP" altLang="en-US" sz="1300">
              <a:latin typeface="ＭＳ Ｐゴシック"/>
            </a:rPr>
            <a:t>ポイント</a:t>
          </a:r>
          <a:r>
            <a:rPr kumimoji="1" lang="ja-JP" altLang="en-US" sz="1300">
              <a:solidFill>
                <a:srgbClr val="FF0000"/>
              </a:solidFill>
              <a:latin typeface="ＭＳ Ｐゴシック"/>
            </a:rPr>
            <a:t>増加</a:t>
          </a:r>
          <a:r>
            <a:rPr kumimoji="1" lang="ja-JP" altLang="en-US" sz="1300">
              <a:latin typeface="ＭＳ Ｐゴシック"/>
            </a:rPr>
            <a:t>している。</a:t>
          </a:r>
          <a:endParaRPr kumimoji="1" lang="en-US" altLang="ja-JP" sz="1300">
            <a:latin typeface="ＭＳ Ｐゴシック"/>
          </a:endParaRPr>
        </a:p>
        <a:p>
          <a:r>
            <a:rPr kumimoji="1" lang="ja-JP" altLang="en-US" sz="1300">
              <a:latin typeface="ＭＳ Ｐゴシック"/>
            </a:rPr>
            <a:t>　物件費決算額については、保育士賃金や予防接種委託料の増により物件費が前年度と比べ</a:t>
          </a:r>
          <a:r>
            <a:rPr kumimoji="1" lang="en-US" altLang="ja-JP" sz="1300">
              <a:latin typeface="ＭＳ Ｐゴシック"/>
            </a:rPr>
            <a:t>99</a:t>
          </a:r>
          <a:r>
            <a:rPr kumimoji="1" lang="ja-JP" altLang="en-US" sz="1300">
              <a:latin typeface="ＭＳ Ｐゴシック"/>
            </a:rPr>
            <a:t>百万円の増なった（</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6,754</a:t>
          </a:r>
          <a:r>
            <a:rPr kumimoji="1" lang="ja-JP" altLang="en-US" sz="1300">
              <a:latin typeface="ＭＳ Ｐゴシック"/>
            </a:rPr>
            <a:t>百万円→</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6,853</a:t>
          </a:r>
          <a:r>
            <a:rPr kumimoji="1" lang="ja-JP" altLang="en-US" sz="1300">
              <a:latin typeface="ＭＳ Ｐゴシック"/>
            </a:rPr>
            <a:t>百万円）となっている。</a:t>
          </a:r>
        </a:p>
        <a:p>
          <a:r>
            <a:rPr kumimoji="1" lang="ja-JP" altLang="en-US" sz="1300">
              <a:latin typeface="ＭＳ Ｐゴシック"/>
            </a:rPr>
            <a:t>　委託業務の内容の見直しなどを行い、効率的な事務の執行に努める。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58420</xdr:rowOff>
    </xdr:from>
    <xdr:to>
      <xdr:col>24</xdr:col>
      <xdr:colOff>31750</xdr:colOff>
      <xdr:row>14</xdr:row>
      <xdr:rowOff>104140</xdr:rowOff>
    </xdr:to>
    <xdr:cxnSp macro="">
      <xdr:nvCxnSpPr>
        <xdr:cNvPr id="126" name="直線コネクタ 125"/>
        <xdr:cNvCxnSpPr/>
      </xdr:nvCxnSpPr>
      <xdr:spPr>
        <a:xfrm>
          <a:off x="15671800" y="2458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27940</xdr:rowOff>
    </xdr:from>
    <xdr:to>
      <xdr:col>22</xdr:col>
      <xdr:colOff>565150</xdr:colOff>
      <xdr:row>14</xdr:row>
      <xdr:rowOff>58420</xdr:rowOff>
    </xdr:to>
    <xdr:cxnSp macro="">
      <xdr:nvCxnSpPr>
        <xdr:cNvPr id="129" name="直線コネクタ 128"/>
        <xdr:cNvCxnSpPr/>
      </xdr:nvCxnSpPr>
      <xdr:spPr>
        <a:xfrm>
          <a:off x="14782800" y="242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107950</xdr:rowOff>
    </xdr:from>
    <xdr:to>
      <xdr:col>21</xdr:col>
      <xdr:colOff>361950</xdr:colOff>
      <xdr:row>14</xdr:row>
      <xdr:rowOff>27940</xdr:rowOff>
    </xdr:to>
    <xdr:cxnSp macro="">
      <xdr:nvCxnSpPr>
        <xdr:cNvPr id="132" name="直線コネクタ 131"/>
        <xdr:cNvCxnSpPr/>
      </xdr:nvCxnSpPr>
      <xdr:spPr>
        <a:xfrm>
          <a:off x="13893800" y="2336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107950</xdr:rowOff>
    </xdr:from>
    <xdr:to>
      <xdr:col>20</xdr:col>
      <xdr:colOff>158750</xdr:colOff>
      <xdr:row>13</xdr:row>
      <xdr:rowOff>153670</xdr:rowOff>
    </xdr:to>
    <xdr:cxnSp macro="">
      <xdr:nvCxnSpPr>
        <xdr:cNvPr id="135" name="直線コネクタ 134"/>
        <xdr:cNvCxnSpPr/>
      </xdr:nvCxnSpPr>
      <xdr:spPr>
        <a:xfrm flipV="1">
          <a:off x="13004800" y="233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140970</xdr:rowOff>
    </xdr:from>
    <xdr:to>
      <xdr:col>20</xdr:col>
      <xdr:colOff>209550</xdr:colOff>
      <xdr:row>14</xdr:row>
      <xdr:rowOff>71120</xdr:rowOff>
    </xdr:to>
    <xdr:sp macro="" textlink="">
      <xdr:nvSpPr>
        <xdr:cNvPr id="136" name="フローチャート : 判断 135"/>
        <xdr:cNvSpPr/>
      </xdr:nvSpPr>
      <xdr:spPr>
        <a:xfrm>
          <a:off x="13843000" y="236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55897</xdr:rowOff>
    </xdr:from>
    <xdr:ext cx="762000" cy="259045"/>
    <xdr:sp macro="" textlink="">
      <xdr:nvSpPr>
        <xdr:cNvPr id="137" name="テキスト ボックス 136"/>
        <xdr:cNvSpPr txBox="1"/>
      </xdr:nvSpPr>
      <xdr:spPr>
        <a:xfrm>
          <a:off x="13512800" y="24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38" name="フローチャート : 判断 137"/>
        <xdr:cNvSpPr/>
      </xdr:nvSpPr>
      <xdr:spPr>
        <a:xfrm>
          <a:off x="12954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71137</xdr:rowOff>
    </xdr:from>
    <xdr:ext cx="762000" cy="259045"/>
    <xdr:sp macro="" textlink="">
      <xdr:nvSpPr>
        <xdr:cNvPr id="139" name="テキスト ボックス 138"/>
        <xdr:cNvSpPr txBox="1"/>
      </xdr:nvSpPr>
      <xdr:spPr>
        <a:xfrm>
          <a:off x="12623800" y="24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53340</xdr:rowOff>
    </xdr:from>
    <xdr:to>
      <xdr:col>24</xdr:col>
      <xdr:colOff>82550</xdr:colOff>
      <xdr:row>14</xdr:row>
      <xdr:rowOff>154940</xdr:rowOff>
    </xdr:to>
    <xdr:sp macro="" textlink="">
      <xdr:nvSpPr>
        <xdr:cNvPr id="145" name="円/楕円 144"/>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69867</xdr:rowOff>
    </xdr:from>
    <xdr:ext cx="762000" cy="259045"/>
    <xdr:sp macro="" textlink="">
      <xdr:nvSpPr>
        <xdr:cNvPr id="146" name="物件費該当値テキスト"/>
        <xdr:cNvSpPr txBox="1"/>
      </xdr:nvSpPr>
      <xdr:spPr>
        <a:xfrm>
          <a:off x="165989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xdr:rowOff>
    </xdr:from>
    <xdr:to>
      <xdr:col>22</xdr:col>
      <xdr:colOff>615950</xdr:colOff>
      <xdr:row>14</xdr:row>
      <xdr:rowOff>109220</xdr:rowOff>
    </xdr:to>
    <xdr:sp macro="" textlink="">
      <xdr:nvSpPr>
        <xdr:cNvPr id="147" name="円/楕円 146"/>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119397</xdr:rowOff>
    </xdr:from>
    <xdr:ext cx="736600" cy="259045"/>
    <xdr:sp macro="" textlink="">
      <xdr:nvSpPr>
        <xdr:cNvPr id="148" name="テキスト ボックス 147"/>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148590</xdr:rowOff>
    </xdr:from>
    <xdr:to>
      <xdr:col>21</xdr:col>
      <xdr:colOff>412750</xdr:colOff>
      <xdr:row>14</xdr:row>
      <xdr:rowOff>78740</xdr:rowOff>
    </xdr:to>
    <xdr:sp macro="" textlink="">
      <xdr:nvSpPr>
        <xdr:cNvPr id="149" name="円/楕円 148"/>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88917</xdr:rowOff>
    </xdr:from>
    <xdr:ext cx="762000" cy="259045"/>
    <xdr:sp macro="" textlink="">
      <xdr:nvSpPr>
        <xdr:cNvPr id="150" name="テキスト ボックス 149"/>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57150</xdr:rowOff>
    </xdr:from>
    <xdr:to>
      <xdr:col>20</xdr:col>
      <xdr:colOff>209550</xdr:colOff>
      <xdr:row>13</xdr:row>
      <xdr:rowOff>158750</xdr:rowOff>
    </xdr:to>
    <xdr:sp macro="" textlink="">
      <xdr:nvSpPr>
        <xdr:cNvPr id="151" name="円/楕円 150"/>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168927</xdr:rowOff>
    </xdr:from>
    <xdr:ext cx="762000" cy="259045"/>
    <xdr:sp macro="" textlink="">
      <xdr:nvSpPr>
        <xdr:cNvPr id="152" name="テキスト ボックス 151"/>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102870</xdr:rowOff>
    </xdr:from>
    <xdr:to>
      <xdr:col>19</xdr:col>
      <xdr:colOff>6350</xdr:colOff>
      <xdr:row>14</xdr:row>
      <xdr:rowOff>33020</xdr:rowOff>
    </xdr:to>
    <xdr:sp macro="" textlink="">
      <xdr:nvSpPr>
        <xdr:cNvPr id="153" name="円/楕円 152"/>
        <xdr:cNvSpPr/>
      </xdr:nvSpPr>
      <xdr:spPr>
        <a:xfrm>
          <a:off x="12954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43197</xdr:rowOff>
    </xdr:from>
    <xdr:ext cx="762000" cy="259045"/>
    <xdr:sp macro="" textlink="">
      <xdr:nvSpPr>
        <xdr:cNvPr id="154" name="テキスト ボックス 153"/>
        <xdr:cNvSpPr txBox="1"/>
      </xdr:nvSpPr>
      <xdr:spPr>
        <a:xfrm>
          <a:off x="12623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8.8</a:t>
          </a:r>
          <a:r>
            <a:rPr kumimoji="1" lang="ja-JP" altLang="en-US" sz="1300">
              <a:latin typeface="ＭＳ Ｐゴシック"/>
            </a:rPr>
            <a:t>ポイントと類似団体と比較すると低い水準にある。</a:t>
          </a:r>
        </a:p>
        <a:p>
          <a:r>
            <a:rPr kumimoji="1" lang="ja-JP" altLang="en-US" sz="1300">
              <a:latin typeface="ＭＳ Ｐゴシック"/>
            </a:rPr>
            <a:t>　前年度と比較すると、私立保育園運営委託料（</a:t>
          </a:r>
          <a:r>
            <a:rPr kumimoji="1" lang="en-US" altLang="ja-JP" sz="1300">
              <a:latin typeface="ＭＳ Ｐゴシック"/>
            </a:rPr>
            <a:t>285</a:t>
          </a:r>
          <a:r>
            <a:rPr kumimoji="1" lang="ja-JP" altLang="en-US" sz="1300">
              <a:latin typeface="ＭＳ Ｐゴシック"/>
            </a:rPr>
            <a:t>百万円増）などの増により、</a:t>
          </a:r>
          <a:r>
            <a:rPr kumimoji="1" lang="en-US" altLang="ja-JP" sz="1300">
              <a:latin typeface="ＭＳ Ｐゴシック"/>
            </a:rPr>
            <a:t>0.1</a:t>
          </a:r>
          <a:r>
            <a:rPr kumimoji="1" lang="ja-JP" altLang="en-US" sz="1300">
              <a:latin typeface="ＭＳ Ｐゴシック"/>
            </a:rPr>
            <a:t>ポイントの</a:t>
          </a:r>
          <a:r>
            <a:rPr kumimoji="1" lang="ja-JP" altLang="en-US" sz="1300">
              <a:solidFill>
                <a:srgbClr val="FF0000"/>
              </a:solidFill>
              <a:latin typeface="ＭＳ Ｐゴシック"/>
            </a:rPr>
            <a:t>増加</a:t>
          </a:r>
          <a:r>
            <a:rPr kumimoji="1" lang="ja-JP" altLang="en-US" sz="1300">
              <a:latin typeface="ＭＳ Ｐゴシック"/>
            </a:rPr>
            <a:t>となっている。　　</a:t>
          </a:r>
          <a:endParaRPr kumimoji="1" lang="en-US" altLang="ja-JP" sz="1300">
            <a:latin typeface="ＭＳ Ｐゴシック"/>
          </a:endParaRPr>
        </a:p>
        <a:p>
          <a:r>
            <a:rPr kumimoji="1" lang="ja-JP" altLang="en-US" sz="1300">
              <a:latin typeface="ＭＳ Ｐゴシック"/>
            </a:rPr>
            <a:t>　少子高齢化等の影響により、平成</a:t>
          </a:r>
          <a:r>
            <a:rPr kumimoji="1" lang="en-US" altLang="ja-JP" sz="1300">
              <a:latin typeface="ＭＳ Ｐゴシック"/>
            </a:rPr>
            <a:t>20</a:t>
          </a:r>
          <a:r>
            <a:rPr kumimoji="1" lang="ja-JP" altLang="en-US" sz="1300">
              <a:latin typeface="ＭＳ Ｐゴシック"/>
            </a:rPr>
            <a:t>年度から</a:t>
          </a:r>
          <a:r>
            <a:rPr kumimoji="1" lang="ja-JP" altLang="en-US" sz="1300">
              <a:solidFill>
                <a:srgbClr val="FF0000"/>
              </a:solidFill>
              <a:latin typeface="ＭＳ Ｐゴシック"/>
            </a:rPr>
            <a:t>増加</a:t>
          </a:r>
          <a:r>
            <a:rPr kumimoji="1" lang="ja-JP" altLang="en-US" sz="1300">
              <a:latin typeface="ＭＳ Ｐゴシック"/>
            </a:rPr>
            <a:t>傾向にあることから、今後も数値の</a:t>
          </a:r>
          <a:r>
            <a:rPr kumimoji="1" lang="ja-JP" altLang="en-US" sz="1300">
              <a:solidFill>
                <a:srgbClr val="FF0000"/>
              </a:solidFill>
              <a:latin typeface="ＭＳ Ｐゴシック"/>
            </a:rPr>
            <a:t>増加</a:t>
          </a:r>
          <a:r>
            <a:rPr kumimoji="1" lang="ja-JP" altLang="en-US" sz="1300">
              <a:latin typeface="ＭＳ Ｐゴシック"/>
            </a:rPr>
            <a:t>が見込まれる。高齢者へ向けた介護予防の取組や、生活保護受給者への就労支援等、扶助費の抑制に努める。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72572</xdr:rowOff>
    </xdr:to>
    <xdr:cxnSp macro="">
      <xdr:nvCxnSpPr>
        <xdr:cNvPr id="189" name="直線コネクタ 188"/>
        <xdr:cNvCxnSpPr/>
      </xdr:nvCxnSpPr>
      <xdr:spPr>
        <a:xfrm>
          <a:off x="3987800" y="9319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61685</xdr:rowOff>
    </xdr:to>
    <xdr:cxnSp macro="">
      <xdr:nvCxnSpPr>
        <xdr:cNvPr id="192" name="直線コネクタ 191"/>
        <xdr:cNvCxnSpPr/>
      </xdr:nvCxnSpPr>
      <xdr:spPr>
        <a:xfrm>
          <a:off x="3098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167822</xdr:rowOff>
    </xdr:to>
    <xdr:cxnSp macro="">
      <xdr:nvCxnSpPr>
        <xdr:cNvPr id="195" name="直線コネクタ 194"/>
        <xdr:cNvCxnSpPr/>
      </xdr:nvCxnSpPr>
      <xdr:spPr>
        <a:xfrm>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91622</xdr:rowOff>
    </xdr:from>
    <xdr:to>
      <xdr:col>3</xdr:col>
      <xdr:colOff>142875</xdr:colOff>
      <xdr:row>53</xdr:row>
      <xdr:rowOff>135165</xdr:rowOff>
    </xdr:to>
    <xdr:cxnSp macro="">
      <xdr:nvCxnSpPr>
        <xdr:cNvPr id="198" name="直線コネクタ 197"/>
        <xdr:cNvCxnSpPr/>
      </xdr:nvCxnSpPr>
      <xdr:spPr>
        <a:xfrm>
          <a:off x="1320800" y="9178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199" name="フローチャート : 判断 198"/>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45555</xdr:rowOff>
    </xdr:from>
    <xdr:ext cx="762000" cy="259045"/>
    <xdr:sp macro="" textlink="">
      <xdr:nvSpPr>
        <xdr:cNvPr id="200" name="テキスト ボックス 199"/>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1" name="フローチャート : 判断 200"/>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140805</xdr:rowOff>
    </xdr:from>
    <xdr:ext cx="762000" cy="259045"/>
    <xdr:sp macro="" textlink="">
      <xdr:nvSpPr>
        <xdr:cNvPr id="202" name="テキスト ボックス 201"/>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21772</xdr:rowOff>
    </xdr:from>
    <xdr:to>
      <xdr:col>7</xdr:col>
      <xdr:colOff>66675</xdr:colOff>
      <xdr:row>54</xdr:row>
      <xdr:rowOff>123372</xdr:rowOff>
    </xdr:to>
    <xdr:sp macro="" textlink="">
      <xdr:nvSpPr>
        <xdr:cNvPr id="208" name="円/楕円 207"/>
        <xdr:cNvSpPr/>
      </xdr:nvSpPr>
      <xdr:spPr>
        <a:xfrm>
          <a:off x="4775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38299</xdr:rowOff>
    </xdr:from>
    <xdr:ext cx="762000" cy="259045"/>
    <xdr:sp macro="" textlink="">
      <xdr:nvSpPr>
        <xdr:cNvPr id="209" name="扶助費該当値テキスト"/>
        <xdr:cNvSpPr txBox="1"/>
      </xdr:nvSpPr>
      <xdr:spPr>
        <a:xfrm>
          <a:off x="4914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10" name="円/楕円 209"/>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11" name="テキスト ボックス 210"/>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2" name="円/楕円 211"/>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3" name="テキスト ボックス 212"/>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4" name="円/楕円 213"/>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5" name="テキスト ボックス 214"/>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40822</xdr:rowOff>
    </xdr:from>
    <xdr:to>
      <xdr:col>1</xdr:col>
      <xdr:colOff>676275</xdr:colOff>
      <xdr:row>53</xdr:row>
      <xdr:rowOff>142422</xdr:rowOff>
    </xdr:to>
    <xdr:sp macro="" textlink="">
      <xdr:nvSpPr>
        <xdr:cNvPr id="216" name="円/楕円 215"/>
        <xdr:cNvSpPr/>
      </xdr:nvSpPr>
      <xdr:spPr>
        <a:xfrm>
          <a:off x="1270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152599</xdr:rowOff>
    </xdr:from>
    <xdr:ext cx="762000" cy="259045"/>
    <xdr:sp macro="" textlink="">
      <xdr:nvSpPr>
        <xdr:cNvPr id="217" name="テキスト ボックス 216"/>
        <xdr:cNvSpPr txBox="1"/>
      </xdr:nvSpPr>
      <xdr:spPr>
        <a:xfrm>
          <a:off x="939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類似団体と比較すると高い水準となっている。これは高齢化率が高いことによる介護保険事業や後期高齢者医療事業への繰出しが多いことや、国民健康保険事業への繰出が多いことが要因となっている。</a:t>
          </a:r>
        </a:p>
        <a:p>
          <a:r>
            <a:rPr kumimoji="1" lang="ja-JP" altLang="en-US" sz="1300">
              <a:latin typeface="ＭＳ Ｐゴシック"/>
            </a:rPr>
            <a:t>　今後も、高齢化が進むことにより各特別会計への繰出が増加することが見込まれることから、介護予防等の取組を進め、繰出の抑制に努める。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53522</xdr:rowOff>
    </xdr:from>
    <xdr:to>
      <xdr:col>24</xdr:col>
      <xdr:colOff>31750</xdr:colOff>
      <xdr:row>59</xdr:row>
      <xdr:rowOff>75293</xdr:rowOff>
    </xdr:to>
    <xdr:cxnSp macro="">
      <xdr:nvCxnSpPr>
        <xdr:cNvPr id="252" name="直線コネクタ 251"/>
        <xdr:cNvCxnSpPr/>
      </xdr:nvCxnSpPr>
      <xdr:spPr>
        <a:xfrm>
          <a:off x="15671800" y="10169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57349</xdr:rowOff>
    </xdr:from>
    <xdr:ext cx="762000" cy="259045"/>
    <xdr:sp macro="" textlink="">
      <xdr:nvSpPr>
        <xdr:cNvPr id="253" name="その他平均値テキスト"/>
        <xdr:cNvSpPr txBox="1"/>
      </xdr:nvSpPr>
      <xdr:spPr>
        <a:xfrm>
          <a:off x="16598900" y="965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159657</xdr:rowOff>
    </xdr:from>
    <xdr:to>
      <xdr:col>22</xdr:col>
      <xdr:colOff>565150</xdr:colOff>
      <xdr:row>59</xdr:row>
      <xdr:rowOff>53522</xdr:rowOff>
    </xdr:to>
    <xdr:cxnSp macro="">
      <xdr:nvCxnSpPr>
        <xdr:cNvPr id="255" name="直線コネクタ 254"/>
        <xdr:cNvCxnSpPr/>
      </xdr:nvCxnSpPr>
      <xdr:spPr>
        <a:xfrm>
          <a:off x="14782800" y="10103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141712</xdr:rowOff>
    </xdr:from>
    <xdr:ext cx="736600" cy="259045"/>
    <xdr:sp macro="" textlink="">
      <xdr:nvSpPr>
        <xdr:cNvPr id="257" name="テキスト ボックス 256"/>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29028</xdr:rowOff>
    </xdr:from>
    <xdr:to>
      <xdr:col>21</xdr:col>
      <xdr:colOff>361950</xdr:colOff>
      <xdr:row>58</xdr:row>
      <xdr:rowOff>159657</xdr:rowOff>
    </xdr:to>
    <xdr:cxnSp macro="">
      <xdr:nvCxnSpPr>
        <xdr:cNvPr id="258" name="直線コネクタ 257"/>
        <xdr:cNvCxnSpPr/>
      </xdr:nvCxnSpPr>
      <xdr:spPr>
        <a:xfrm>
          <a:off x="13893800" y="9973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109055</xdr:rowOff>
    </xdr:from>
    <xdr:ext cx="762000" cy="259045"/>
    <xdr:sp macro="" textlink="">
      <xdr:nvSpPr>
        <xdr:cNvPr id="260" name="テキスト ボックス 259"/>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29028</xdr:rowOff>
    </xdr:from>
    <xdr:to>
      <xdr:col>20</xdr:col>
      <xdr:colOff>158750</xdr:colOff>
      <xdr:row>58</xdr:row>
      <xdr:rowOff>94343</xdr:rowOff>
    </xdr:to>
    <xdr:cxnSp macro="">
      <xdr:nvCxnSpPr>
        <xdr:cNvPr id="261" name="直線コネクタ 260"/>
        <xdr:cNvCxnSpPr/>
      </xdr:nvCxnSpPr>
      <xdr:spPr>
        <a:xfrm flipV="1">
          <a:off x="13004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3" name="テキスト ボックス 262"/>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51707</xdr:rowOff>
    </xdr:from>
    <xdr:to>
      <xdr:col>19</xdr:col>
      <xdr:colOff>6350</xdr:colOff>
      <xdr:row>57</xdr:row>
      <xdr:rowOff>153307</xdr:rowOff>
    </xdr:to>
    <xdr:sp macro="" textlink="">
      <xdr:nvSpPr>
        <xdr:cNvPr id="264" name="フローチャート : 判断 263"/>
        <xdr:cNvSpPr/>
      </xdr:nvSpPr>
      <xdr:spPr>
        <a:xfrm>
          <a:off x="12954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163484</xdr:rowOff>
    </xdr:from>
    <xdr:ext cx="762000" cy="259045"/>
    <xdr:sp macro="" textlink="">
      <xdr:nvSpPr>
        <xdr:cNvPr id="265" name="テキスト ボックス 264"/>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24493</xdr:rowOff>
    </xdr:from>
    <xdr:to>
      <xdr:col>24</xdr:col>
      <xdr:colOff>82550</xdr:colOff>
      <xdr:row>59</xdr:row>
      <xdr:rowOff>126093</xdr:rowOff>
    </xdr:to>
    <xdr:sp macro="" textlink="">
      <xdr:nvSpPr>
        <xdr:cNvPr id="271" name="円/楕円 270"/>
        <xdr:cNvSpPr/>
      </xdr:nvSpPr>
      <xdr:spPr>
        <a:xfrm>
          <a:off x="16459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168020</xdr:rowOff>
    </xdr:from>
    <xdr:ext cx="762000" cy="259045"/>
    <xdr:sp macro="" textlink="">
      <xdr:nvSpPr>
        <xdr:cNvPr id="272" name="その他該当値テキスト"/>
        <xdr:cNvSpPr txBox="1"/>
      </xdr:nvSpPr>
      <xdr:spPr>
        <a:xfrm>
          <a:off x="16598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2722</xdr:rowOff>
    </xdr:from>
    <xdr:to>
      <xdr:col>22</xdr:col>
      <xdr:colOff>615950</xdr:colOff>
      <xdr:row>59</xdr:row>
      <xdr:rowOff>104322</xdr:rowOff>
    </xdr:to>
    <xdr:sp macro="" textlink="">
      <xdr:nvSpPr>
        <xdr:cNvPr id="273" name="円/楕円 272"/>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89099</xdr:rowOff>
    </xdr:from>
    <xdr:ext cx="736600" cy="259045"/>
    <xdr:sp macro="" textlink="">
      <xdr:nvSpPr>
        <xdr:cNvPr id="274" name="テキスト ボックス 273"/>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108857</xdr:rowOff>
    </xdr:from>
    <xdr:to>
      <xdr:col>21</xdr:col>
      <xdr:colOff>412750</xdr:colOff>
      <xdr:row>59</xdr:row>
      <xdr:rowOff>39007</xdr:rowOff>
    </xdr:to>
    <xdr:sp macro="" textlink="">
      <xdr:nvSpPr>
        <xdr:cNvPr id="275" name="円/楕円 274"/>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23784</xdr:rowOff>
    </xdr:from>
    <xdr:ext cx="762000" cy="259045"/>
    <xdr:sp macro="" textlink="">
      <xdr:nvSpPr>
        <xdr:cNvPr id="276" name="テキスト ボックス 275"/>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149678</xdr:rowOff>
    </xdr:from>
    <xdr:to>
      <xdr:col>20</xdr:col>
      <xdr:colOff>209550</xdr:colOff>
      <xdr:row>58</xdr:row>
      <xdr:rowOff>79828</xdr:rowOff>
    </xdr:to>
    <xdr:sp macro="" textlink="">
      <xdr:nvSpPr>
        <xdr:cNvPr id="277" name="円/楕円 276"/>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64605</xdr:rowOff>
    </xdr:from>
    <xdr:ext cx="762000" cy="259045"/>
    <xdr:sp macro="" textlink="">
      <xdr:nvSpPr>
        <xdr:cNvPr id="278" name="テキスト ボックス 277"/>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43543</xdr:rowOff>
    </xdr:from>
    <xdr:to>
      <xdr:col>19</xdr:col>
      <xdr:colOff>6350</xdr:colOff>
      <xdr:row>58</xdr:row>
      <xdr:rowOff>145143</xdr:rowOff>
    </xdr:to>
    <xdr:sp macro="" textlink="">
      <xdr:nvSpPr>
        <xdr:cNvPr id="279" name="円/楕円 278"/>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129920</xdr:rowOff>
    </xdr:from>
    <xdr:ext cx="762000" cy="259045"/>
    <xdr:sp macro="" textlink="">
      <xdr:nvSpPr>
        <xdr:cNvPr id="280" name="テキスト ボックス 279"/>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瀬戸田診療所管理運営基金廃止に伴う尾道市立市民病院への負担金の増などにより、</a:t>
          </a:r>
          <a:r>
            <a:rPr kumimoji="1" lang="en-US" altLang="ja-JP" sz="1300">
              <a:latin typeface="ＭＳ Ｐゴシック"/>
            </a:rPr>
            <a:t>367</a:t>
          </a:r>
          <a:r>
            <a:rPr kumimoji="1" lang="ja-JP" altLang="en-US" sz="1300">
              <a:latin typeface="ＭＳ Ｐゴシック"/>
            </a:rPr>
            <a:t>百万円増加した（</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4,415</a:t>
          </a:r>
          <a:r>
            <a:rPr kumimoji="1" lang="ja-JP" altLang="en-US" sz="1300">
              <a:latin typeface="ＭＳ Ｐゴシック"/>
            </a:rPr>
            <a:t>百万円→</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4,782</a:t>
          </a:r>
          <a:r>
            <a:rPr kumimoji="1" lang="ja-JP" altLang="en-US" sz="1300">
              <a:latin typeface="ＭＳ Ｐゴシック"/>
            </a:rPr>
            <a:t>百万円）。</a:t>
          </a:r>
        </a:p>
        <a:p>
          <a:r>
            <a:rPr kumimoji="1" lang="ja-JP" altLang="en-US" sz="1300">
              <a:latin typeface="ＭＳ Ｐゴシック"/>
            </a:rPr>
            <a:t>　今後、所期の目的を達したものや費用対効果の低い補助について、廃止縮減を検討していく。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130810</xdr:rowOff>
    </xdr:from>
    <xdr:to>
      <xdr:col>24</xdr:col>
      <xdr:colOff>31750</xdr:colOff>
      <xdr:row>35</xdr:row>
      <xdr:rowOff>146050</xdr:rowOff>
    </xdr:to>
    <xdr:cxnSp macro="">
      <xdr:nvCxnSpPr>
        <xdr:cNvPr id="312" name="直線コネクタ 311"/>
        <xdr:cNvCxnSpPr/>
      </xdr:nvCxnSpPr>
      <xdr:spPr>
        <a:xfrm>
          <a:off x="15671800" y="6131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24130</xdr:rowOff>
    </xdr:from>
    <xdr:to>
      <xdr:col>22</xdr:col>
      <xdr:colOff>565150</xdr:colOff>
      <xdr:row>35</xdr:row>
      <xdr:rowOff>130810</xdr:rowOff>
    </xdr:to>
    <xdr:cxnSp macro="">
      <xdr:nvCxnSpPr>
        <xdr:cNvPr id="315" name="直線コネクタ 314"/>
        <xdr:cNvCxnSpPr/>
      </xdr:nvCxnSpPr>
      <xdr:spPr>
        <a:xfrm>
          <a:off x="14782800" y="6024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24130</xdr:rowOff>
    </xdr:to>
    <xdr:cxnSp macro="">
      <xdr:nvCxnSpPr>
        <xdr:cNvPr id="318" name="直線コネクタ 317"/>
        <xdr:cNvCxnSpPr/>
      </xdr:nvCxnSpPr>
      <xdr:spPr>
        <a:xfrm>
          <a:off x="13893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16510</xdr:rowOff>
    </xdr:to>
    <xdr:cxnSp macro="">
      <xdr:nvCxnSpPr>
        <xdr:cNvPr id="321" name="直線コネクタ 320"/>
        <xdr:cNvCxnSpPr/>
      </xdr:nvCxnSpPr>
      <xdr:spPr>
        <a:xfrm flipV="1">
          <a:off x="13004800" y="600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2" name="フローチャート : 判断 321"/>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3" name="テキスト ボックス 322"/>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4" name="フローチャート :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5" name="テキスト ボックス 324"/>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31" name="円/楕円 330"/>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111777</xdr:rowOff>
    </xdr:from>
    <xdr:ext cx="762000" cy="259045"/>
    <xdr:sp macro="" textlink="">
      <xdr:nvSpPr>
        <xdr:cNvPr id="332"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80010</xdr:rowOff>
    </xdr:from>
    <xdr:to>
      <xdr:col>22</xdr:col>
      <xdr:colOff>615950</xdr:colOff>
      <xdr:row>36</xdr:row>
      <xdr:rowOff>10160</xdr:rowOff>
    </xdr:to>
    <xdr:sp macro="" textlink="">
      <xdr:nvSpPr>
        <xdr:cNvPr id="333" name="円/楕円 332"/>
        <xdr:cNvSpPr/>
      </xdr:nvSpPr>
      <xdr:spPr>
        <a:xfrm>
          <a:off x="15621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20337</xdr:rowOff>
    </xdr:from>
    <xdr:ext cx="736600" cy="259045"/>
    <xdr:sp macro="" textlink="">
      <xdr:nvSpPr>
        <xdr:cNvPr id="334" name="テキスト ボックス 333"/>
        <xdr:cNvSpPr txBox="1"/>
      </xdr:nvSpPr>
      <xdr:spPr>
        <a:xfrm>
          <a:off x="15290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35" name="円/楕円 334"/>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85107</xdr:rowOff>
    </xdr:from>
    <xdr:ext cx="762000" cy="259045"/>
    <xdr:sp macro="" textlink="">
      <xdr:nvSpPr>
        <xdr:cNvPr id="336" name="テキスト ボックス 335"/>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7" name="円/楕円 336"/>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8" name="テキスト ボックス 337"/>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137160</xdr:rowOff>
    </xdr:from>
    <xdr:to>
      <xdr:col>19</xdr:col>
      <xdr:colOff>6350</xdr:colOff>
      <xdr:row>35</xdr:row>
      <xdr:rowOff>67310</xdr:rowOff>
    </xdr:to>
    <xdr:sp macro="" textlink="">
      <xdr:nvSpPr>
        <xdr:cNvPr id="339" name="円/楕円 338"/>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77487</xdr:rowOff>
    </xdr:from>
    <xdr:ext cx="762000" cy="259045"/>
    <xdr:sp macro="" textlink="">
      <xdr:nvSpPr>
        <xdr:cNvPr id="340" name="テキスト ボックス 339"/>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借入額が償還額を上回らないよう、借入抑制を行っており、地方債残高は年々減少している（</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68,465</a:t>
          </a:r>
          <a:r>
            <a:rPr kumimoji="1" lang="ja-JP" altLang="en-US" sz="1300">
              <a:latin typeface="ＭＳ Ｐゴシック"/>
            </a:rPr>
            <a:t>百万円→</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67,954</a:t>
          </a:r>
          <a:r>
            <a:rPr kumimoji="1" lang="ja-JP" altLang="en-US" sz="1300">
              <a:latin typeface="ＭＳ Ｐゴシック"/>
            </a:rPr>
            <a:t>百万円）。また、元利償還金は若干増加している（</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7,651</a:t>
          </a:r>
          <a:r>
            <a:rPr kumimoji="1" lang="ja-JP" altLang="en-US" sz="1300">
              <a:latin typeface="ＭＳ Ｐゴシック"/>
            </a:rPr>
            <a:t>百万円→</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7,652</a:t>
          </a:r>
          <a:r>
            <a:rPr kumimoji="1" lang="ja-JP" altLang="en-US" sz="1300">
              <a:latin typeface="ＭＳ Ｐゴシック"/>
            </a:rPr>
            <a:t>百万円　繰上償還：</a:t>
          </a:r>
          <a:r>
            <a:rPr kumimoji="1" lang="en-US" altLang="ja-JP" sz="1300">
              <a:latin typeface="ＭＳ Ｐゴシック"/>
            </a:rPr>
            <a:t>14</a:t>
          </a:r>
          <a:r>
            <a:rPr kumimoji="1" lang="ja-JP" altLang="en-US" sz="1300">
              <a:latin typeface="ＭＳ Ｐゴシック"/>
            </a:rPr>
            <a:t>百万円）ものの、数値は前年度の横ばいで推移している。</a:t>
          </a:r>
          <a:endParaRPr kumimoji="1" lang="en-US" altLang="ja-JP" sz="1300">
            <a:latin typeface="ＭＳ Ｐゴシック"/>
          </a:endParaRPr>
        </a:p>
        <a:p>
          <a:r>
            <a:rPr kumimoji="1" lang="ja-JP" altLang="en-US" sz="1300">
              <a:latin typeface="ＭＳ Ｐゴシック"/>
            </a:rPr>
            <a:t>　今後も、建設事業の必要性・適正な事業規模等を精査し、事業費及び借入の抑制に努める。</a:t>
          </a:r>
        </a:p>
        <a:p>
          <a:r>
            <a:rPr kumimoji="1" lang="ja-JP" altLang="en-US" sz="1300">
              <a:latin typeface="ＭＳ Ｐゴシック"/>
            </a:rPr>
            <a:t>　</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149861</xdr:rowOff>
    </xdr:from>
    <xdr:to>
      <xdr:col>7</xdr:col>
      <xdr:colOff>15875</xdr:colOff>
      <xdr:row>78</xdr:row>
      <xdr:rowOff>149861</xdr:rowOff>
    </xdr:to>
    <xdr:cxnSp macro="">
      <xdr:nvCxnSpPr>
        <xdr:cNvPr id="370" name="直線コネクタ 369"/>
        <xdr:cNvCxnSpPr/>
      </xdr:nvCxnSpPr>
      <xdr:spPr>
        <a:xfrm>
          <a:off x="3987800" y="13522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78</xdr:row>
      <xdr:rowOff>159004</xdr:rowOff>
    </xdr:to>
    <xdr:cxnSp macro="">
      <xdr:nvCxnSpPr>
        <xdr:cNvPr id="373" name="直線コネクタ 372"/>
        <xdr:cNvCxnSpPr/>
      </xdr:nvCxnSpPr>
      <xdr:spPr>
        <a:xfrm flipV="1">
          <a:off x="3098800" y="135229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136144</xdr:rowOff>
    </xdr:from>
    <xdr:to>
      <xdr:col>4</xdr:col>
      <xdr:colOff>346075</xdr:colOff>
      <xdr:row>78</xdr:row>
      <xdr:rowOff>159004</xdr:rowOff>
    </xdr:to>
    <xdr:cxnSp macro="">
      <xdr:nvCxnSpPr>
        <xdr:cNvPr id="376" name="直線コネクタ 375"/>
        <xdr:cNvCxnSpPr/>
      </xdr:nvCxnSpPr>
      <xdr:spPr>
        <a:xfrm>
          <a:off x="2209800" y="13509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79</xdr:row>
      <xdr:rowOff>69850</xdr:rowOff>
    </xdr:to>
    <xdr:cxnSp macro="">
      <xdr:nvCxnSpPr>
        <xdr:cNvPr id="379" name="直線コネクタ 378"/>
        <xdr:cNvCxnSpPr/>
      </xdr:nvCxnSpPr>
      <xdr:spPr>
        <a:xfrm flipV="1">
          <a:off x="1320800" y="135092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0" name="フローチャート : 判断 379"/>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81" name="テキスト ボックス 380"/>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82" name="フローチャート : 判断 381"/>
        <xdr:cNvSpPr/>
      </xdr:nvSpPr>
      <xdr:spPr>
        <a:xfrm>
          <a:off x="1270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7383</xdr:rowOff>
    </xdr:from>
    <xdr:ext cx="762000" cy="259045"/>
    <xdr:sp macro="" textlink="">
      <xdr:nvSpPr>
        <xdr:cNvPr id="383" name="テキスト ボックス 382"/>
        <xdr:cNvSpPr txBox="1"/>
      </xdr:nvSpPr>
      <xdr:spPr>
        <a:xfrm>
          <a:off x="939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99061</xdr:rowOff>
    </xdr:from>
    <xdr:to>
      <xdr:col>7</xdr:col>
      <xdr:colOff>66675</xdr:colOff>
      <xdr:row>79</xdr:row>
      <xdr:rowOff>29211</xdr:rowOff>
    </xdr:to>
    <xdr:sp macro="" textlink="">
      <xdr:nvSpPr>
        <xdr:cNvPr id="389" name="円/楕円 388"/>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71138</xdr:rowOff>
    </xdr:from>
    <xdr:ext cx="762000" cy="259045"/>
    <xdr:sp macro="" textlink="">
      <xdr:nvSpPr>
        <xdr:cNvPr id="390"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91" name="円/楕円 390"/>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92" name="テキスト ボックス 391"/>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108204</xdr:rowOff>
    </xdr:from>
    <xdr:to>
      <xdr:col>4</xdr:col>
      <xdr:colOff>396875</xdr:colOff>
      <xdr:row>79</xdr:row>
      <xdr:rowOff>38354</xdr:rowOff>
    </xdr:to>
    <xdr:sp macro="" textlink="">
      <xdr:nvSpPr>
        <xdr:cNvPr id="393" name="円/楕円 392"/>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23131</xdr:rowOff>
    </xdr:from>
    <xdr:ext cx="762000" cy="259045"/>
    <xdr:sp macro="" textlink="">
      <xdr:nvSpPr>
        <xdr:cNvPr id="394" name="テキスト ボックス 393"/>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85344</xdr:rowOff>
    </xdr:from>
    <xdr:to>
      <xdr:col>3</xdr:col>
      <xdr:colOff>193675</xdr:colOff>
      <xdr:row>79</xdr:row>
      <xdr:rowOff>15494</xdr:rowOff>
    </xdr:to>
    <xdr:sp macro="" textlink="">
      <xdr:nvSpPr>
        <xdr:cNvPr id="395" name="円/楕円 394"/>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96" name="テキスト ボックス 395"/>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97" name="円/楕円 396"/>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98" name="テキスト ボックス 397"/>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やや低い水準となっている。合併算定替の終了に伴う地方交付税の減や少子高齢化の進行などを見据え、持続可能な行政経営を行うため、事務事業見直し等を継続し、経費の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44704</xdr:rowOff>
    </xdr:from>
    <xdr:to>
      <xdr:col>24</xdr:col>
      <xdr:colOff>31750</xdr:colOff>
      <xdr:row>76</xdr:row>
      <xdr:rowOff>163576</xdr:rowOff>
    </xdr:to>
    <xdr:cxnSp macro="">
      <xdr:nvCxnSpPr>
        <xdr:cNvPr id="429" name="直線コネクタ 428"/>
        <xdr:cNvCxnSpPr/>
      </xdr:nvCxnSpPr>
      <xdr:spPr>
        <a:xfrm flipV="1">
          <a:off x="15671800" y="1307490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67563</xdr:rowOff>
    </xdr:from>
    <xdr:to>
      <xdr:col>22</xdr:col>
      <xdr:colOff>565150</xdr:colOff>
      <xdr:row>76</xdr:row>
      <xdr:rowOff>163576</xdr:rowOff>
    </xdr:to>
    <xdr:cxnSp macro="">
      <xdr:nvCxnSpPr>
        <xdr:cNvPr id="432" name="直線コネクタ 431"/>
        <xdr:cNvCxnSpPr/>
      </xdr:nvCxnSpPr>
      <xdr:spPr>
        <a:xfrm>
          <a:off x="14782800" y="130977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34" name="テキスト ボックス 433"/>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120142</xdr:rowOff>
    </xdr:from>
    <xdr:to>
      <xdr:col>21</xdr:col>
      <xdr:colOff>361950</xdr:colOff>
      <xdr:row>76</xdr:row>
      <xdr:rowOff>67563</xdr:rowOff>
    </xdr:to>
    <xdr:cxnSp macro="">
      <xdr:nvCxnSpPr>
        <xdr:cNvPr id="435" name="直線コネクタ 434"/>
        <xdr:cNvCxnSpPr/>
      </xdr:nvCxnSpPr>
      <xdr:spPr>
        <a:xfrm>
          <a:off x="13893800" y="129788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120142</xdr:rowOff>
    </xdr:from>
    <xdr:to>
      <xdr:col>20</xdr:col>
      <xdr:colOff>158750</xdr:colOff>
      <xdr:row>76</xdr:row>
      <xdr:rowOff>104139</xdr:rowOff>
    </xdr:to>
    <xdr:cxnSp macro="">
      <xdr:nvCxnSpPr>
        <xdr:cNvPr id="438" name="直線コネクタ 437"/>
        <xdr:cNvCxnSpPr/>
      </xdr:nvCxnSpPr>
      <xdr:spPr>
        <a:xfrm flipV="1">
          <a:off x="13004800" y="12978892"/>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115062</xdr:rowOff>
    </xdr:from>
    <xdr:to>
      <xdr:col>20</xdr:col>
      <xdr:colOff>209550</xdr:colOff>
      <xdr:row>76</xdr:row>
      <xdr:rowOff>45213</xdr:rowOff>
    </xdr:to>
    <xdr:sp macro="" textlink="">
      <xdr:nvSpPr>
        <xdr:cNvPr id="439" name="フローチャート : 判断 438"/>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29990</xdr:rowOff>
    </xdr:from>
    <xdr:ext cx="762000" cy="259045"/>
    <xdr:sp macro="" textlink="">
      <xdr:nvSpPr>
        <xdr:cNvPr id="440" name="テキスト ボックス 439"/>
        <xdr:cNvSpPr txBox="1"/>
      </xdr:nvSpPr>
      <xdr:spPr>
        <a:xfrm>
          <a:off x="13512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41" name="フローチャート : 判断 440"/>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146829</xdr:rowOff>
    </xdr:from>
    <xdr:ext cx="762000" cy="259045"/>
    <xdr:sp macro="" textlink="">
      <xdr:nvSpPr>
        <xdr:cNvPr id="442" name="テキスト ボックス 441"/>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165354</xdr:rowOff>
    </xdr:from>
    <xdr:to>
      <xdr:col>24</xdr:col>
      <xdr:colOff>82550</xdr:colOff>
      <xdr:row>76</xdr:row>
      <xdr:rowOff>95504</xdr:rowOff>
    </xdr:to>
    <xdr:sp macro="" textlink="">
      <xdr:nvSpPr>
        <xdr:cNvPr id="448" name="円/楕円 447"/>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10431</xdr:rowOff>
    </xdr:from>
    <xdr:ext cx="762000" cy="259045"/>
    <xdr:sp macro="" textlink="">
      <xdr:nvSpPr>
        <xdr:cNvPr id="449"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112776</xdr:rowOff>
    </xdr:from>
    <xdr:to>
      <xdr:col>22</xdr:col>
      <xdr:colOff>615950</xdr:colOff>
      <xdr:row>77</xdr:row>
      <xdr:rowOff>42926</xdr:rowOff>
    </xdr:to>
    <xdr:sp macro="" textlink="">
      <xdr:nvSpPr>
        <xdr:cNvPr id="450" name="円/楕円 449"/>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51" name="テキスト ボックス 450"/>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xdr:rowOff>
    </xdr:from>
    <xdr:to>
      <xdr:col>21</xdr:col>
      <xdr:colOff>412750</xdr:colOff>
      <xdr:row>76</xdr:row>
      <xdr:rowOff>118363</xdr:rowOff>
    </xdr:to>
    <xdr:sp macro="" textlink="">
      <xdr:nvSpPr>
        <xdr:cNvPr id="452" name="円/楕円 451"/>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128541</xdr:rowOff>
    </xdr:from>
    <xdr:ext cx="762000" cy="259045"/>
    <xdr:sp macro="" textlink="">
      <xdr:nvSpPr>
        <xdr:cNvPr id="453" name="テキスト ボックス 452"/>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69342</xdr:rowOff>
    </xdr:from>
    <xdr:to>
      <xdr:col>20</xdr:col>
      <xdr:colOff>209550</xdr:colOff>
      <xdr:row>75</xdr:row>
      <xdr:rowOff>170942</xdr:rowOff>
    </xdr:to>
    <xdr:sp macro="" textlink="">
      <xdr:nvSpPr>
        <xdr:cNvPr id="454" name="円/楕円 453"/>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9669</xdr:rowOff>
    </xdr:from>
    <xdr:ext cx="762000" cy="259045"/>
    <xdr:sp macro="" textlink="">
      <xdr:nvSpPr>
        <xdr:cNvPr id="455" name="テキスト ボックス 454"/>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56" name="円/楕円 455"/>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57" name="テキスト ボックス 456"/>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広島県尾道市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164860</xdr:rowOff>
    </xdr:from>
    <xdr:to>
      <xdr:col>4</xdr:col>
      <xdr:colOff>1117600</xdr:colOff>
      <xdr:row>13</xdr:row>
      <xdr:rowOff>29366</xdr:rowOff>
    </xdr:to>
    <xdr:cxnSp macro="">
      <xdr:nvCxnSpPr>
        <xdr:cNvPr id="52" name="直線コネクタ 51"/>
        <xdr:cNvCxnSpPr/>
      </xdr:nvCxnSpPr>
      <xdr:spPr bwMode="auto">
        <a:xfrm>
          <a:off x="5003800" y="2098435"/>
          <a:ext cx="647700" cy="20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134633</xdr:rowOff>
    </xdr:from>
    <xdr:ext cx="762000" cy="259045"/>
    <xdr:sp macro="" textlink="">
      <xdr:nvSpPr>
        <xdr:cNvPr id="53" name="人口1人当たり決算額の推移平均値テキスト130"/>
        <xdr:cNvSpPr txBox="1"/>
      </xdr:nvSpPr>
      <xdr:spPr>
        <a:xfrm>
          <a:off x="5740400" y="2754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10</xdr:row>
      <xdr:rowOff>145691</xdr:rowOff>
    </xdr:from>
    <xdr:to>
      <xdr:col>4</xdr:col>
      <xdr:colOff>469900</xdr:colOff>
      <xdr:row>11</xdr:row>
      <xdr:rowOff>164860</xdr:rowOff>
    </xdr:to>
    <xdr:cxnSp macro="">
      <xdr:nvCxnSpPr>
        <xdr:cNvPr id="55" name="直線コネクタ 54"/>
        <xdr:cNvCxnSpPr/>
      </xdr:nvCxnSpPr>
      <xdr:spPr bwMode="auto">
        <a:xfrm>
          <a:off x="4305300" y="1907816"/>
          <a:ext cx="698500" cy="190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8283</xdr:rowOff>
    </xdr:from>
    <xdr:ext cx="736600" cy="259045"/>
    <xdr:sp macro="" textlink="">
      <xdr:nvSpPr>
        <xdr:cNvPr id="57" name="テキスト ボックス 56"/>
        <xdr:cNvSpPr txBox="1"/>
      </xdr:nvSpPr>
      <xdr:spPr>
        <a:xfrm>
          <a:off x="4622800" y="27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10</xdr:row>
      <xdr:rowOff>122472</xdr:rowOff>
    </xdr:from>
    <xdr:to>
      <xdr:col>3</xdr:col>
      <xdr:colOff>904875</xdr:colOff>
      <xdr:row>10</xdr:row>
      <xdr:rowOff>145691</xdr:rowOff>
    </xdr:to>
    <xdr:cxnSp macro="">
      <xdr:nvCxnSpPr>
        <xdr:cNvPr id="58" name="直線コネクタ 57"/>
        <xdr:cNvCxnSpPr/>
      </xdr:nvCxnSpPr>
      <xdr:spPr bwMode="auto">
        <a:xfrm>
          <a:off x="3606800" y="1884597"/>
          <a:ext cx="698500" cy="2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99658</xdr:rowOff>
    </xdr:from>
    <xdr:ext cx="762000" cy="259045"/>
    <xdr:sp macro="" textlink="">
      <xdr:nvSpPr>
        <xdr:cNvPr id="60" name="テキスト ボックス 59"/>
        <xdr:cNvSpPr txBox="1"/>
      </xdr:nvSpPr>
      <xdr:spPr>
        <a:xfrm>
          <a:off x="3924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10</xdr:row>
      <xdr:rowOff>122472</xdr:rowOff>
    </xdr:from>
    <xdr:to>
      <xdr:col>3</xdr:col>
      <xdr:colOff>206375</xdr:colOff>
      <xdr:row>11</xdr:row>
      <xdr:rowOff>67608</xdr:rowOff>
    </xdr:to>
    <xdr:cxnSp macro="">
      <xdr:nvCxnSpPr>
        <xdr:cNvPr id="61" name="直線コネクタ 60"/>
        <xdr:cNvCxnSpPr/>
      </xdr:nvCxnSpPr>
      <xdr:spPr bwMode="auto">
        <a:xfrm flipV="1">
          <a:off x="2908300" y="1884597"/>
          <a:ext cx="698500" cy="116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32679</xdr:rowOff>
    </xdr:from>
    <xdr:to>
      <xdr:col>3</xdr:col>
      <xdr:colOff>257175</xdr:colOff>
      <xdr:row>14</xdr:row>
      <xdr:rowOff>134279</xdr:rowOff>
    </xdr:to>
    <xdr:sp macro="" textlink="">
      <xdr:nvSpPr>
        <xdr:cNvPr id="62" name="フローチャート : 判断 61"/>
        <xdr:cNvSpPr/>
      </xdr:nvSpPr>
      <xdr:spPr bwMode="auto">
        <a:xfrm>
          <a:off x="3556000" y="2480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119056</xdr:rowOff>
    </xdr:from>
    <xdr:ext cx="762000" cy="259045"/>
    <xdr:sp macro="" textlink="">
      <xdr:nvSpPr>
        <xdr:cNvPr id="63" name="テキスト ボックス 62"/>
        <xdr:cNvSpPr txBox="1"/>
      </xdr:nvSpPr>
      <xdr:spPr>
        <a:xfrm>
          <a:off x="3225800" y="256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7239</xdr:rowOff>
    </xdr:from>
    <xdr:to>
      <xdr:col>2</xdr:col>
      <xdr:colOff>692150</xdr:colOff>
      <xdr:row>14</xdr:row>
      <xdr:rowOff>108839</xdr:rowOff>
    </xdr:to>
    <xdr:sp macro="" textlink="">
      <xdr:nvSpPr>
        <xdr:cNvPr id="64" name="フローチャート : 判断 63"/>
        <xdr:cNvSpPr/>
      </xdr:nvSpPr>
      <xdr:spPr bwMode="auto">
        <a:xfrm>
          <a:off x="2857500" y="24551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93616</xdr:rowOff>
    </xdr:from>
    <xdr:ext cx="762000" cy="259045"/>
    <xdr:sp macro="" textlink="">
      <xdr:nvSpPr>
        <xdr:cNvPr id="65" name="テキスト ボックス 64"/>
        <xdr:cNvSpPr txBox="1"/>
      </xdr:nvSpPr>
      <xdr:spPr>
        <a:xfrm>
          <a:off x="2527300" y="25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150016</xdr:rowOff>
    </xdr:from>
    <xdr:to>
      <xdr:col>5</xdr:col>
      <xdr:colOff>34925</xdr:colOff>
      <xdr:row>13</xdr:row>
      <xdr:rowOff>80166</xdr:rowOff>
    </xdr:to>
    <xdr:sp macro="" textlink="">
      <xdr:nvSpPr>
        <xdr:cNvPr id="71" name="円/楕円 70"/>
        <xdr:cNvSpPr/>
      </xdr:nvSpPr>
      <xdr:spPr bwMode="auto">
        <a:xfrm>
          <a:off x="5600700" y="225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58593</xdr:rowOff>
    </xdr:from>
    <xdr:ext cx="762000" cy="259045"/>
    <xdr:sp macro="" textlink="">
      <xdr:nvSpPr>
        <xdr:cNvPr id="72" name="人口1人当たり決算額の推移該当値テキスト130"/>
        <xdr:cNvSpPr txBox="1"/>
      </xdr:nvSpPr>
      <xdr:spPr>
        <a:xfrm>
          <a:off x="5740400" y="216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79,948</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114060</xdr:rowOff>
    </xdr:from>
    <xdr:to>
      <xdr:col>4</xdr:col>
      <xdr:colOff>520700</xdr:colOff>
      <xdr:row>12</xdr:row>
      <xdr:rowOff>44210</xdr:rowOff>
    </xdr:to>
    <xdr:sp macro="" textlink="">
      <xdr:nvSpPr>
        <xdr:cNvPr id="73" name="円/楕円 72"/>
        <xdr:cNvSpPr/>
      </xdr:nvSpPr>
      <xdr:spPr bwMode="auto">
        <a:xfrm>
          <a:off x="4953000" y="2047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54387</xdr:rowOff>
    </xdr:from>
    <xdr:ext cx="736600" cy="259045"/>
    <xdr:sp macro="" textlink="">
      <xdr:nvSpPr>
        <xdr:cNvPr id="74" name="テキスト ボックス 73"/>
        <xdr:cNvSpPr txBox="1"/>
      </xdr:nvSpPr>
      <xdr:spPr>
        <a:xfrm>
          <a:off x="4622800" y="181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86,299</a:t>
          </a:r>
          <a:endParaRPr kumimoji="1" lang="ja-JP" altLang="en-US" sz="1000" b="1">
            <a:solidFill>
              <a:srgbClr val="FF0000"/>
            </a:solidFill>
            <a:latin typeface="ＭＳ Ｐゴシック"/>
          </a:endParaRPr>
        </a:p>
      </xdr:txBody>
    </xdr:sp>
    <xdr:clientData/>
  </xdr:oneCellAnchor>
  <xdr:twoCellAnchor>
    <xdr:from>
      <xdr:col>3</xdr:col>
      <xdr:colOff>854075</xdr:colOff>
      <xdr:row>10</xdr:row>
      <xdr:rowOff>94891</xdr:rowOff>
    </xdr:from>
    <xdr:to>
      <xdr:col>3</xdr:col>
      <xdr:colOff>955675</xdr:colOff>
      <xdr:row>11</xdr:row>
      <xdr:rowOff>25041</xdr:rowOff>
    </xdr:to>
    <xdr:sp macro="" textlink="">
      <xdr:nvSpPr>
        <xdr:cNvPr id="75" name="円/楕円 74"/>
        <xdr:cNvSpPr/>
      </xdr:nvSpPr>
      <xdr:spPr bwMode="auto">
        <a:xfrm>
          <a:off x="4254500" y="1857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35218</xdr:rowOff>
    </xdr:from>
    <xdr:ext cx="762000" cy="259045"/>
    <xdr:sp macro="" textlink="">
      <xdr:nvSpPr>
        <xdr:cNvPr id="76" name="テキスト ボックス 75"/>
        <xdr:cNvSpPr txBox="1"/>
      </xdr:nvSpPr>
      <xdr:spPr>
        <a:xfrm>
          <a:off x="3924300" y="16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92,136</a:t>
          </a:r>
          <a:endParaRPr kumimoji="1" lang="ja-JP" altLang="en-US" sz="1000" b="1">
            <a:solidFill>
              <a:srgbClr val="FF0000"/>
            </a:solidFill>
            <a:latin typeface="ＭＳ Ｐゴシック"/>
          </a:endParaRPr>
        </a:p>
      </xdr:txBody>
    </xdr:sp>
    <xdr:clientData/>
  </xdr:oneCellAnchor>
  <xdr:twoCellAnchor>
    <xdr:from>
      <xdr:col>3</xdr:col>
      <xdr:colOff>155575</xdr:colOff>
      <xdr:row>10</xdr:row>
      <xdr:rowOff>71672</xdr:rowOff>
    </xdr:from>
    <xdr:to>
      <xdr:col>3</xdr:col>
      <xdr:colOff>257175</xdr:colOff>
      <xdr:row>11</xdr:row>
      <xdr:rowOff>1822</xdr:rowOff>
    </xdr:to>
    <xdr:sp macro="" textlink="">
      <xdr:nvSpPr>
        <xdr:cNvPr id="77" name="円/楕円 76"/>
        <xdr:cNvSpPr/>
      </xdr:nvSpPr>
      <xdr:spPr bwMode="auto">
        <a:xfrm>
          <a:off x="3556000" y="1833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11999</xdr:rowOff>
    </xdr:from>
    <xdr:ext cx="762000" cy="259045"/>
    <xdr:sp macro="" textlink="">
      <xdr:nvSpPr>
        <xdr:cNvPr id="78" name="テキスト ボックス 77"/>
        <xdr:cNvSpPr txBox="1"/>
      </xdr:nvSpPr>
      <xdr:spPr>
        <a:xfrm>
          <a:off x="3225800" y="160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92,847</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16808</xdr:rowOff>
    </xdr:from>
    <xdr:to>
      <xdr:col>2</xdr:col>
      <xdr:colOff>692150</xdr:colOff>
      <xdr:row>11</xdr:row>
      <xdr:rowOff>118408</xdr:rowOff>
    </xdr:to>
    <xdr:sp macro="" textlink="">
      <xdr:nvSpPr>
        <xdr:cNvPr id="79" name="円/楕円 78"/>
        <xdr:cNvSpPr/>
      </xdr:nvSpPr>
      <xdr:spPr bwMode="auto">
        <a:xfrm>
          <a:off x="2857500" y="1950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128585</xdr:rowOff>
    </xdr:from>
    <xdr:ext cx="762000" cy="259045"/>
    <xdr:sp macro="" textlink="">
      <xdr:nvSpPr>
        <xdr:cNvPr id="80" name="テキスト ボックス 79"/>
        <xdr:cNvSpPr txBox="1"/>
      </xdr:nvSpPr>
      <xdr:spPr>
        <a:xfrm>
          <a:off x="2527300" y="171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40360</xdr:rowOff>
    </xdr:from>
    <xdr:to>
      <xdr:col>4</xdr:col>
      <xdr:colOff>1117600</xdr:colOff>
      <xdr:row>36</xdr:row>
      <xdr:rowOff>45389</xdr:rowOff>
    </xdr:to>
    <xdr:cxnSp macro="">
      <xdr:nvCxnSpPr>
        <xdr:cNvPr id="116" name="直線コネクタ 115"/>
        <xdr:cNvCxnSpPr/>
      </xdr:nvCxnSpPr>
      <xdr:spPr bwMode="auto">
        <a:xfrm>
          <a:off x="5003800" y="6993610"/>
          <a:ext cx="6477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335907</xdr:rowOff>
    </xdr:from>
    <xdr:to>
      <xdr:col>4</xdr:col>
      <xdr:colOff>469900</xdr:colOff>
      <xdr:row>36</xdr:row>
      <xdr:rowOff>40360</xdr:rowOff>
    </xdr:to>
    <xdr:cxnSp macro="">
      <xdr:nvCxnSpPr>
        <xdr:cNvPr id="119" name="直線コネクタ 118"/>
        <xdr:cNvCxnSpPr/>
      </xdr:nvCxnSpPr>
      <xdr:spPr bwMode="auto">
        <a:xfrm>
          <a:off x="4305300" y="6946257"/>
          <a:ext cx="698500" cy="4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302402</xdr:rowOff>
    </xdr:from>
    <xdr:to>
      <xdr:col>3</xdr:col>
      <xdr:colOff>904875</xdr:colOff>
      <xdr:row>35</xdr:row>
      <xdr:rowOff>335907</xdr:rowOff>
    </xdr:to>
    <xdr:cxnSp macro="">
      <xdr:nvCxnSpPr>
        <xdr:cNvPr id="122" name="直線コネクタ 121"/>
        <xdr:cNvCxnSpPr/>
      </xdr:nvCxnSpPr>
      <xdr:spPr bwMode="auto">
        <a:xfrm>
          <a:off x="3606800" y="6912752"/>
          <a:ext cx="698500" cy="3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277027</xdr:rowOff>
    </xdr:from>
    <xdr:to>
      <xdr:col>3</xdr:col>
      <xdr:colOff>206375</xdr:colOff>
      <xdr:row>35</xdr:row>
      <xdr:rowOff>302402</xdr:rowOff>
    </xdr:to>
    <xdr:cxnSp macro="">
      <xdr:nvCxnSpPr>
        <xdr:cNvPr id="125" name="直線コネクタ 124"/>
        <xdr:cNvCxnSpPr/>
      </xdr:nvCxnSpPr>
      <xdr:spPr bwMode="auto">
        <a:xfrm>
          <a:off x="2908300" y="6887377"/>
          <a:ext cx="698500" cy="25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278347</xdr:rowOff>
    </xdr:from>
    <xdr:to>
      <xdr:col>3</xdr:col>
      <xdr:colOff>257175</xdr:colOff>
      <xdr:row>36</xdr:row>
      <xdr:rowOff>37047</xdr:rowOff>
    </xdr:to>
    <xdr:sp macro="" textlink="">
      <xdr:nvSpPr>
        <xdr:cNvPr id="126" name="フローチャート : 判断 125"/>
        <xdr:cNvSpPr/>
      </xdr:nvSpPr>
      <xdr:spPr bwMode="auto">
        <a:xfrm>
          <a:off x="3556000" y="68886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21824</xdr:rowOff>
    </xdr:from>
    <xdr:ext cx="762000" cy="259045"/>
    <xdr:sp macro="" textlink="">
      <xdr:nvSpPr>
        <xdr:cNvPr id="127" name="テキスト ボックス 126"/>
        <xdr:cNvSpPr txBox="1"/>
      </xdr:nvSpPr>
      <xdr:spPr>
        <a:xfrm>
          <a:off x="3225800" y="697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249642</xdr:rowOff>
    </xdr:from>
    <xdr:to>
      <xdr:col>2</xdr:col>
      <xdr:colOff>692150</xdr:colOff>
      <xdr:row>36</xdr:row>
      <xdr:rowOff>8342</xdr:rowOff>
    </xdr:to>
    <xdr:sp macro="" textlink="">
      <xdr:nvSpPr>
        <xdr:cNvPr id="128" name="フローチャート : 判断 127"/>
        <xdr:cNvSpPr/>
      </xdr:nvSpPr>
      <xdr:spPr bwMode="auto">
        <a:xfrm>
          <a:off x="2857500" y="6859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336019</xdr:rowOff>
    </xdr:from>
    <xdr:ext cx="762000" cy="259045"/>
    <xdr:sp macro="" textlink="">
      <xdr:nvSpPr>
        <xdr:cNvPr id="129" name="テキスト ボックス 128"/>
        <xdr:cNvSpPr txBox="1"/>
      </xdr:nvSpPr>
      <xdr:spPr>
        <a:xfrm>
          <a:off x="2527300" y="694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337489</xdr:rowOff>
    </xdr:from>
    <xdr:to>
      <xdr:col>5</xdr:col>
      <xdr:colOff>34925</xdr:colOff>
      <xdr:row>36</xdr:row>
      <xdr:rowOff>96189</xdr:rowOff>
    </xdr:to>
    <xdr:sp macro="" textlink="">
      <xdr:nvSpPr>
        <xdr:cNvPr id="135" name="円/楕円 134"/>
        <xdr:cNvSpPr/>
      </xdr:nvSpPr>
      <xdr:spPr bwMode="auto">
        <a:xfrm>
          <a:off x="5600700" y="6947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182566</xdr:rowOff>
    </xdr:from>
    <xdr:ext cx="762000" cy="259045"/>
    <xdr:sp macro="" textlink="">
      <xdr:nvSpPr>
        <xdr:cNvPr id="136" name="人口1人当たり決算額の推移該当値テキスト445"/>
        <xdr:cNvSpPr txBox="1"/>
      </xdr:nvSpPr>
      <xdr:spPr>
        <a:xfrm>
          <a:off x="5740400" y="679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332460</xdr:rowOff>
    </xdr:from>
    <xdr:to>
      <xdr:col>4</xdr:col>
      <xdr:colOff>520700</xdr:colOff>
      <xdr:row>36</xdr:row>
      <xdr:rowOff>91160</xdr:rowOff>
    </xdr:to>
    <xdr:sp macro="" textlink="">
      <xdr:nvSpPr>
        <xdr:cNvPr id="137" name="円/楕円 136"/>
        <xdr:cNvSpPr/>
      </xdr:nvSpPr>
      <xdr:spPr bwMode="auto">
        <a:xfrm>
          <a:off x="4953000" y="6942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101337</xdr:rowOff>
    </xdr:from>
    <xdr:ext cx="736600" cy="259045"/>
    <xdr:sp macro="" textlink="">
      <xdr:nvSpPr>
        <xdr:cNvPr id="138" name="テキスト ボックス 137"/>
        <xdr:cNvSpPr txBox="1"/>
      </xdr:nvSpPr>
      <xdr:spPr>
        <a:xfrm>
          <a:off x="4622800" y="6711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285107</xdr:rowOff>
    </xdr:from>
    <xdr:to>
      <xdr:col>3</xdr:col>
      <xdr:colOff>955675</xdr:colOff>
      <xdr:row>36</xdr:row>
      <xdr:rowOff>43807</xdr:rowOff>
    </xdr:to>
    <xdr:sp macro="" textlink="">
      <xdr:nvSpPr>
        <xdr:cNvPr id="139" name="円/楕円 138"/>
        <xdr:cNvSpPr/>
      </xdr:nvSpPr>
      <xdr:spPr bwMode="auto">
        <a:xfrm>
          <a:off x="4254500" y="689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53984</xdr:rowOff>
    </xdr:from>
    <xdr:ext cx="762000" cy="259045"/>
    <xdr:sp macro="" textlink="">
      <xdr:nvSpPr>
        <xdr:cNvPr id="140" name="テキスト ボックス 139"/>
        <xdr:cNvSpPr txBox="1"/>
      </xdr:nvSpPr>
      <xdr:spPr>
        <a:xfrm>
          <a:off x="3924300" y="666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251602</xdr:rowOff>
    </xdr:from>
    <xdr:to>
      <xdr:col>3</xdr:col>
      <xdr:colOff>257175</xdr:colOff>
      <xdr:row>36</xdr:row>
      <xdr:rowOff>10302</xdr:rowOff>
    </xdr:to>
    <xdr:sp macro="" textlink="">
      <xdr:nvSpPr>
        <xdr:cNvPr id="141" name="円/楕円 140"/>
        <xdr:cNvSpPr/>
      </xdr:nvSpPr>
      <xdr:spPr bwMode="auto">
        <a:xfrm>
          <a:off x="3556000" y="686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20479</xdr:rowOff>
    </xdr:from>
    <xdr:ext cx="762000" cy="259045"/>
    <xdr:sp macro="" textlink="">
      <xdr:nvSpPr>
        <xdr:cNvPr id="142" name="テキスト ボックス 141"/>
        <xdr:cNvSpPr txBox="1"/>
      </xdr:nvSpPr>
      <xdr:spPr>
        <a:xfrm>
          <a:off x="3225800" y="663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226227</xdr:rowOff>
    </xdr:from>
    <xdr:to>
      <xdr:col>2</xdr:col>
      <xdr:colOff>692150</xdr:colOff>
      <xdr:row>35</xdr:row>
      <xdr:rowOff>327827</xdr:rowOff>
    </xdr:to>
    <xdr:sp macro="" textlink="">
      <xdr:nvSpPr>
        <xdr:cNvPr id="143" name="円/楕円 142"/>
        <xdr:cNvSpPr/>
      </xdr:nvSpPr>
      <xdr:spPr bwMode="auto">
        <a:xfrm>
          <a:off x="2857500" y="6836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338004</xdr:rowOff>
    </xdr:from>
    <xdr:ext cx="762000" cy="259045"/>
    <xdr:sp macro="" textlink="">
      <xdr:nvSpPr>
        <xdr:cNvPr id="144" name="テキスト ボックス 143"/>
        <xdr:cNvSpPr txBox="1"/>
      </xdr:nvSpPr>
      <xdr:spPr>
        <a:xfrm>
          <a:off x="2527300" y="660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年度以降、実質収支についてはプラスを維持している。実質単年度収支については、平成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年度は前年度のマイナスから改善しプラスとなった。これは、普通建設事業の増等よる歳出総額の増に対し、国庫支出金の増等による歳入総額の増が上回ったためである。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年度以降、全ての会計で黒字を維持している。今後も、市民へ効率的で安定した行政サービスが行えるよう、事務事業の見直し等を継続する。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の抑制による地方債残高の減による償還額の減少に加え、交付税措置の有利な地方債を選択し借入を行ってきたことから、算入公債費等が増加していることにより、実質公債費比率の分子は着実に減少している。</a:t>
          </a:r>
        </a:p>
        <a:p>
          <a:r>
            <a:rPr kumimoji="1" lang="ja-JP" altLang="en-US" sz="1400">
              <a:latin typeface="ＭＳ ゴシック" pitchFamily="49" charset="-128"/>
              <a:ea typeface="ＭＳ ゴシック" pitchFamily="49" charset="-128"/>
            </a:rPr>
            <a:t>　今後、大規模建設事業が集中し、地方交付税の合併算定替の段階的縮減が始まることから、実質公債費比率の悪化が見込まれるが、建設事業の適正な事業規模を精査し、借入の抑制を図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の抑制による地方債残高の減少と、退職者不補充等による職員数の減にかかる退職手当負担見込額の減少により、将来負担額が減少しており、また、減債基金等の積立による残高の増により、充当可能基金が増加していることにより、将来負担比率の分子が減少している。</a:t>
          </a:r>
        </a:p>
        <a:p>
          <a:r>
            <a:rPr kumimoji="1" lang="ja-JP" altLang="en-US" sz="1400">
              <a:latin typeface="ＭＳ ゴシック" pitchFamily="49" charset="-128"/>
              <a:ea typeface="ＭＳ ゴシック" pitchFamily="49" charset="-128"/>
            </a:rPr>
            <a:t>　今後、一般廃棄物処理施設の長寿命化や庁舎建設等大型事業が見込まれることから、将来への負担が軽減されるよう、建設事業の見直し等を行い、財政規律の確保に努める。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59797682</v>
      </c>
      <c r="BO4" s="349"/>
      <c r="BP4" s="349"/>
      <c r="BQ4" s="349"/>
      <c r="BR4" s="349"/>
      <c r="BS4" s="349"/>
      <c r="BT4" s="349"/>
      <c r="BU4" s="350"/>
      <c r="BV4" s="348">
        <v>57817489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2.6</v>
      </c>
      <c r="CU4" s="355"/>
      <c r="CV4" s="355"/>
      <c r="CW4" s="355"/>
      <c r="CX4" s="355"/>
      <c r="CY4" s="355"/>
      <c r="CZ4" s="355"/>
      <c r="DA4" s="356"/>
      <c r="DB4" s="354">
        <v>0.6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58480177</v>
      </c>
      <c r="BO5" s="386"/>
      <c r="BP5" s="386"/>
      <c r="BQ5" s="386"/>
      <c r="BR5" s="386"/>
      <c r="BS5" s="386"/>
      <c r="BT5" s="386"/>
      <c r="BU5" s="387"/>
      <c r="BV5" s="385">
        <v>57199424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91.2</v>
      </c>
      <c r="CU5" s="383"/>
      <c r="CV5" s="383"/>
      <c r="CW5" s="383"/>
      <c r="CX5" s="383"/>
      <c r="CY5" s="383"/>
      <c r="CZ5" s="383"/>
      <c r="DA5" s="384"/>
      <c r="DB5" s="382">
        <v>93.8</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1317505</v>
      </c>
      <c r="BO6" s="386"/>
      <c r="BP6" s="386"/>
      <c r="BQ6" s="386"/>
      <c r="BR6" s="386"/>
      <c r="BS6" s="386"/>
      <c r="BT6" s="386"/>
      <c r="BU6" s="387"/>
      <c r="BV6" s="385">
        <v>618065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99.6</v>
      </c>
      <c r="CU6" s="423"/>
      <c r="CV6" s="423"/>
      <c r="CW6" s="423"/>
      <c r="CX6" s="423"/>
      <c r="CY6" s="423"/>
      <c r="CZ6" s="423"/>
      <c r="DA6" s="424"/>
      <c r="DB6" s="422">
        <v>101.7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360827</v>
      </c>
      <c r="BO7" s="386"/>
      <c r="BP7" s="386"/>
      <c r="BQ7" s="386"/>
      <c r="BR7" s="386"/>
      <c r="BS7" s="386"/>
      <c r="BT7" s="386"/>
      <c r="BU7" s="387"/>
      <c r="BV7" s="385">
        <v>411028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36194024</v>
      </c>
      <c r="CU7" s="386"/>
      <c r="CV7" s="386"/>
      <c r="CW7" s="386"/>
      <c r="CX7" s="386"/>
      <c r="CY7" s="386"/>
      <c r="CZ7" s="386"/>
      <c r="DA7" s="387"/>
      <c r="DB7" s="385">
        <v>35739156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956678</v>
      </c>
      <c r="BO8" s="386"/>
      <c r="BP8" s="386"/>
      <c r="BQ8" s="386"/>
      <c r="BR8" s="386"/>
      <c r="BS8" s="386"/>
      <c r="BT8" s="386"/>
      <c r="BU8" s="387"/>
      <c r="BV8" s="385">
        <v>207037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v>
      </c>
      <c r="CU8" s="426"/>
      <c r="CV8" s="426"/>
      <c r="CW8" s="426"/>
      <c r="CX8" s="426"/>
      <c r="CY8" s="426"/>
      <c r="CZ8" s="426"/>
      <c r="DA8" s="427"/>
      <c r="DB8" s="425">
        <v>0.6</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145202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749641</v>
      </c>
      <c r="BO9" s="386"/>
      <c r="BP9" s="386"/>
      <c r="BQ9" s="386"/>
      <c r="BR9" s="386"/>
      <c r="BS9" s="386"/>
      <c r="BT9" s="386"/>
      <c r="BU9" s="387"/>
      <c r="BV9" s="385">
        <v>-831637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18.600000000000001</v>
      </c>
      <c r="CU9" s="383"/>
      <c r="CV9" s="383"/>
      <c r="CW9" s="383"/>
      <c r="CX9" s="383"/>
      <c r="CY9" s="383"/>
      <c r="CZ9" s="383"/>
      <c r="DA9" s="384"/>
      <c r="DB9" s="382">
        <v>18.3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150225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181358</v>
      </c>
      <c r="BO10" s="386"/>
      <c r="BP10" s="386"/>
      <c r="BQ10" s="386"/>
      <c r="BR10" s="386"/>
      <c r="BS10" s="386"/>
      <c r="BT10" s="386"/>
      <c r="BU10" s="387"/>
      <c r="BV10" s="385">
        <v>522213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13943</v>
      </c>
      <c r="BO11" s="386"/>
      <c r="BP11" s="386"/>
      <c r="BQ11" s="386"/>
      <c r="BR11" s="386"/>
      <c r="BS11" s="386"/>
      <c r="BT11" s="386"/>
      <c r="BU11" s="387"/>
      <c r="BV11" s="385">
        <v>25295</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144935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28800</v>
      </c>
      <c r="BO12" s="386"/>
      <c r="BP12" s="386"/>
      <c r="BQ12" s="386"/>
      <c r="BR12" s="386"/>
      <c r="BS12" s="386"/>
      <c r="BT12" s="386"/>
      <c r="BU12" s="387"/>
      <c r="BV12" s="385">
        <v>24000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143409</v>
      </c>
      <c r="S13" s="467"/>
      <c r="T13" s="467"/>
      <c r="U13" s="467"/>
      <c r="V13" s="468"/>
      <c r="W13" s="401" t="s">
        <v>123</v>
      </c>
      <c r="X13" s="402"/>
      <c r="Y13" s="402"/>
      <c r="Z13" s="402"/>
      <c r="AA13" s="402"/>
      <c r="AB13" s="392"/>
      <c r="AC13" s="436">
        <v>3714</v>
      </c>
      <c r="AD13" s="437"/>
      <c r="AE13" s="437"/>
      <c r="AF13" s="437"/>
      <c r="AG13" s="476"/>
      <c r="AH13" s="436">
        <v>5587</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916142</v>
      </c>
      <c r="BO13" s="386"/>
      <c r="BP13" s="386"/>
      <c r="BQ13" s="386"/>
      <c r="BR13" s="386"/>
      <c r="BS13" s="386"/>
      <c r="BT13" s="386"/>
      <c r="BU13" s="387"/>
      <c r="BV13" s="385">
        <v>-308129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v>
      </c>
      <c r="CU13" s="383"/>
      <c r="CV13" s="383"/>
      <c r="CW13" s="383"/>
      <c r="CX13" s="383"/>
      <c r="CY13" s="383"/>
      <c r="CZ13" s="383"/>
      <c r="DA13" s="384"/>
      <c r="DB13" s="382">
        <v>9.4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145921</v>
      </c>
      <c r="S14" s="467"/>
      <c r="T14" s="467"/>
      <c r="U14" s="467"/>
      <c r="V14" s="468"/>
      <c r="W14" s="375"/>
      <c r="X14" s="376"/>
      <c r="Y14" s="376"/>
      <c r="Z14" s="376"/>
      <c r="AA14" s="376"/>
      <c r="AB14" s="365"/>
      <c r="AC14" s="469">
        <v>5.8</v>
      </c>
      <c r="AD14" s="470"/>
      <c r="AE14" s="470"/>
      <c r="AF14" s="470"/>
      <c r="AG14" s="471"/>
      <c r="AH14" s="469">
        <v>7.9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58.6</v>
      </c>
      <c r="CU14" s="481"/>
      <c r="CV14" s="481"/>
      <c r="CW14" s="481"/>
      <c r="CX14" s="481"/>
      <c r="CY14" s="481"/>
      <c r="CZ14" s="481"/>
      <c r="DA14" s="482"/>
      <c r="DB14" s="480">
        <v>63.1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144310</v>
      </c>
      <c r="S15" s="467"/>
      <c r="T15" s="467"/>
      <c r="U15" s="467"/>
      <c r="V15" s="468"/>
      <c r="W15" s="401" t="s">
        <v>130</v>
      </c>
      <c r="X15" s="402"/>
      <c r="Y15" s="402"/>
      <c r="Z15" s="402"/>
      <c r="AA15" s="402"/>
      <c r="AB15" s="392"/>
      <c r="AC15" s="436">
        <v>21308</v>
      </c>
      <c r="AD15" s="437"/>
      <c r="AE15" s="437"/>
      <c r="AF15" s="437"/>
      <c r="AG15" s="476"/>
      <c r="AH15" s="436">
        <v>23274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15272197</v>
      </c>
      <c r="BO15" s="349"/>
      <c r="BP15" s="349"/>
      <c r="BQ15" s="349"/>
      <c r="BR15" s="349"/>
      <c r="BS15" s="349"/>
      <c r="BT15" s="349"/>
      <c r="BU15" s="350"/>
      <c r="BV15" s="348">
        <v>15159451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33.1</v>
      </c>
      <c r="AD16" s="470"/>
      <c r="AE16" s="470"/>
      <c r="AF16" s="470"/>
      <c r="AG16" s="471"/>
      <c r="AH16" s="469">
        <v>32.9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25477021</v>
      </c>
      <c r="BO16" s="386"/>
      <c r="BP16" s="386"/>
      <c r="BQ16" s="386"/>
      <c r="BR16" s="386"/>
      <c r="BS16" s="386"/>
      <c r="BT16" s="386"/>
      <c r="BU16" s="387"/>
      <c r="BV16" s="385">
        <v>25436884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39345</v>
      </c>
      <c r="AD17" s="437"/>
      <c r="AE17" s="437"/>
      <c r="AF17" s="437"/>
      <c r="AG17" s="476"/>
      <c r="AH17" s="436">
        <v>41417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19789728</v>
      </c>
      <c r="BO17" s="386"/>
      <c r="BP17" s="386"/>
      <c r="BQ17" s="386"/>
      <c r="BR17" s="386"/>
      <c r="BS17" s="386"/>
      <c r="BT17" s="386"/>
      <c r="BU17" s="387"/>
      <c r="BV17" s="385">
        <v>19572064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284.85000000000002</v>
      </c>
      <c r="M18" s="498"/>
      <c r="N18" s="498"/>
      <c r="O18" s="498"/>
      <c r="P18" s="498"/>
      <c r="Q18" s="498"/>
      <c r="R18" s="499"/>
      <c r="S18" s="499"/>
      <c r="T18" s="499"/>
      <c r="U18" s="499"/>
      <c r="V18" s="500"/>
      <c r="W18" s="403"/>
      <c r="X18" s="404"/>
      <c r="Y18" s="404"/>
      <c r="Z18" s="404"/>
      <c r="AA18" s="404"/>
      <c r="AB18" s="395"/>
      <c r="AC18" s="501">
        <v>61.1</v>
      </c>
      <c r="AD18" s="502"/>
      <c r="AE18" s="502"/>
      <c r="AF18" s="502"/>
      <c r="AG18" s="503"/>
      <c r="AH18" s="501">
        <v>58.5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33125465</v>
      </c>
      <c r="BO18" s="386"/>
      <c r="BP18" s="386"/>
      <c r="BQ18" s="386"/>
      <c r="BR18" s="386"/>
      <c r="BS18" s="386"/>
      <c r="BT18" s="386"/>
      <c r="BU18" s="387"/>
      <c r="BV18" s="385">
        <v>33981658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510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40235339</v>
      </c>
      <c r="BO19" s="386"/>
      <c r="BP19" s="386"/>
      <c r="BQ19" s="386"/>
      <c r="BR19" s="386"/>
      <c r="BS19" s="386"/>
      <c r="BT19" s="386"/>
      <c r="BU19" s="387"/>
      <c r="BV19" s="385">
        <v>40674574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58772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67953933</v>
      </c>
      <c r="BO23" s="386"/>
      <c r="BP23" s="386"/>
      <c r="BQ23" s="386"/>
      <c r="BR23" s="386"/>
      <c r="BS23" s="386"/>
      <c r="BT23" s="386"/>
      <c r="BU23" s="387"/>
      <c r="BV23" s="385">
        <v>68464548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8648</v>
      </c>
      <c r="R24" s="437"/>
      <c r="S24" s="437"/>
      <c r="T24" s="437"/>
      <c r="U24" s="437"/>
      <c r="V24" s="476"/>
      <c r="W24" s="531"/>
      <c r="X24" s="519"/>
      <c r="Y24" s="520"/>
      <c r="Z24" s="435" t="s">
        <v>154</v>
      </c>
      <c r="AA24" s="415"/>
      <c r="AB24" s="415"/>
      <c r="AC24" s="415"/>
      <c r="AD24" s="415"/>
      <c r="AE24" s="415"/>
      <c r="AF24" s="415"/>
      <c r="AG24" s="416"/>
      <c r="AH24" s="436">
        <v>1078</v>
      </c>
      <c r="AI24" s="437"/>
      <c r="AJ24" s="437"/>
      <c r="AK24" s="437"/>
      <c r="AL24" s="476"/>
      <c r="AM24" s="436">
        <v>3688916</v>
      </c>
      <c r="AN24" s="437"/>
      <c r="AO24" s="437"/>
      <c r="AP24" s="437"/>
      <c r="AQ24" s="437"/>
      <c r="AR24" s="476"/>
      <c r="AS24" s="436">
        <v>3422</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43022820</v>
      </c>
      <c r="BO24" s="386"/>
      <c r="BP24" s="386"/>
      <c r="BQ24" s="386"/>
      <c r="BR24" s="386"/>
      <c r="BS24" s="386"/>
      <c r="BT24" s="386"/>
      <c r="BU24" s="387"/>
      <c r="BV24" s="385">
        <v>43802194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2</v>
      </c>
      <c r="M25" s="437"/>
      <c r="N25" s="437"/>
      <c r="O25" s="437"/>
      <c r="P25" s="476"/>
      <c r="Q25" s="436">
        <v>7254</v>
      </c>
      <c r="R25" s="437"/>
      <c r="S25" s="437"/>
      <c r="T25" s="437"/>
      <c r="U25" s="437"/>
      <c r="V25" s="476"/>
      <c r="W25" s="531"/>
      <c r="X25" s="519"/>
      <c r="Y25" s="520"/>
      <c r="Z25" s="435" t="s">
        <v>157</v>
      </c>
      <c r="AA25" s="415"/>
      <c r="AB25" s="415"/>
      <c r="AC25" s="415"/>
      <c r="AD25" s="415"/>
      <c r="AE25" s="415"/>
      <c r="AF25" s="415"/>
      <c r="AG25" s="416"/>
      <c r="AH25" s="436">
        <v>210</v>
      </c>
      <c r="AI25" s="437"/>
      <c r="AJ25" s="437"/>
      <c r="AK25" s="437"/>
      <c r="AL25" s="476"/>
      <c r="AM25" s="436">
        <v>668430</v>
      </c>
      <c r="AN25" s="437"/>
      <c r="AO25" s="437"/>
      <c r="AP25" s="437"/>
      <c r="AQ25" s="437"/>
      <c r="AR25" s="476"/>
      <c r="AS25" s="436">
        <v>3183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3219877</v>
      </c>
      <c r="BO25" s="349"/>
      <c r="BP25" s="349"/>
      <c r="BQ25" s="349"/>
      <c r="BR25" s="349"/>
      <c r="BS25" s="349"/>
      <c r="BT25" s="349"/>
      <c r="BU25" s="350"/>
      <c r="BV25" s="348">
        <v>2863816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6392</v>
      </c>
      <c r="R26" s="437"/>
      <c r="S26" s="437"/>
      <c r="T26" s="437"/>
      <c r="U26" s="437"/>
      <c r="V26" s="476"/>
      <c r="W26" s="531"/>
      <c r="X26" s="519"/>
      <c r="Y26" s="520"/>
      <c r="Z26" s="435" t="s">
        <v>160</v>
      </c>
      <c r="AA26" s="539"/>
      <c r="AB26" s="539"/>
      <c r="AC26" s="539"/>
      <c r="AD26" s="539"/>
      <c r="AE26" s="539"/>
      <c r="AF26" s="539"/>
      <c r="AG26" s="540"/>
      <c r="AH26" s="436">
        <v>127</v>
      </c>
      <c r="AI26" s="437"/>
      <c r="AJ26" s="437"/>
      <c r="AK26" s="437"/>
      <c r="AL26" s="476"/>
      <c r="AM26" s="436">
        <v>449199</v>
      </c>
      <c r="AN26" s="437"/>
      <c r="AO26" s="437"/>
      <c r="AP26" s="437"/>
      <c r="AQ26" s="437"/>
      <c r="AR26" s="476"/>
      <c r="AS26" s="436">
        <v>3537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5200</v>
      </c>
      <c r="R27" s="437"/>
      <c r="S27" s="437"/>
      <c r="T27" s="437"/>
      <c r="U27" s="437"/>
      <c r="V27" s="476"/>
      <c r="W27" s="531"/>
      <c r="X27" s="519"/>
      <c r="Y27" s="520"/>
      <c r="Z27" s="435" t="s">
        <v>163</v>
      </c>
      <c r="AA27" s="415"/>
      <c r="AB27" s="415"/>
      <c r="AC27" s="415"/>
      <c r="AD27" s="415"/>
      <c r="AE27" s="415"/>
      <c r="AF27" s="415"/>
      <c r="AG27" s="416"/>
      <c r="AH27" s="436">
        <v>58</v>
      </c>
      <c r="AI27" s="437"/>
      <c r="AJ27" s="437"/>
      <c r="AK27" s="437"/>
      <c r="AL27" s="476"/>
      <c r="AM27" s="436">
        <v>178581</v>
      </c>
      <c r="AN27" s="437"/>
      <c r="AO27" s="437"/>
      <c r="AP27" s="437"/>
      <c r="AQ27" s="437"/>
      <c r="AR27" s="476"/>
      <c r="AS27" s="436">
        <v>3079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1926454</v>
      </c>
      <c r="BO27" s="553"/>
      <c r="BP27" s="553"/>
      <c r="BQ27" s="553"/>
      <c r="BR27" s="553"/>
      <c r="BS27" s="553"/>
      <c r="BT27" s="553"/>
      <c r="BU27" s="554"/>
      <c r="BV27" s="552">
        <v>1925306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4800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4246956</v>
      </c>
      <c r="BO28" s="349"/>
      <c r="BP28" s="349"/>
      <c r="BQ28" s="349"/>
      <c r="BR28" s="349"/>
      <c r="BS28" s="349"/>
      <c r="BT28" s="349"/>
      <c r="BU28" s="350"/>
      <c r="BV28" s="348">
        <v>4094398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30</v>
      </c>
      <c r="M29" s="437"/>
      <c r="N29" s="437"/>
      <c r="O29" s="437"/>
      <c r="P29" s="476"/>
      <c r="Q29" s="436">
        <v>4500</v>
      </c>
      <c r="R29" s="437"/>
      <c r="S29" s="437"/>
      <c r="T29" s="437"/>
      <c r="U29" s="437"/>
      <c r="V29" s="476"/>
      <c r="W29" s="531"/>
      <c r="X29" s="519"/>
      <c r="Y29" s="520"/>
      <c r="Z29" s="435" t="s">
        <v>170</v>
      </c>
      <c r="AA29" s="415"/>
      <c r="AB29" s="415"/>
      <c r="AC29" s="415"/>
      <c r="AD29" s="415"/>
      <c r="AE29" s="415"/>
      <c r="AF29" s="415"/>
      <c r="AG29" s="416"/>
      <c r="AH29" s="436">
        <v>1136</v>
      </c>
      <c r="AI29" s="437"/>
      <c r="AJ29" s="437"/>
      <c r="AK29" s="437"/>
      <c r="AL29" s="476"/>
      <c r="AM29" s="436">
        <v>3867497</v>
      </c>
      <c r="AN29" s="437"/>
      <c r="AO29" s="437"/>
      <c r="AP29" s="437"/>
      <c r="AQ29" s="437"/>
      <c r="AR29" s="476"/>
      <c r="AS29" s="436">
        <v>3404</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1351458</v>
      </c>
      <c r="BO29" s="386"/>
      <c r="BP29" s="386"/>
      <c r="BQ29" s="386"/>
      <c r="BR29" s="386"/>
      <c r="BS29" s="386"/>
      <c r="BT29" s="386"/>
      <c r="BU29" s="387"/>
      <c r="BV29" s="385">
        <v>796888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101.1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4145885</v>
      </c>
      <c r="BO30" s="553"/>
      <c r="BP30" s="553"/>
      <c r="BQ30" s="553"/>
      <c r="BR30" s="553"/>
      <c r="BS30" s="553"/>
      <c r="BT30" s="553"/>
      <c r="BU30" s="554"/>
      <c r="BV30" s="552">
        <v>4600080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11</v>
      </c>
      <c r="BF34" s="564"/>
      <c r="BG34" s="565" t="str">
        <f>IF('各会計、関係団体の財政状況及び健全化判断比率'!B34="","",'各会計、関係団体の財政状況及び健全化判断比率'!B34)</f>
        <v>千光寺山索道事業特別会計</v>
      </c>
      <c r="BH34" s="565"/>
      <c r="BI34" s="565"/>
      <c r="BJ34" s="565"/>
      <c r="BK34" s="565"/>
      <c r="BL34" s="565"/>
      <c r="BM34" s="565"/>
      <c r="BN34" s="565"/>
      <c r="BO34" s="565"/>
      <c r="BP34" s="565"/>
      <c r="BQ34" s="565"/>
      <c r="BR34" s="565"/>
      <c r="BS34" s="565"/>
      <c r="BT34" s="565"/>
      <c r="BU34" s="565"/>
      <c r="BV34" s="165"/>
      <c r="BW34" s="564">
        <f>IF(BY34="","",MAX(C34:D43,U34:V43,AM34:AN43,BE34:BF43)+1)</f>
        <v>17</v>
      </c>
      <c r="BX34" s="564"/>
      <c r="BY34" s="565" t="str">
        <f>IF('各会計、関係団体の財政状況及び健全化判断比率'!B68="","",'各会計、関係団体の財政状況及び健全化判断比率'!B68)</f>
        <v>甲世衛生組合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尾道ウォーターフロント開発</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港湾事業特別会計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駐車場事業特別会計</v>
      </c>
      <c r="X35" s="565"/>
      <c r="Y35" s="565"/>
      <c r="Z35" s="565"/>
      <c r="AA35" s="565"/>
      <c r="AB35" s="565"/>
      <c r="AC35" s="565"/>
      <c r="AD35" s="565"/>
      <c r="AE35" s="565"/>
      <c r="AF35" s="565"/>
      <c r="AG35" s="565"/>
      <c r="AH35" s="565"/>
      <c r="AI35" s="565"/>
      <c r="AJ35" s="565"/>
      <c r="AK35" s="565"/>
      <c r="AL35" s="165"/>
      <c r="AM35" s="564">
        <f t="shared" ref="AM35:AM43" si="0">IF(AO35="","",AM34+1)</f>
        <v>10</v>
      </c>
      <c r="AN35" s="564"/>
      <c r="AO35" s="565" t="str">
        <f>IF('各会計、関係団体の財政状況及び健全化判断比率'!B33="","",'各会計、関係団体の財政状況及び健全化判断比率'!B33)</f>
        <v>病院事業会計</v>
      </c>
      <c r="AP35" s="565"/>
      <c r="AQ35" s="565"/>
      <c r="AR35" s="565"/>
      <c r="AS35" s="565"/>
      <c r="AT35" s="565"/>
      <c r="AU35" s="565"/>
      <c r="AV35" s="565"/>
      <c r="AW35" s="565"/>
      <c r="AX35" s="565"/>
      <c r="AY35" s="565"/>
      <c r="AZ35" s="565"/>
      <c r="BA35" s="565"/>
      <c r="BB35" s="565"/>
      <c r="BC35" s="565"/>
      <c r="BD35" s="165"/>
      <c r="BE35" s="564">
        <f t="shared" ref="BE35:BE43" si="1">IF(BG35="","",BE34+1)</f>
        <v>12</v>
      </c>
      <c r="BF35" s="564"/>
      <c r="BG35" s="565" t="str">
        <f>IF('各会計、関係団体の財政状況及び健全化判断比率'!B35="","",'各会計、関係団体の財政状況及び健全化判断比率'!B35)</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18</v>
      </c>
      <c r="BX35" s="564"/>
      <c r="BY35" s="565" t="str">
        <f>IF('各会計、関係団体の財政状況及び健全化判断比率'!B69="","",'各会計、関係団体の財政状況及び健全化判断比率'!B69)</f>
        <v>後期高齢者医療広域連合（一般会計）</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尾道駅前都市開発</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夜間救急診療所事業特別会計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介護保険事業特別会計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13</v>
      </c>
      <c r="BF36" s="564"/>
      <c r="BG36" s="565" t="str">
        <f>IF('各会計、関係団体の財政状況及び健全化判断比率'!B36="","",'各会計、関係団体の財政状況及び健全化判断比率'!B36)</f>
        <v>漁業集落排水事業特別会計</v>
      </c>
      <c r="BH36" s="565"/>
      <c r="BI36" s="565"/>
      <c r="BJ36" s="565"/>
      <c r="BK36" s="565"/>
      <c r="BL36" s="565"/>
      <c r="BM36" s="565"/>
      <c r="BN36" s="565"/>
      <c r="BO36" s="565"/>
      <c r="BP36" s="565"/>
      <c r="BQ36" s="565"/>
      <c r="BR36" s="565"/>
      <c r="BS36" s="565"/>
      <c r="BT36" s="565"/>
      <c r="BU36" s="565"/>
      <c r="BV36" s="165"/>
      <c r="BW36" s="564">
        <f t="shared" si="2"/>
        <v>19</v>
      </c>
      <c r="BX36" s="564"/>
      <c r="BY36" s="565" t="str">
        <f>IF('各会計、関係団体の財政状況及び健全化判断比率'!B70="","",'各会計、関係団体の財政状況及び健全化判断比率'!B70)</f>
        <v>後期高齢者医療広域連合（特別会計）</v>
      </c>
      <c r="BZ36" s="565"/>
      <c r="CA36" s="565"/>
      <c r="CB36" s="565"/>
      <c r="CC36" s="565"/>
      <c r="CD36" s="565"/>
      <c r="CE36" s="565"/>
      <c r="CF36" s="565"/>
      <c r="CG36" s="565"/>
      <c r="CH36" s="565"/>
      <c r="CI36" s="565"/>
      <c r="CJ36" s="565"/>
      <c r="CK36" s="565"/>
      <c r="CL36" s="565"/>
      <c r="CM36" s="565"/>
      <c r="CN36" s="165"/>
      <c r="CO36" s="564">
        <f t="shared" si="3"/>
        <v>22</v>
      </c>
      <c r="CP36" s="564"/>
      <c r="CQ36" s="565" t="str">
        <f>IF('各会計、関係団体の財政状況及び健全化判断比率'!BS9="","",'各会計、関係団体の財政状況及び健全化判断比率'!BS9)</f>
        <v>尾道エフエム放送</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f>IF(E37="","",C36+1)</f>
        <v>4</v>
      </c>
      <c r="D37" s="564"/>
      <c r="E37" s="565" t="str">
        <f>IF('各会計、関係団体の財政状況及び健全化判断比率'!B10="","",'各会計、関係団体の財政状況及び健全化判断比率'!B10)</f>
        <v>救護施設事業特別会計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後期高齢者医療事業特別会計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14</v>
      </c>
      <c r="BF37" s="564"/>
      <c r="BG37" s="565" t="str">
        <f>IF('各会計、関係団体の財政状況及び健全化判断比率'!B37="","",'各会計、関係団体の財政状況及び健全化判断比率'!B37)</f>
        <v>特定環境保全公共下水道事業特別会計</v>
      </c>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f t="shared" si="3"/>
        <v>23</v>
      </c>
      <c r="CP37" s="564"/>
      <c r="CQ37" s="565" t="str">
        <f>IF('各会計、関係団体の財政状況及び健全化判断比率'!BS10="","",'各会計、関係団体の財政状況及び健全化判断比率'!BS10)</f>
        <v>尾道観光協会</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15</v>
      </c>
      <c r="BF38" s="564"/>
      <c r="BG38" s="565" t="str">
        <f>IF('各会計、関係団体の財政状況及び健全化判断比率'!B38="","",'各会計、関係団体の財政状況及び健全化判断比率'!B38)</f>
        <v>農業集落排水事業特別会計</v>
      </c>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f t="shared" si="3"/>
        <v>24</v>
      </c>
      <c r="CP38" s="564"/>
      <c r="CQ38" s="565" t="str">
        <f>IF('各会計、関係団体の財政状況及び健全化判断比率'!BS11="","",'各会計、関係団体の財政状況及び健全化判断比率'!BS11)</f>
        <v>尾道市自治振興事業団</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16</v>
      </c>
      <c r="BF39" s="564"/>
      <c r="BG39" s="565" t="str">
        <f>IF('各会計、関係団体の財政状況及び健全化判断比率'!B39="","",'各会計、関係団体の財政状況及び健全化判断比率'!B39)</f>
        <v>渡船事業特別会計</v>
      </c>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25</v>
      </c>
      <c r="CP39" s="564"/>
      <c r="CQ39" s="565" t="str">
        <f>IF('各会計、関係団体の財政状況及び健全化判断比率'!BS12="","",'各会計、関係団体の財政状況及び健全化判断比率'!BS12)</f>
        <v>平山郁夫美術館</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26</v>
      </c>
      <c r="CP40" s="564"/>
      <c r="CQ40" s="565" t="str">
        <f>IF('各会計、関係団体の財政状況及び健全化判断比率'!BS13="","",'各会計、関係団体の財政状況及び健全化判断比率'!BS13)</f>
        <v>おのみちバス</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27</v>
      </c>
      <c r="CP41" s="564"/>
      <c r="CQ41" s="565" t="str">
        <f>IF('各会計、関係団体の財政状況及び健全化判断比率'!BS14="","",'各会計、関係団体の財政状況及び健全化判断比率'!BS14)</f>
        <v>尾道市立大学</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18818909</v>
      </c>
      <c r="S5" s="581"/>
      <c r="T5" s="581"/>
      <c r="U5" s="581"/>
      <c r="V5" s="581"/>
      <c r="W5" s="581"/>
      <c r="X5" s="581"/>
      <c r="Y5" s="582"/>
      <c r="Z5" s="583">
        <v>31.5</v>
      </c>
      <c r="AA5" s="583"/>
      <c r="AB5" s="583"/>
      <c r="AC5" s="583"/>
      <c r="AD5" s="584">
        <v>17591048</v>
      </c>
      <c r="AE5" s="584"/>
      <c r="AF5" s="584"/>
      <c r="AG5" s="584"/>
      <c r="AH5" s="584"/>
      <c r="AI5" s="584"/>
      <c r="AJ5" s="584"/>
      <c r="AK5" s="584"/>
      <c r="AL5" s="585">
        <v>52.9</v>
      </c>
      <c r="AM5" s="586"/>
      <c r="AN5" s="586"/>
      <c r="AO5" s="587"/>
      <c r="AP5" s="577" t="s">
        <v>208</v>
      </c>
      <c r="AQ5" s="578"/>
      <c r="AR5" s="578"/>
      <c r="AS5" s="578"/>
      <c r="AT5" s="578"/>
      <c r="AU5" s="578"/>
      <c r="AV5" s="578"/>
      <c r="AW5" s="578"/>
      <c r="AX5" s="578"/>
      <c r="AY5" s="578"/>
      <c r="AZ5" s="578"/>
      <c r="BA5" s="578"/>
      <c r="BB5" s="578"/>
      <c r="BC5" s="578"/>
      <c r="BD5" s="578"/>
      <c r="BE5" s="578"/>
      <c r="BF5" s="579"/>
      <c r="BG5" s="591">
        <v>17591048</v>
      </c>
      <c r="BH5" s="592"/>
      <c r="BI5" s="592"/>
      <c r="BJ5" s="592"/>
      <c r="BK5" s="592"/>
      <c r="BL5" s="592"/>
      <c r="BM5" s="592"/>
      <c r="BN5" s="593"/>
      <c r="BO5" s="594">
        <v>93.5</v>
      </c>
      <c r="BP5" s="594"/>
      <c r="BQ5" s="594"/>
      <c r="BR5" s="594"/>
      <c r="BS5" s="595">
        <v>284167</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447391</v>
      </c>
      <c r="S6" s="592"/>
      <c r="T6" s="592"/>
      <c r="U6" s="592"/>
      <c r="V6" s="592"/>
      <c r="W6" s="592"/>
      <c r="X6" s="592"/>
      <c r="Y6" s="593"/>
      <c r="Z6" s="594">
        <v>0.7</v>
      </c>
      <c r="AA6" s="594"/>
      <c r="AB6" s="594"/>
      <c r="AC6" s="594"/>
      <c r="AD6" s="595">
        <v>447391</v>
      </c>
      <c r="AE6" s="595"/>
      <c r="AF6" s="595"/>
      <c r="AG6" s="595"/>
      <c r="AH6" s="595"/>
      <c r="AI6" s="595"/>
      <c r="AJ6" s="595"/>
      <c r="AK6" s="595"/>
      <c r="AL6" s="596">
        <v>1.3</v>
      </c>
      <c r="AM6" s="597"/>
      <c r="AN6" s="597"/>
      <c r="AO6" s="598"/>
      <c r="AP6" s="588" t="s">
        <v>213</v>
      </c>
      <c r="AQ6" s="589"/>
      <c r="AR6" s="589"/>
      <c r="AS6" s="589"/>
      <c r="AT6" s="589"/>
      <c r="AU6" s="589"/>
      <c r="AV6" s="589"/>
      <c r="AW6" s="589"/>
      <c r="AX6" s="589"/>
      <c r="AY6" s="589"/>
      <c r="AZ6" s="589"/>
      <c r="BA6" s="589"/>
      <c r="BB6" s="589"/>
      <c r="BC6" s="589"/>
      <c r="BD6" s="589"/>
      <c r="BE6" s="589"/>
      <c r="BF6" s="590"/>
      <c r="BG6" s="591">
        <v>17591048</v>
      </c>
      <c r="BH6" s="592"/>
      <c r="BI6" s="592"/>
      <c r="BJ6" s="592"/>
      <c r="BK6" s="592"/>
      <c r="BL6" s="592"/>
      <c r="BM6" s="592"/>
      <c r="BN6" s="593"/>
      <c r="BO6" s="594">
        <v>93.5</v>
      </c>
      <c r="BP6" s="594"/>
      <c r="BQ6" s="594"/>
      <c r="BR6" s="594"/>
      <c r="BS6" s="595">
        <v>284167</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441850</v>
      </c>
      <c r="CS6" s="592"/>
      <c r="CT6" s="592"/>
      <c r="CU6" s="592"/>
      <c r="CV6" s="592"/>
      <c r="CW6" s="592"/>
      <c r="CX6" s="592"/>
      <c r="CY6" s="593"/>
      <c r="CZ6" s="594">
        <v>0.8</v>
      </c>
      <c r="DA6" s="594"/>
      <c r="DB6" s="594"/>
      <c r="DC6" s="594"/>
      <c r="DD6" s="600" t="s">
        <v>215</v>
      </c>
      <c r="DE6" s="592"/>
      <c r="DF6" s="592"/>
      <c r="DG6" s="592"/>
      <c r="DH6" s="592"/>
      <c r="DI6" s="592"/>
      <c r="DJ6" s="592"/>
      <c r="DK6" s="592"/>
      <c r="DL6" s="592"/>
      <c r="DM6" s="592"/>
      <c r="DN6" s="592"/>
      <c r="DO6" s="592"/>
      <c r="DP6" s="593"/>
      <c r="DQ6" s="600">
        <v>441850</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48291</v>
      </c>
      <c r="S7" s="592"/>
      <c r="T7" s="592"/>
      <c r="U7" s="592"/>
      <c r="V7" s="592"/>
      <c r="W7" s="592"/>
      <c r="X7" s="592"/>
      <c r="Y7" s="593"/>
      <c r="Z7" s="594">
        <v>0.1</v>
      </c>
      <c r="AA7" s="594"/>
      <c r="AB7" s="594"/>
      <c r="AC7" s="594"/>
      <c r="AD7" s="595">
        <v>48291</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8321163</v>
      </c>
      <c r="BH7" s="592"/>
      <c r="BI7" s="592"/>
      <c r="BJ7" s="592"/>
      <c r="BK7" s="592"/>
      <c r="BL7" s="592"/>
      <c r="BM7" s="592"/>
      <c r="BN7" s="593"/>
      <c r="BO7" s="594">
        <v>44.2</v>
      </c>
      <c r="BP7" s="594"/>
      <c r="BQ7" s="594"/>
      <c r="BR7" s="594"/>
      <c r="BS7" s="595">
        <v>284167</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8096376</v>
      </c>
      <c r="CS7" s="592"/>
      <c r="CT7" s="592"/>
      <c r="CU7" s="592"/>
      <c r="CV7" s="592"/>
      <c r="CW7" s="592"/>
      <c r="CX7" s="592"/>
      <c r="CY7" s="593"/>
      <c r="CZ7" s="594">
        <v>13.8</v>
      </c>
      <c r="DA7" s="594"/>
      <c r="DB7" s="594"/>
      <c r="DC7" s="594"/>
      <c r="DD7" s="600">
        <v>1504699</v>
      </c>
      <c r="DE7" s="592"/>
      <c r="DF7" s="592"/>
      <c r="DG7" s="592"/>
      <c r="DH7" s="592"/>
      <c r="DI7" s="592"/>
      <c r="DJ7" s="592"/>
      <c r="DK7" s="592"/>
      <c r="DL7" s="592"/>
      <c r="DM7" s="592"/>
      <c r="DN7" s="592"/>
      <c r="DO7" s="592"/>
      <c r="DP7" s="593"/>
      <c r="DQ7" s="600">
        <v>6130226</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71843</v>
      </c>
      <c r="S8" s="592"/>
      <c r="T8" s="592"/>
      <c r="U8" s="592"/>
      <c r="V8" s="592"/>
      <c r="W8" s="592"/>
      <c r="X8" s="592"/>
      <c r="Y8" s="593"/>
      <c r="Z8" s="594">
        <v>0.1</v>
      </c>
      <c r="AA8" s="594"/>
      <c r="AB8" s="594"/>
      <c r="AC8" s="594"/>
      <c r="AD8" s="595">
        <v>71843</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195593</v>
      </c>
      <c r="BH8" s="592"/>
      <c r="BI8" s="592"/>
      <c r="BJ8" s="592"/>
      <c r="BK8" s="592"/>
      <c r="BL8" s="592"/>
      <c r="BM8" s="592"/>
      <c r="BN8" s="593"/>
      <c r="BO8" s="594">
        <v>1</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19988040</v>
      </c>
      <c r="CS8" s="592"/>
      <c r="CT8" s="592"/>
      <c r="CU8" s="592"/>
      <c r="CV8" s="592"/>
      <c r="CW8" s="592"/>
      <c r="CX8" s="592"/>
      <c r="CY8" s="593"/>
      <c r="CZ8" s="594">
        <v>34.200000000000003</v>
      </c>
      <c r="DA8" s="594"/>
      <c r="DB8" s="594"/>
      <c r="DC8" s="594"/>
      <c r="DD8" s="600">
        <v>409500</v>
      </c>
      <c r="DE8" s="592"/>
      <c r="DF8" s="592"/>
      <c r="DG8" s="592"/>
      <c r="DH8" s="592"/>
      <c r="DI8" s="592"/>
      <c r="DJ8" s="592"/>
      <c r="DK8" s="592"/>
      <c r="DL8" s="592"/>
      <c r="DM8" s="592"/>
      <c r="DN8" s="592"/>
      <c r="DO8" s="592"/>
      <c r="DP8" s="593"/>
      <c r="DQ8" s="600">
        <v>10446734</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106403</v>
      </c>
      <c r="S9" s="592"/>
      <c r="T9" s="592"/>
      <c r="U9" s="592"/>
      <c r="V9" s="592"/>
      <c r="W9" s="592"/>
      <c r="X9" s="592"/>
      <c r="Y9" s="593"/>
      <c r="Z9" s="594">
        <v>0.2</v>
      </c>
      <c r="AA9" s="594"/>
      <c r="AB9" s="594"/>
      <c r="AC9" s="594"/>
      <c r="AD9" s="595">
        <v>106403</v>
      </c>
      <c r="AE9" s="595"/>
      <c r="AF9" s="595"/>
      <c r="AG9" s="595"/>
      <c r="AH9" s="595"/>
      <c r="AI9" s="595"/>
      <c r="AJ9" s="595"/>
      <c r="AK9" s="595"/>
      <c r="AL9" s="596">
        <v>0.3</v>
      </c>
      <c r="AM9" s="597"/>
      <c r="AN9" s="597"/>
      <c r="AO9" s="598"/>
      <c r="AP9" s="588" t="s">
        <v>223</v>
      </c>
      <c r="AQ9" s="589"/>
      <c r="AR9" s="589"/>
      <c r="AS9" s="589"/>
      <c r="AT9" s="589"/>
      <c r="AU9" s="589"/>
      <c r="AV9" s="589"/>
      <c r="AW9" s="589"/>
      <c r="AX9" s="589"/>
      <c r="AY9" s="589"/>
      <c r="AZ9" s="589"/>
      <c r="BA9" s="589"/>
      <c r="BB9" s="589"/>
      <c r="BC9" s="589"/>
      <c r="BD9" s="589"/>
      <c r="BE9" s="589"/>
      <c r="BF9" s="590"/>
      <c r="BG9" s="591">
        <v>6007245</v>
      </c>
      <c r="BH9" s="592"/>
      <c r="BI9" s="592"/>
      <c r="BJ9" s="592"/>
      <c r="BK9" s="592"/>
      <c r="BL9" s="592"/>
      <c r="BM9" s="592"/>
      <c r="BN9" s="593"/>
      <c r="BO9" s="594">
        <v>31.9</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5761391</v>
      </c>
      <c r="CS9" s="592"/>
      <c r="CT9" s="592"/>
      <c r="CU9" s="592"/>
      <c r="CV9" s="592"/>
      <c r="CW9" s="592"/>
      <c r="CX9" s="592"/>
      <c r="CY9" s="593"/>
      <c r="CZ9" s="594">
        <v>9.9</v>
      </c>
      <c r="DA9" s="594"/>
      <c r="DB9" s="594"/>
      <c r="DC9" s="594"/>
      <c r="DD9" s="600">
        <v>208578</v>
      </c>
      <c r="DE9" s="592"/>
      <c r="DF9" s="592"/>
      <c r="DG9" s="592"/>
      <c r="DH9" s="592"/>
      <c r="DI9" s="592"/>
      <c r="DJ9" s="592"/>
      <c r="DK9" s="592"/>
      <c r="DL9" s="592"/>
      <c r="DM9" s="592"/>
      <c r="DN9" s="592"/>
      <c r="DO9" s="592"/>
      <c r="DP9" s="593"/>
      <c r="DQ9" s="600">
        <v>4028167</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1351932</v>
      </c>
      <c r="S10" s="592"/>
      <c r="T10" s="592"/>
      <c r="U10" s="592"/>
      <c r="V10" s="592"/>
      <c r="W10" s="592"/>
      <c r="X10" s="592"/>
      <c r="Y10" s="593"/>
      <c r="Z10" s="594">
        <v>2.2999999999999998</v>
      </c>
      <c r="AA10" s="594"/>
      <c r="AB10" s="594"/>
      <c r="AC10" s="594"/>
      <c r="AD10" s="595">
        <v>1351932</v>
      </c>
      <c r="AE10" s="595"/>
      <c r="AF10" s="595"/>
      <c r="AG10" s="595"/>
      <c r="AH10" s="595"/>
      <c r="AI10" s="595"/>
      <c r="AJ10" s="595"/>
      <c r="AK10" s="595"/>
      <c r="AL10" s="596">
        <v>4.0999999999999996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366382</v>
      </c>
      <c r="BH10" s="592"/>
      <c r="BI10" s="592"/>
      <c r="BJ10" s="592"/>
      <c r="BK10" s="592"/>
      <c r="BL10" s="592"/>
      <c r="BM10" s="592"/>
      <c r="BN10" s="593"/>
      <c r="BO10" s="594">
        <v>1.9</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361492</v>
      </c>
      <c r="CS10" s="592"/>
      <c r="CT10" s="592"/>
      <c r="CU10" s="592"/>
      <c r="CV10" s="592"/>
      <c r="CW10" s="592"/>
      <c r="CX10" s="592"/>
      <c r="CY10" s="593"/>
      <c r="CZ10" s="594">
        <v>0.6</v>
      </c>
      <c r="DA10" s="594"/>
      <c r="DB10" s="594"/>
      <c r="DC10" s="594"/>
      <c r="DD10" s="600" t="s">
        <v>112</v>
      </c>
      <c r="DE10" s="592"/>
      <c r="DF10" s="592"/>
      <c r="DG10" s="592"/>
      <c r="DH10" s="592"/>
      <c r="DI10" s="592"/>
      <c r="DJ10" s="592"/>
      <c r="DK10" s="592"/>
      <c r="DL10" s="592"/>
      <c r="DM10" s="592"/>
      <c r="DN10" s="592"/>
      <c r="DO10" s="592"/>
      <c r="DP10" s="593"/>
      <c r="DQ10" s="600">
        <v>51327</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12600</v>
      </c>
      <c r="S11" s="592"/>
      <c r="T11" s="592"/>
      <c r="U11" s="592"/>
      <c r="V11" s="592"/>
      <c r="W11" s="592"/>
      <c r="X11" s="592"/>
      <c r="Y11" s="593"/>
      <c r="Z11" s="594">
        <v>0</v>
      </c>
      <c r="AA11" s="594"/>
      <c r="AB11" s="594"/>
      <c r="AC11" s="594"/>
      <c r="AD11" s="595">
        <v>12600</v>
      </c>
      <c r="AE11" s="595"/>
      <c r="AF11" s="595"/>
      <c r="AG11" s="595"/>
      <c r="AH11" s="595"/>
      <c r="AI11" s="595"/>
      <c r="AJ11" s="595"/>
      <c r="AK11" s="595"/>
      <c r="AL11" s="596">
        <v>0</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1751943</v>
      </c>
      <c r="BH11" s="592"/>
      <c r="BI11" s="592"/>
      <c r="BJ11" s="592"/>
      <c r="BK11" s="592"/>
      <c r="BL11" s="592"/>
      <c r="BM11" s="592"/>
      <c r="BN11" s="593"/>
      <c r="BO11" s="594">
        <v>9.3000000000000007</v>
      </c>
      <c r="BP11" s="594"/>
      <c r="BQ11" s="594"/>
      <c r="BR11" s="594"/>
      <c r="BS11" s="600">
        <v>284167</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904663</v>
      </c>
      <c r="CS11" s="592"/>
      <c r="CT11" s="592"/>
      <c r="CU11" s="592"/>
      <c r="CV11" s="592"/>
      <c r="CW11" s="592"/>
      <c r="CX11" s="592"/>
      <c r="CY11" s="593"/>
      <c r="CZ11" s="594">
        <v>1.5</v>
      </c>
      <c r="DA11" s="594"/>
      <c r="DB11" s="594"/>
      <c r="DC11" s="594"/>
      <c r="DD11" s="600">
        <v>314474</v>
      </c>
      <c r="DE11" s="592"/>
      <c r="DF11" s="592"/>
      <c r="DG11" s="592"/>
      <c r="DH11" s="592"/>
      <c r="DI11" s="592"/>
      <c r="DJ11" s="592"/>
      <c r="DK11" s="592"/>
      <c r="DL11" s="592"/>
      <c r="DM11" s="592"/>
      <c r="DN11" s="592"/>
      <c r="DO11" s="592"/>
      <c r="DP11" s="593"/>
      <c r="DQ11" s="600">
        <v>653783</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7987815</v>
      </c>
      <c r="BH12" s="592"/>
      <c r="BI12" s="592"/>
      <c r="BJ12" s="592"/>
      <c r="BK12" s="592"/>
      <c r="BL12" s="592"/>
      <c r="BM12" s="592"/>
      <c r="BN12" s="593"/>
      <c r="BO12" s="594">
        <v>42.4</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1912972</v>
      </c>
      <c r="CS12" s="592"/>
      <c r="CT12" s="592"/>
      <c r="CU12" s="592"/>
      <c r="CV12" s="592"/>
      <c r="CW12" s="592"/>
      <c r="CX12" s="592"/>
      <c r="CY12" s="593"/>
      <c r="CZ12" s="594">
        <v>3.3</v>
      </c>
      <c r="DA12" s="594"/>
      <c r="DB12" s="594"/>
      <c r="DC12" s="594"/>
      <c r="DD12" s="600">
        <v>12428</v>
      </c>
      <c r="DE12" s="592"/>
      <c r="DF12" s="592"/>
      <c r="DG12" s="592"/>
      <c r="DH12" s="592"/>
      <c r="DI12" s="592"/>
      <c r="DJ12" s="592"/>
      <c r="DK12" s="592"/>
      <c r="DL12" s="592"/>
      <c r="DM12" s="592"/>
      <c r="DN12" s="592"/>
      <c r="DO12" s="592"/>
      <c r="DP12" s="593"/>
      <c r="DQ12" s="600">
        <v>717357</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135955</v>
      </c>
      <c r="S13" s="592"/>
      <c r="T13" s="592"/>
      <c r="U13" s="592"/>
      <c r="V13" s="592"/>
      <c r="W13" s="592"/>
      <c r="X13" s="592"/>
      <c r="Y13" s="593"/>
      <c r="Z13" s="594">
        <v>0.2</v>
      </c>
      <c r="AA13" s="594"/>
      <c r="AB13" s="594"/>
      <c r="AC13" s="594"/>
      <c r="AD13" s="595">
        <v>135955</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7973551</v>
      </c>
      <c r="BH13" s="592"/>
      <c r="BI13" s="592"/>
      <c r="BJ13" s="592"/>
      <c r="BK13" s="592"/>
      <c r="BL13" s="592"/>
      <c r="BM13" s="592"/>
      <c r="BN13" s="593"/>
      <c r="BO13" s="594">
        <v>42.4</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5534088</v>
      </c>
      <c r="CS13" s="592"/>
      <c r="CT13" s="592"/>
      <c r="CU13" s="592"/>
      <c r="CV13" s="592"/>
      <c r="CW13" s="592"/>
      <c r="CX13" s="592"/>
      <c r="CY13" s="593"/>
      <c r="CZ13" s="594">
        <v>9.5</v>
      </c>
      <c r="DA13" s="594"/>
      <c r="DB13" s="594"/>
      <c r="DC13" s="594"/>
      <c r="DD13" s="600">
        <v>2981879</v>
      </c>
      <c r="DE13" s="592"/>
      <c r="DF13" s="592"/>
      <c r="DG13" s="592"/>
      <c r="DH13" s="592"/>
      <c r="DI13" s="592"/>
      <c r="DJ13" s="592"/>
      <c r="DK13" s="592"/>
      <c r="DL13" s="592"/>
      <c r="DM13" s="592"/>
      <c r="DN13" s="592"/>
      <c r="DO13" s="592"/>
      <c r="DP13" s="593"/>
      <c r="DQ13" s="600">
        <v>3039674</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358671</v>
      </c>
      <c r="BH14" s="592"/>
      <c r="BI14" s="592"/>
      <c r="BJ14" s="592"/>
      <c r="BK14" s="592"/>
      <c r="BL14" s="592"/>
      <c r="BM14" s="592"/>
      <c r="BN14" s="593"/>
      <c r="BO14" s="594">
        <v>1.9</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2525138</v>
      </c>
      <c r="CS14" s="592"/>
      <c r="CT14" s="592"/>
      <c r="CU14" s="592"/>
      <c r="CV14" s="592"/>
      <c r="CW14" s="592"/>
      <c r="CX14" s="592"/>
      <c r="CY14" s="593"/>
      <c r="CZ14" s="594">
        <v>4.3</v>
      </c>
      <c r="DA14" s="594"/>
      <c r="DB14" s="594"/>
      <c r="DC14" s="594"/>
      <c r="DD14" s="600">
        <v>496167</v>
      </c>
      <c r="DE14" s="592"/>
      <c r="DF14" s="592"/>
      <c r="DG14" s="592"/>
      <c r="DH14" s="592"/>
      <c r="DI14" s="592"/>
      <c r="DJ14" s="592"/>
      <c r="DK14" s="592"/>
      <c r="DL14" s="592"/>
      <c r="DM14" s="592"/>
      <c r="DN14" s="592"/>
      <c r="DO14" s="592"/>
      <c r="DP14" s="593"/>
      <c r="DQ14" s="600">
        <v>2055992</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63655</v>
      </c>
      <c r="S15" s="592"/>
      <c r="T15" s="592"/>
      <c r="U15" s="592"/>
      <c r="V15" s="592"/>
      <c r="W15" s="592"/>
      <c r="X15" s="592"/>
      <c r="Y15" s="593"/>
      <c r="Z15" s="594">
        <v>0.1</v>
      </c>
      <c r="AA15" s="594"/>
      <c r="AB15" s="594"/>
      <c r="AC15" s="594"/>
      <c r="AD15" s="595">
        <v>63655</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923399</v>
      </c>
      <c r="BH15" s="592"/>
      <c r="BI15" s="592"/>
      <c r="BJ15" s="592"/>
      <c r="BK15" s="592"/>
      <c r="BL15" s="592"/>
      <c r="BM15" s="592"/>
      <c r="BN15" s="593"/>
      <c r="BO15" s="594">
        <v>4.9000000000000004</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5188927</v>
      </c>
      <c r="CS15" s="592"/>
      <c r="CT15" s="592"/>
      <c r="CU15" s="592"/>
      <c r="CV15" s="592"/>
      <c r="CW15" s="592"/>
      <c r="CX15" s="592"/>
      <c r="CY15" s="593"/>
      <c r="CZ15" s="594">
        <v>8.9</v>
      </c>
      <c r="DA15" s="594"/>
      <c r="DB15" s="594"/>
      <c r="DC15" s="594"/>
      <c r="DD15" s="600">
        <v>1595796</v>
      </c>
      <c r="DE15" s="592"/>
      <c r="DF15" s="592"/>
      <c r="DG15" s="592"/>
      <c r="DH15" s="592"/>
      <c r="DI15" s="592"/>
      <c r="DJ15" s="592"/>
      <c r="DK15" s="592"/>
      <c r="DL15" s="592"/>
      <c r="DM15" s="592"/>
      <c r="DN15" s="592"/>
      <c r="DO15" s="592"/>
      <c r="DP15" s="593"/>
      <c r="DQ15" s="600">
        <v>3788376</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15145721</v>
      </c>
      <c r="S16" s="592"/>
      <c r="T16" s="592"/>
      <c r="U16" s="592"/>
      <c r="V16" s="592"/>
      <c r="W16" s="592"/>
      <c r="X16" s="592"/>
      <c r="Y16" s="593"/>
      <c r="Z16" s="594">
        <v>25.3</v>
      </c>
      <c r="AA16" s="594"/>
      <c r="AB16" s="594"/>
      <c r="AC16" s="594"/>
      <c r="AD16" s="595">
        <v>13357152</v>
      </c>
      <c r="AE16" s="595"/>
      <c r="AF16" s="595"/>
      <c r="AG16" s="595"/>
      <c r="AH16" s="595"/>
      <c r="AI16" s="595"/>
      <c r="AJ16" s="595"/>
      <c r="AK16" s="595"/>
      <c r="AL16" s="596">
        <v>40.1</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93787</v>
      </c>
      <c r="CS16" s="592"/>
      <c r="CT16" s="592"/>
      <c r="CU16" s="592"/>
      <c r="CV16" s="592"/>
      <c r="CW16" s="592"/>
      <c r="CX16" s="592"/>
      <c r="CY16" s="593"/>
      <c r="CZ16" s="594">
        <v>0.2</v>
      </c>
      <c r="DA16" s="594"/>
      <c r="DB16" s="594"/>
      <c r="DC16" s="594"/>
      <c r="DD16" s="600" t="s">
        <v>112</v>
      </c>
      <c r="DE16" s="592"/>
      <c r="DF16" s="592"/>
      <c r="DG16" s="592"/>
      <c r="DH16" s="592"/>
      <c r="DI16" s="592"/>
      <c r="DJ16" s="592"/>
      <c r="DK16" s="592"/>
      <c r="DL16" s="592"/>
      <c r="DM16" s="592"/>
      <c r="DN16" s="592"/>
      <c r="DO16" s="592"/>
      <c r="DP16" s="593"/>
      <c r="DQ16" s="600">
        <v>86791</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13357152</v>
      </c>
      <c r="S17" s="592"/>
      <c r="T17" s="592"/>
      <c r="U17" s="592"/>
      <c r="V17" s="592"/>
      <c r="W17" s="592"/>
      <c r="X17" s="592"/>
      <c r="Y17" s="593"/>
      <c r="Z17" s="594">
        <v>22.3</v>
      </c>
      <c r="AA17" s="594"/>
      <c r="AB17" s="594"/>
      <c r="AC17" s="594"/>
      <c r="AD17" s="595">
        <v>13357152</v>
      </c>
      <c r="AE17" s="595"/>
      <c r="AF17" s="595"/>
      <c r="AG17" s="595"/>
      <c r="AH17" s="595"/>
      <c r="AI17" s="595"/>
      <c r="AJ17" s="595"/>
      <c r="AK17" s="595"/>
      <c r="AL17" s="596">
        <v>40.1</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7667796</v>
      </c>
      <c r="CS17" s="592"/>
      <c r="CT17" s="592"/>
      <c r="CU17" s="592"/>
      <c r="CV17" s="592"/>
      <c r="CW17" s="592"/>
      <c r="CX17" s="592"/>
      <c r="CY17" s="593"/>
      <c r="CZ17" s="594">
        <v>13.1</v>
      </c>
      <c r="DA17" s="594"/>
      <c r="DB17" s="594"/>
      <c r="DC17" s="594"/>
      <c r="DD17" s="600" t="s">
        <v>112</v>
      </c>
      <c r="DE17" s="592"/>
      <c r="DF17" s="592"/>
      <c r="DG17" s="592"/>
      <c r="DH17" s="592"/>
      <c r="DI17" s="592"/>
      <c r="DJ17" s="592"/>
      <c r="DK17" s="592"/>
      <c r="DL17" s="592"/>
      <c r="DM17" s="592"/>
      <c r="DN17" s="592"/>
      <c r="DO17" s="592"/>
      <c r="DP17" s="593"/>
      <c r="DQ17" s="600">
        <v>7473900</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1788504</v>
      </c>
      <c r="S18" s="592"/>
      <c r="T18" s="592"/>
      <c r="U18" s="592"/>
      <c r="V18" s="592"/>
      <c r="W18" s="592"/>
      <c r="X18" s="592"/>
      <c r="Y18" s="593"/>
      <c r="Z18" s="594">
        <v>3</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3657</v>
      </c>
      <c r="CS18" s="592"/>
      <c r="CT18" s="592"/>
      <c r="CU18" s="592"/>
      <c r="CV18" s="592"/>
      <c r="CW18" s="592"/>
      <c r="CX18" s="592"/>
      <c r="CY18" s="593"/>
      <c r="CZ18" s="594">
        <v>0</v>
      </c>
      <c r="DA18" s="594"/>
      <c r="DB18" s="594"/>
      <c r="DC18" s="594"/>
      <c r="DD18" s="600" t="s">
        <v>112</v>
      </c>
      <c r="DE18" s="592"/>
      <c r="DF18" s="592"/>
      <c r="DG18" s="592"/>
      <c r="DH18" s="592"/>
      <c r="DI18" s="592"/>
      <c r="DJ18" s="592"/>
      <c r="DK18" s="592"/>
      <c r="DL18" s="592"/>
      <c r="DM18" s="592"/>
      <c r="DN18" s="592"/>
      <c r="DO18" s="592"/>
      <c r="DP18" s="593"/>
      <c r="DQ18" s="600">
        <v>3657</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65</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1227861</v>
      </c>
      <c r="BH19" s="592"/>
      <c r="BI19" s="592"/>
      <c r="BJ19" s="592"/>
      <c r="BK19" s="592"/>
      <c r="BL19" s="592"/>
      <c r="BM19" s="592"/>
      <c r="BN19" s="593"/>
      <c r="BO19" s="594">
        <v>6.5</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36202700</v>
      </c>
      <c r="S20" s="592"/>
      <c r="T20" s="592"/>
      <c r="U20" s="592"/>
      <c r="V20" s="592"/>
      <c r="W20" s="592"/>
      <c r="X20" s="592"/>
      <c r="Y20" s="593"/>
      <c r="Z20" s="594">
        <v>60.5</v>
      </c>
      <c r="AA20" s="594"/>
      <c r="AB20" s="594"/>
      <c r="AC20" s="594"/>
      <c r="AD20" s="595">
        <v>33186270</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1227861</v>
      </c>
      <c r="BH20" s="592"/>
      <c r="BI20" s="592"/>
      <c r="BJ20" s="592"/>
      <c r="BK20" s="592"/>
      <c r="BL20" s="592"/>
      <c r="BM20" s="592"/>
      <c r="BN20" s="593"/>
      <c r="BO20" s="594">
        <v>6.5</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58480177</v>
      </c>
      <c r="CS20" s="592"/>
      <c r="CT20" s="592"/>
      <c r="CU20" s="592"/>
      <c r="CV20" s="592"/>
      <c r="CW20" s="592"/>
      <c r="CX20" s="592"/>
      <c r="CY20" s="593"/>
      <c r="CZ20" s="594">
        <v>100</v>
      </c>
      <c r="DA20" s="594"/>
      <c r="DB20" s="594"/>
      <c r="DC20" s="594"/>
      <c r="DD20" s="600">
        <v>7523521</v>
      </c>
      <c r="DE20" s="592"/>
      <c r="DF20" s="592"/>
      <c r="DG20" s="592"/>
      <c r="DH20" s="592"/>
      <c r="DI20" s="592"/>
      <c r="DJ20" s="592"/>
      <c r="DK20" s="592"/>
      <c r="DL20" s="592"/>
      <c r="DM20" s="592"/>
      <c r="DN20" s="592"/>
      <c r="DO20" s="592"/>
      <c r="DP20" s="593"/>
      <c r="DQ20" s="600">
        <v>38917834</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21971</v>
      </c>
      <c r="S21" s="592"/>
      <c r="T21" s="592"/>
      <c r="U21" s="592"/>
      <c r="V21" s="592"/>
      <c r="W21" s="592"/>
      <c r="X21" s="592"/>
      <c r="Y21" s="593"/>
      <c r="Z21" s="594">
        <v>0</v>
      </c>
      <c r="AA21" s="594"/>
      <c r="AB21" s="594"/>
      <c r="AC21" s="594"/>
      <c r="AD21" s="595">
        <v>21971</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668885</v>
      </c>
      <c r="S22" s="592"/>
      <c r="T22" s="592"/>
      <c r="U22" s="592"/>
      <c r="V22" s="592"/>
      <c r="W22" s="592"/>
      <c r="X22" s="592"/>
      <c r="Y22" s="593"/>
      <c r="Z22" s="594">
        <v>1.1000000000000001</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1136696</v>
      </c>
      <c r="S23" s="592"/>
      <c r="T23" s="592"/>
      <c r="U23" s="592"/>
      <c r="V23" s="592"/>
      <c r="W23" s="592"/>
      <c r="X23" s="592"/>
      <c r="Y23" s="593"/>
      <c r="Z23" s="594">
        <v>1.9</v>
      </c>
      <c r="AA23" s="594"/>
      <c r="AB23" s="594"/>
      <c r="AC23" s="594"/>
      <c r="AD23" s="595">
        <v>58104</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1227861</v>
      </c>
      <c r="BH23" s="592"/>
      <c r="BI23" s="592"/>
      <c r="BJ23" s="592"/>
      <c r="BK23" s="592"/>
      <c r="BL23" s="592"/>
      <c r="BM23" s="592"/>
      <c r="BN23" s="593"/>
      <c r="BO23" s="594">
        <v>6.5</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499939</v>
      </c>
      <c r="S24" s="592"/>
      <c r="T24" s="592"/>
      <c r="U24" s="592"/>
      <c r="V24" s="592"/>
      <c r="W24" s="592"/>
      <c r="X24" s="592"/>
      <c r="Y24" s="593"/>
      <c r="Z24" s="594">
        <v>0.8</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28943375</v>
      </c>
      <c r="CS24" s="581"/>
      <c r="CT24" s="581"/>
      <c r="CU24" s="581"/>
      <c r="CV24" s="581"/>
      <c r="CW24" s="581"/>
      <c r="CX24" s="581"/>
      <c r="CY24" s="582"/>
      <c r="CZ24" s="618">
        <v>49.5</v>
      </c>
      <c r="DA24" s="619"/>
      <c r="DB24" s="619"/>
      <c r="DC24" s="620"/>
      <c r="DD24" s="617">
        <v>20103452</v>
      </c>
      <c r="DE24" s="581"/>
      <c r="DF24" s="581"/>
      <c r="DG24" s="581"/>
      <c r="DH24" s="581"/>
      <c r="DI24" s="581"/>
      <c r="DJ24" s="581"/>
      <c r="DK24" s="582"/>
      <c r="DL24" s="617">
        <v>19746302</v>
      </c>
      <c r="DM24" s="581"/>
      <c r="DN24" s="581"/>
      <c r="DO24" s="581"/>
      <c r="DP24" s="581"/>
      <c r="DQ24" s="581"/>
      <c r="DR24" s="581"/>
      <c r="DS24" s="581"/>
      <c r="DT24" s="581"/>
      <c r="DU24" s="581"/>
      <c r="DV24" s="582"/>
      <c r="DW24" s="585">
        <v>54.4</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7378735</v>
      </c>
      <c r="S25" s="592"/>
      <c r="T25" s="592"/>
      <c r="U25" s="592"/>
      <c r="V25" s="592"/>
      <c r="W25" s="592"/>
      <c r="X25" s="592"/>
      <c r="Y25" s="593"/>
      <c r="Z25" s="594">
        <v>12.3</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10185348</v>
      </c>
      <c r="CS25" s="623"/>
      <c r="CT25" s="623"/>
      <c r="CU25" s="623"/>
      <c r="CV25" s="623"/>
      <c r="CW25" s="623"/>
      <c r="CX25" s="623"/>
      <c r="CY25" s="624"/>
      <c r="CZ25" s="625">
        <v>17.399999999999999</v>
      </c>
      <c r="DA25" s="626"/>
      <c r="DB25" s="626"/>
      <c r="DC25" s="627"/>
      <c r="DD25" s="600">
        <v>9416597</v>
      </c>
      <c r="DE25" s="623"/>
      <c r="DF25" s="623"/>
      <c r="DG25" s="623"/>
      <c r="DH25" s="623"/>
      <c r="DI25" s="623"/>
      <c r="DJ25" s="623"/>
      <c r="DK25" s="624"/>
      <c r="DL25" s="600">
        <v>9076564</v>
      </c>
      <c r="DM25" s="623"/>
      <c r="DN25" s="623"/>
      <c r="DO25" s="623"/>
      <c r="DP25" s="623"/>
      <c r="DQ25" s="623"/>
      <c r="DR25" s="623"/>
      <c r="DS25" s="623"/>
      <c r="DT25" s="623"/>
      <c r="DU25" s="623"/>
      <c r="DV25" s="624"/>
      <c r="DW25" s="596">
        <v>25</v>
      </c>
      <c r="DX25" s="621"/>
      <c r="DY25" s="621"/>
      <c r="DZ25" s="621"/>
      <c r="EA25" s="621"/>
      <c r="EB25" s="621"/>
      <c r="EC25" s="622"/>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6679095</v>
      </c>
      <c r="CS26" s="592"/>
      <c r="CT26" s="592"/>
      <c r="CU26" s="592"/>
      <c r="CV26" s="592"/>
      <c r="CW26" s="592"/>
      <c r="CX26" s="592"/>
      <c r="CY26" s="593"/>
      <c r="CZ26" s="625">
        <v>11.4</v>
      </c>
      <c r="DA26" s="626"/>
      <c r="DB26" s="626"/>
      <c r="DC26" s="627"/>
      <c r="DD26" s="600">
        <v>6100480</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x14ac:dyDescent="0.15">
      <c r="B27" s="588" t="s">
        <v>279</v>
      </c>
      <c r="C27" s="589"/>
      <c r="D27" s="589"/>
      <c r="E27" s="589"/>
      <c r="F27" s="589"/>
      <c r="G27" s="589"/>
      <c r="H27" s="589"/>
      <c r="I27" s="589"/>
      <c r="J27" s="589"/>
      <c r="K27" s="589"/>
      <c r="L27" s="589"/>
      <c r="M27" s="589"/>
      <c r="N27" s="589"/>
      <c r="O27" s="589"/>
      <c r="P27" s="589"/>
      <c r="Q27" s="590"/>
      <c r="R27" s="591">
        <v>3899226</v>
      </c>
      <c r="S27" s="592"/>
      <c r="T27" s="592"/>
      <c r="U27" s="592"/>
      <c r="V27" s="592"/>
      <c r="W27" s="592"/>
      <c r="X27" s="592"/>
      <c r="Y27" s="593"/>
      <c r="Z27" s="594">
        <v>6.5</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18818909</v>
      </c>
      <c r="BH27" s="592"/>
      <c r="BI27" s="592"/>
      <c r="BJ27" s="592"/>
      <c r="BK27" s="592"/>
      <c r="BL27" s="592"/>
      <c r="BM27" s="592"/>
      <c r="BN27" s="593"/>
      <c r="BO27" s="594">
        <v>100</v>
      </c>
      <c r="BP27" s="594"/>
      <c r="BQ27" s="594"/>
      <c r="BR27" s="594"/>
      <c r="BS27" s="600">
        <v>284167</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11090231</v>
      </c>
      <c r="CS27" s="623"/>
      <c r="CT27" s="623"/>
      <c r="CU27" s="623"/>
      <c r="CV27" s="623"/>
      <c r="CW27" s="623"/>
      <c r="CX27" s="623"/>
      <c r="CY27" s="624"/>
      <c r="CZ27" s="625">
        <v>19</v>
      </c>
      <c r="DA27" s="626"/>
      <c r="DB27" s="626"/>
      <c r="DC27" s="627"/>
      <c r="DD27" s="600">
        <v>3212955</v>
      </c>
      <c r="DE27" s="623"/>
      <c r="DF27" s="623"/>
      <c r="DG27" s="623"/>
      <c r="DH27" s="623"/>
      <c r="DI27" s="623"/>
      <c r="DJ27" s="623"/>
      <c r="DK27" s="624"/>
      <c r="DL27" s="600">
        <v>3209781</v>
      </c>
      <c r="DM27" s="623"/>
      <c r="DN27" s="623"/>
      <c r="DO27" s="623"/>
      <c r="DP27" s="623"/>
      <c r="DQ27" s="623"/>
      <c r="DR27" s="623"/>
      <c r="DS27" s="623"/>
      <c r="DT27" s="623"/>
      <c r="DU27" s="623"/>
      <c r="DV27" s="624"/>
      <c r="DW27" s="596">
        <v>8.8000000000000007</v>
      </c>
      <c r="DX27" s="621"/>
      <c r="DY27" s="621"/>
      <c r="DZ27" s="621"/>
      <c r="EA27" s="621"/>
      <c r="EB27" s="621"/>
      <c r="EC27" s="622"/>
    </row>
    <row r="28" spans="2:133" ht="11.25" customHeight="1" x14ac:dyDescent="0.15">
      <c r="B28" s="588" t="s">
        <v>282</v>
      </c>
      <c r="C28" s="589"/>
      <c r="D28" s="589"/>
      <c r="E28" s="589"/>
      <c r="F28" s="589"/>
      <c r="G28" s="589"/>
      <c r="H28" s="589"/>
      <c r="I28" s="589"/>
      <c r="J28" s="589"/>
      <c r="K28" s="589"/>
      <c r="L28" s="589"/>
      <c r="M28" s="589"/>
      <c r="N28" s="589"/>
      <c r="O28" s="589"/>
      <c r="P28" s="589"/>
      <c r="Q28" s="590"/>
      <c r="R28" s="591">
        <v>124879</v>
      </c>
      <c r="S28" s="592"/>
      <c r="T28" s="592"/>
      <c r="U28" s="592"/>
      <c r="V28" s="592"/>
      <c r="W28" s="592"/>
      <c r="X28" s="592"/>
      <c r="Y28" s="593"/>
      <c r="Z28" s="594">
        <v>0.2</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7667796</v>
      </c>
      <c r="CS28" s="592"/>
      <c r="CT28" s="592"/>
      <c r="CU28" s="592"/>
      <c r="CV28" s="592"/>
      <c r="CW28" s="592"/>
      <c r="CX28" s="592"/>
      <c r="CY28" s="593"/>
      <c r="CZ28" s="625">
        <v>13.1</v>
      </c>
      <c r="DA28" s="626"/>
      <c r="DB28" s="626"/>
      <c r="DC28" s="627"/>
      <c r="DD28" s="600">
        <v>7473900</v>
      </c>
      <c r="DE28" s="592"/>
      <c r="DF28" s="592"/>
      <c r="DG28" s="592"/>
      <c r="DH28" s="592"/>
      <c r="DI28" s="592"/>
      <c r="DJ28" s="592"/>
      <c r="DK28" s="593"/>
      <c r="DL28" s="600">
        <v>7459957</v>
      </c>
      <c r="DM28" s="592"/>
      <c r="DN28" s="592"/>
      <c r="DO28" s="592"/>
      <c r="DP28" s="592"/>
      <c r="DQ28" s="592"/>
      <c r="DR28" s="592"/>
      <c r="DS28" s="592"/>
      <c r="DT28" s="592"/>
      <c r="DU28" s="592"/>
      <c r="DV28" s="593"/>
      <c r="DW28" s="596">
        <v>20.5</v>
      </c>
      <c r="DX28" s="621"/>
      <c r="DY28" s="621"/>
      <c r="DZ28" s="621"/>
      <c r="EA28" s="621"/>
      <c r="EB28" s="621"/>
      <c r="EC28" s="622"/>
    </row>
    <row r="29" spans="2:133" ht="11.25" customHeight="1" x14ac:dyDescent="0.15">
      <c r="B29" s="588" t="s">
        <v>284</v>
      </c>
      <c r="C29" s="589"/>
      <c r="D29" s="589"/>
      <c r="E29" s="589"/>
      <c r="F29" s="589"/>
      <c r="G29" s="589"/>
      <c r="H29" s="589"/>
      <c r="I29" s="589"/>
      <c r="J29" s="589"/>
      <c r="K29" s="589"/>
      <c r="L29" s="589"/>
      <c r="M29" s="589"/>
      <c r="N29" s="589"/>
      <c r="O29" s="589"/>
      <c r="P29" s="589"/>
      <c r="Q29" s="590"/>
      <c r="R29" s="591">
        <v>63799</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7666252</v>
      </c>
      <c r="CS29" s="623"/>
      <c r="CT29" s="623"/>
      <c r="CU29" s="623"/>
      <c r="CV29" s="623"/>
      <c r="CW29" s="623"/>
      <c r="CX29" s="623"/>
      <c r="CY29" s="624"/>
      <c r="CZ29" s="625">
        <v>13.1</v>
      </c>
      <c r="DA29" s="626"/>
      <c r="DB29" s="626"/>
      <c r="DC29" s="627"/>
      <c r="DD29" s="600">
        <v>7472356</v>
      </c>
      <c r="DE29" s="623"/>
      <c r="DF29" s="623"/>
      <c r="DG29" s="623"/>
      <c r="DH29" s="623"/>
      <c r="DI29" s="623"/>
      <c r="DJ29" s="623"/>
      <c r="DK29" s="624"/>
      <c r="DL29" s="600">
        <v>7458413</v>
      </c>
      <c r="DM29" s="623"/>
      <c r="DN29" s="623"/>
      <c r="DO29" s="623"/>
      <c r="DP29" s="623"/>
      <c r="DQ29" s="623"/>
      <c r="DR29" s="623"/>
      <c r="DS29" s="623"/>
      <c r="DT29" s="623"/>
      <c r="DU29" s="623"/>
      <c r="DV29" s="624"/>
      <c r="DW29" s="596">
        <v>20.5</v>
      </c>
      <c r="DX29" s="621"/>
      <c r="DY29" s="621"/>
      <c r="DZ29" s="621"/>
      <c r="EA29" s="621"/>
      <c r="EB29" s="621"/>
      <c r="EC29" s="622"/>
    </row>
    <row r="30" spans="2:133" ht="11.25" customHeight="1" x14ac:dyDescent="0.15">
      <c r="B30" s="588" t="s">
        <v>288</v>
      </c>
      <c r="C30" s="589"/>
      <c r="D30" s="589"/>
      <c r="E30" s="589"/>
      <c r="F30" s="589"/>
      <c r="G30" s="589"/>
      <c r="H30" s="589"/>
      <c r="I30" s="589"/>
      <c r="J30" s="589"/>
      <c r="K30" s="589"/>
      <c r="L30" s="589"/>
      <c r="M30" s="589"/>
      <c r="N30" s="589"/>
      <c r="O30" s="589"/>
      <c r="P30" s="589"/>
      <c r="Q30" s="590"/>
      <c r="R30" s="591">
        <v>912674</v>
      </c>
      <c r="S30" s="592"/>
      <c r="T30" s="592"/>
      <c r="U30" s="592"/>
      <c r="V30" s="592"/>
      <c r="W30" s="592"/>
      <c r="X30" s="592"/>
      <c r="Y30" s="593"/>
      <c r="Z30" s="594">
        <v>1.5</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99.1</v>
      </c>
      <c r="BH30" s="650"/>
      <c r="BI30" s="650"/>
      <c r="BJ30" s="650"/>
      <c r="BK30" s="650"/>
      <c r="BL30" s="650"/>
      <c r="BM30" s="586">
        <v>95.7</v>
      </c>
      <c r="BN30" s="650"/>
      <c r="BO30" s="650"/>
      <c r="BP30" s="650"/>
      <c r="BQ30" s="651"/>
      <c r="BR30" s="649">
        <v>99</v>
      </c>
      <c r="BS30" s="650"/>
      <c r="BT30" s="650"/>
      <c r="BU30" s="650"/>
      <c r="BV30" s="650"/>
      <c r="BW30" s="650"/>
      <c r="BX30" s="586">
        <v>95.7</v>
      </c>
      <c r="BY30" s="650"/>
      <c r="BZ30" s="650"/>
      <c r="CA30" s="650"/>
      <c r="CB30" s="651"/>
      <c r="CD30" s="654"/>
      <c r="CE30" s="655"/>
      <c r="CF30" s="605" t="s">
        <v>291</v>
      </c>
      <c r="CG30" s="606"/>
      <c r="CH30" s="606"/>
      <c r="CI30" s="606"/>
      <c r="CJ30" s="606"/>
      <c r="CK30" s="606"/>
      <c r="CL30" s="606"/>
      <c r="CM30" s="606"/>
      <c r="CN30" s="606"/>
      <c r="CO30" s="606"/>
      <c r="CP30" s="606"/>
      <c r="CQ30" s="607"/>
      <c r="CR30" s="591">
        <v>6647015</v>
      </c>
      <c r="CS30" s="592"/>
      <c r="CT30" s="592"/>
      <c r="CU30" s="592"/>
      <c r="CV30" s="592"/>
      <c r="CW30" s="592"/>
      <c r="CX30" s="592"/>
      <c r="CY30" s="593"/>
      <c r="CZ30" s="625">
        <v>11.4</v>
      </c>
      <c r="DA30" s="626"/>
      <c r="DB30" s="626"/>
      <c r="DC30" s="627"/>
      <c r="DD30" s="600">
        <v>6491042</v>
      </c>
      <c r="DE30" s="592"/>
      <c r="DF30" s="592"/>
      <c r="DG30" s="592"/>
      <c r="DH30" s="592"/>
      <c r="DI30" s="592"/>
      <c r="DJ30" s="592"/>
      <c r="DK30" s="593"/>
      <c r="DL30" s="600">
        <v>6477099</v>
      </c>
      <c r="DM30" s="592"/>
      <c r="DN30" s="592"/>
      <c r="DO30" s="592"/>
      <c r="DP30" s="592"/>
      <c r="DQ30" s="592"/>
      <c r="DR30" s="592"/>
      <c r="DS30" s="592"/>
      <c r="DT30" s="592"/>
      <c r="DU30" s="592"/>
      <c r="DV30" s="593"/>
      <c r="DW30" s="596">
        <v>17.8</v>
      </c>
      <c r="DX30" s="621"/>
      <c r="DY30" s="621"/>
      <c r="DZ30" s="621"/>
      <c r="EA30" s="621"/>
      <c r="EB30" s="621"/>
      <c r="EC30" s="622"/>
    </row>
    <row r="31" spans="2:133" ht="11.25" customHeight="1" x14ac:dyDescent="0.15">
      <c r="B31" s="588" t="s">
        <v>292</v>
      </c>
      <c r="C31" s="589"/>
      <c r="D31" s="589"/>
      <c r="E31" s="589"/>
      <c r="F31" s="589"/>
      <c r="G31" s="589"/>
      <c r="H31" s="589"/>
      <c r="I31" s="589"/>
      <c r="J31" s="589"/>
      <c r="K31" s="589"/>
      <c r="L31" s="589"/>
      <c r="M31" s="589"/>
      <c r="N31" s="589"/>
      <c r="O31" s="589"/>
      <c r="P31" s="589"/>
      <c r="Q31" s="590"/>
      <c r="R31" s="591">
        <v>618065</v>
      </c>
      <c r="S31" s="592"/>
      <c r="T31" s="592"/>
      <c r="U31" s="592"/>
      <c r="V31" s="592"/>
      <c r="W31" s="592"/>
      <c r="X31" s="592"/>
      <c r="Y31" s="593"/>
      <c r="Z31" s="594">
        <v>1</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v>
      </c>
      <c r="BH31" s="623"/>
      <c r="BI31" s="623"/>
      <c r="BJ31" s="623"/>
      <c r="BK31" s="623"/>
      <c r="BL31" s="623"/>
      <c r="BM31" s="597">
        <v>95.8</v>
      </c>
      <c r="BN31" s="647"/>
      <c r="BO31" s="647"/>
      <c r="BP31" s="647"/>
      <c r="BQ31" s="648"/>
      <c r="BR31" s="646">
        <v>98.9</v>
      </c>
      <c r="BS31" s="623"/>
      <c r="BT31" s="623"/>
      <c r="BU31" s="623"/>
      <c r="BV31" s="623"/>
      <c r="BW31" s="623"/>
      <c r="BX31" s="597">
        <v>95.8</v>
      </c>
      <c r="BY31" s="647"/>
      <c r="BZ31" s="647"/>
      <c r="CA31" s="647"/>
      <c r="CB31" s="648"/>
      <c r="CD31" s="654"/>
      <c r="CE31" s="655"/>
      <c r="CF31" s="605" t="s">
        <v>295</v>
      </c>
      <c r="CG31" s="606"/>
      <c r="CH31" s="606"/>
      <c r="CI31" s="606"/>
      <c r="CJ31" s="606"/>
      <c r="CK31" s="606"/>
      <c r="CL31" s="606"/>
      <c r="CM31" s="606"/>
      <c r="CN31" s="606"/>
      <c r="CO31" s="606"/>
      <c r="CP31" s="606"/>
      <c r="CQ31" s="607"/>
      <c r="CR31" s="591">
        <v>1019237</v>
      </c>
      <c r="CS31" s="623"/>
      <c r="CT31" s="623"/>
      <c r="CU31" s="623"/>
      <c r="CV31" s="623"/>
      <c r="CW31" s="623"/>
      <c r="CX31" s="623"/>
      <c r="CY31" s="624"/>
      <c r="CZ31" s="625">
        <v>1.7</v>
      </c>
      <c r="DA31" s="626"/>
      <c r="DB31" s="626"/>
      <c r="DC31" s="627"/>
      <c r="DD31" s="600">
        <v>981314</v>
      </c>
      <c r="DE31" s="623"/>
      <c r="DF31" s="623"/>
      <c r="DG31" s="623"/>
      <c r="DH31" s="623"/>
      <c r="DI31" s="623"/>
      <c r="DJ31" s="623"/>
      <c r="DK31" s="624"/>
      <c r="DL31" s="600">
        <v>981314</v>
      </c>
      <c r="DM31" s="623"/>
      <c r="DN31" s="623"/>
      <c r="DO31" s="623"/>
      <c r="DP31" s="623"/>
      <c r="DQ31" s="623"/>
      <c r="DR31" s="623"/>
      <c r="DS31" s="623"/>
      <c r="DT31" s="623"/>
      <c r="DU31" s="623"/>
      <c r="DV31" s="624"/>
      <c r="DW31" s="596">
        <v>2.7</v>
      </c>
      <c r="DX31" s="621"/>
      <c r="DY31" s="621"/>
      <c r="DZ31" s="621"/>
      <c r="EA31" s="621"/>
      <c r="EB31" s="621"/>
      <c r="EC31" s="622"/>
    </row>
    <row r="32" spans="2:133" ht="11.25" customHeight="1" x14ac:dyDescent="0.15">
      <c r="B32" s="588" t="s">
        <v>296</v>
      </c>
      <c r="C32" s="589"/>
      <c r="D32" s="589"/>
      <c r="E32" s="589"/>
      <c r="F32" s="589"/>
      <c r="G32" s="589"/>
      <c r="H32" s="589"/>
      <c r="I32" s="589"/>
      <c r="J32" s="589"/>
      <c r="K32" s="589"/>
      <c r="L32" s="589"/>
      <c r="M32" s="589"/>
      <c r="N32" s="589"/>
      <c r="O32" s="589"/>
      <c r="P32" s="589"/>
      <c r="Q32" s="590"/>
      <c r="R32" s="591">
        <v>2133713</v>
      </c>
      <c r="S32" s="592"/>
      <c r="T32" s="592"/>
      <c r="U32" s="592"/>
      <c r="V32" s="592"/>
      <c r="W32" s="592"/>
      <c r="X32" s="592"/>
      <c r="Y32" s="593"/>
      <c r="Z32" s="594">
        <v>3.6</v>
      </c>
      <c r="AA32" s="594"/>
      <c r="AB32" s="594"/>
      <c r="AC32" s="594"/>
      <c r="AD32" s="595">
        <v>4588</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99.2</v>
      </c>
      <c r="BH32" s="659"/>
      <c r="BI32" s="659"/>
      <c r="BJ32" s="659"/>
      <c r="BK32" s="659"/>
      <c r="BL32" s="659"/>
      <c r="BM32" s="660">
        <v>95.4</v>
      </c>
      <c r="BN32" s="659"/>
      <c r="BO32" s="659"/>
      <c r="BP32" s="659"/>
      <c r="BQ32" s="661"/>
      <c r="BR32" s="658">
        <v>99</v>
      </c>
      <c r="BS32" s="659"/>
      <c r="BT32" s="659"/>
      <c r="BU32" s="659"/>
      <c r="BV32" s="659"/>
      <c r="BW32" s="659"/>
      <c r="BX32" s="660">
        <v>95.2</v>
      </c>
      <c r="BY32" s="659"/>
      <c r="BZ32" s="659"/>
      <c r="CA32" s="659"/>
      <c r="CB32" s="661"/>
      <c r="CD32" s="656"/>
      <c r="CE32" s="657"/>
      <c r="CF32" s="605" t="s">
        <v>298</v>
      </c>
      <c r="CG32" s="606"/>
      <c r="CH32" s="606"/>
      <c r="CI32" s="606"/>
      <c r="CJ32" s="606"/>
      <c r="CK32" s="606"/>
      <c r="CL32" s="606"/>
      <c r="CM32" s="606"/>
      <c r="CN32" s="606"/>
      <c r="CO32" s="606"/>
      <c r="CP32" s="606"/>
      <c r="CQ32" s="607"/>
      <c r="CR32" s="591">
        <v>1544</v>
      </c>
      <c r="CS32" s="592"/>
      <c r="CT32" s="592"/>
      <c r="CU32" s="592"/>
      <c r="CV32" s="592"/>
      <c r="CW32" s="592"/>
      <c r="CX32" s="592"/>
      <c r="CY32" s="593"/>
      <c r="CZ32" s="625">
        <v>0</v>
      </c>
      <c r="DA32" s="626"/>
      <c r="DB32" s="626"/>
      <c r="DC32" s="627"/>
      <c r="DD32" s="600">
        <v>1544</v>
      </c>
      <c r="DE32" s="592"/>
      <c r="DF32" s="592"/>
      <c r="DG32" s="592"/>
      <c r="DH32" s="592"/>
      <c r="DI32" s="592"/>
      <c r="DJ32" s="592"/>
      <c r="DK32" s="593"/>
      <c r="DL32" s="600">
        <v>1544</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299</v>
      </c>
      <c r="C33" s="589"/>
      <c r="D33" s="589"/>
      <c r="E33" s="589"/>
      <c r="F33" s="589"/>
      <c r="G33" s="589"/>
      <c r="H33" s="589"/>
      <c r="I33" s="589"/>
      <c r="J33" s="589"/>
      <c r="K33" s="589"/>
      <c r="L33" s="589"/>
      <c r="M33" s="589"/>
      <c r="N33" s="589"/>
      <c r="O33" s="589"/>
      <c r="P33" s="589"/>
      <c r="Q33" s="590"/>
      <c r="R33" s="591">
        <v>6136400</v>
      </c>
      <c r="S33" s="592"/>
      <c r="T33" s="592"/>
      <c r="U33" s="592"/>
      <c r="V33" s="592"/>
      <c r="W33" s="592"/>
      <c r="X33" s="592"/>
      <c r="Y33" s="593"/>
      <c r="Z33" s="594">
        <v>10.3</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21919494</v>
      </c>
      <c r="CS33" s="623"/>
      <c r="CT33" s="623"/>
      <c r="CU33" s="623"/>
      <c r="CV33" s="623"/>
      <c r="CW33" s="623"/>
      <c r="CX33" s="623"/>
      <c r="CY33" s="624"/>
      <c r="CZ33" s="625">
        <v>37.5</v>
      </c>
      <c r="DA33" s="626"/>
      <c r="DB33" s="626"/>
      <c r="DC33" s="627"/>
      <c r="DD33" s="600">
        <v>16535680</v>
      </c>
      <c r="DE33" s="623"/>
      <c r="DF33" s="623"/>
      <c r="DG33" s="623"/>
      <c r="DH33" s="623"/>
      <c r="DI33" s="623"/>
      <c r="DJ33" s="623"/>
      <c r="DK33" s="624"/>
      <c r="DL33" s="600">
        <v>13379163</v>
      </c>
      <c r="DM33" s="623"/>
      <c r="DN33" s="623"/>
      <c r="DO33" s="623"/>
      <c r="DP33" s="623"/>
      <c r="DQ33" s="623"/>
      <c r="DR33" s="623"/>
      <c r="DS33" s="623"/>
      <c r="DT33" s="623"/>
      <c r="DU33" s="623"/>
      <c r="DV33" s="624"/>
      <c r="DW33" s="596">
        <v>36.799999999999997</v>
      </c>
      <c r="DX33" s="621"/>
      <c r="DY33" s="621"/>
      <c r="DZ33" s="621"/>
      <c r="EA33" s="621"/>
      <c r="EB33" s="621"/>
      <c r="EC33" s="622"/>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6853304</v>
      </c>
      <c r="CS34" s="592"/>
      <c r="CT34" s="592"/>
      <c r="CU34" s="592"/>
      <c r="CV34" s="592"/>
      <c r="CW34" s="592"/>
      <c r="CX34" s="592"/>
      <c r="CY34" s="593"/>
      <c r="CZ34" s="625">
        <v>11.7</v>
      </c>
      <c r="DA34" s="626"/>
      <c r="DB34" s="626"/>
      <c r="DC34" s="627"/>
      <c r="DD34" s="600">
        <v>5604418</v>
      </c>
      <c r="DE34" s="592"/>
      <c r="DF34" s="592"/>
      <c r="DG34" s="592"/>
      <c r="DH34" s="592"/>
      <c r="DI34" s="592"/>
      <c r="DJ34" s="592"/>
      <c r="DK34" s="593"/>
      <c r="DL34" s="600">
        <v>4965695</v>
      </c>
      <c r="DM34" s="592"/>
      <c r="DN34" s="592"/>
      <c r="DO34" s="592"/>
      <c r="DP34" s="592"/>
      <c r="DQ34" s="592"/>
      <c r="DR34" s="592"/>
      <c r="DS34" s="592"/>
      <c r="DT34" s="592"/>
      <c r="DU34" s="592"/>
      <c r="DV34" s="593"/>
      <c r="DW34" s="596">
        <v>13.7</v>
      </c>
      <c r="DX34" s="621"/>
      <c r="DY34" s="621"/>
      <c r="DZ34" s="621"/>
      <c r="EA34" s="621"/>
      <c r="EB34" s="621"/>
      <c r="EC34" s="622"/>
    </row>
    <row r="35" spans="2:133" ht="11.25" customHeight="1" x14ac:dyDescent="0.15">
      <c r="B35" s="588" t="s">
        <v>305</v>
      </c>
      <c r="C35" s="589"/>
      <c r="D35" s="589"/>
      <c r="E35" s="589"/>
      <c r="F35" s="589"/>
      <c r="G35" s="589"/>
      <c r="H35" s="589"/>
      <c r="I35" s="589"/>
      <c r="J35" s="589"/>
      <c r="K35" s="589"/>
      <c r="L35" s="589"/>
      <c r="M35" s="589"/>
      <c r="N35" s="589"/>
      <c r="O35" s="589"/>
      <c r="P35" s="589"/>
      <c r="Q35" s="590"/>
      <c r="R35" s="591">
        <v>3047100</v>
      </c>
      <c r="S35" s="592"/>
      <c r="T35" s="592"/>
      <c r="U35" s="592"/>
      <c r="V35" s="592"/>
      <c r="W35" s="592"/>
      <c r="X35" s="592"/>
      <c r="Y35" s="593"/>
      <c r="Z35" s="594">
        <v>5.0999999999999996</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8661609</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451260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858113</v>
      </c>
      <c r="CS35" s="623"/>
      <c r="CT35" s="623"/>
      <c r="CU35" s="623"/>
      <c r="CV35" s="623"/>
      <c r="CW35" s="623"/>
      <c r="CX35" s="623"/>
      <c r="CY35" s="624"/>
      <c r="CZ35" s="625">
        <v>1.5</v>
      </c>
      <c r="DA35" s="626"/>
      <c r="DB35" s="626"/>
      <c r="DC35" s="627"/>
      <c r="DD35" s="600">
        <v>524526</v>
      </c>
      <c r="DE35" s="623"/>
      <c r="DF35" s="623"/>
      <c r="DG35" s="623"/>
      <c r="DH35" s="623"/>
      <c r="DI35" s="623"/>
      <c r="DJ35" s="623"/>
      <c r="DK35" s="624"/>
      <c r="DL35" s="600">
        <v>524526</v>
      </c>
      <c r="DM35" s="623"/>
      <c r="DN35" s="623"/>
      <c r="DO35" s="623"/>
      <c r="DP35" s="623"/>
      <c r="DQ35" s="623"/>
      <c r="DR35" s="623"/>
      <c r="DS35" s="623"/>
      <c r="DT35" s="623"/>
      <c r="DU35" s="623"/>
      <c r="DV35" s="624"/>
      <c r="DW35" s="596">
        <v>1.4</v>
      </c>
      <c r="DX35" s="621"/>
      <c r="DY35" s="621"/>
      <c r="DZ35" s="621"/>
      <c r="EA35" s="621"/>
      <c r="EB35" s="621"/>
      <c r="EC35" s="622"/>
    </row>
    <row r="36" spans="2:133" ht="11.25" customHeight="1" x14ac:dyDescent="0.15">
      <c r="B36" s="634" t="s">
        <v>309</v>
      </c>
      <c r="C36" s="635"/>
      <c r="D36" s="635"/>
      <c r="E36" s="635"/>
      <c r="F36" s="635"/>
      <c r="G36" s="635"/>
      <c r="H36" s="635"/>
      <c r="I36" s="635"/>
      <c r="J36" s="635"/>
      <c r="K36" s="635"/>
      <c r="L36" s="635"/>
      <c r="M36" s="635"/>
      <c r="N36" s="635"/>
      <c r="O36" s="635"/>
      <c r="P36" s="635"/>
      <c r="Q36" s="636"/>
      <c r="R36" s="663">
        <v>59797682</v>
      </c>
      <c r="S36" s="664"/>
      <c r="T36" s="664"/>
      <c r="U36" s="664"/>
      <c r="V36" s="664"/>
      <c r="W36" s="664"/>
      <c r="X36" s="664"/>
      <c r="Y36" s="665"/>
      <c r="Z36" s="666">
        <v>100</v>
      </c>
      <c r="AA36" s="666"/>
      <c r="AB36" s="666"/>
      <c r="AC36" s="666"/>
      <c r="AD36" s="667">
        <v>33270933</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1919285</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302808</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4782374</v>
      </c>
      <c r="CS36" s="592"/>
      <c r="CT36" s="592"/>
      <c r="CU36" s="592"/>
      <c r="CV36" s="592"/>
      <c r="CW36" s="592"/>
      <c r="CX36" s="592"/>
      <c r="CY36" s="593"/>
      <c r="CZ36" s="625">
        <v>8.1999999999999993</v>
      </c>
      <c r="DA36" s="626"/>
      <c r="DB36" s="626"/>
      <c r="DC36" s="627"/>
      <c r="DD36" s="600">
        <v>3536202</v>
      </c>
      <c r="DE36" s="592"/>
      <c r="DF36" s="592"/>
      <c r="DG36" s="592"/>
      <c r="DH36" s="592"/>
      <c r="DI36" s="592"/>
      <c r="DJ36" s="592"/>
      <c r="DK36" s="593"/>
      <c r="DL36" s="600">
        <v>2362409</v>
      </c>
      <c r="DM36" s="592"/>
      <c r="DN36" s="592"/>
      <c r="DO36" s="592"/>
      <c r="DP36" s="592"/>
      <c r="DQ36" s="592"/>
      <c r="DR36" s="592"/>
      <c r="DS36" s="592"/>
      <c r="DT36" s="592"/>
      <c r="DU36" s="592"/>
      <c r="DV36" s="593"/>
      <c r="DW36" s="596">
        <v>6.5</v>
      </c>
      <c r="DX36" s="621"/>
      <c r="DY36" s="621"/>
      <c r="DZ36" s="621"/>
      <c r="EA36" s="621"/>
      <c r="EB36" s="621"/>
      <c r="EC36" s="622"/>
    </row>
    <row r="37" spans="2:133" ht="11.25" customHeight="1" x14ac:dyDescent="0.15">
      <c r="AQ37" s="670" t="s">
        <v>313</v>
      </c>
      <c r="AR37" s="671"/>
      <c r="AS37" s="671"/>
      <c r="AT37" s="671"/>
      <c r="AU37" s="671"/>
      <c r="AV37" s="671"/>
      <c r="AW37" s="671"/>
      <c r="AX37" s="671"/>
      <c r="AY37" s="672"/>
      <c r="AZ37" s="591">
        <v>947756</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22248</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37518</v>
      </c>
      <c r="CS37" s="623"/>
      <c r="CT37" s="623"/>
      <c r="CU37" s="623"/>
      <c r="CV37" s="623"/>
      <c r="CW37" s="623"/>
      <c r="CX37" s="623"/>
      <c r="CY37" s="624"/>
      <c r="CZ37" s="625">
        <v>0.1</v>
      </c>
      <c r="DA37" s="626"/>
      <c r="DB37" s="626"/>
      <c r="DC37" s="627"/>
      <c r="DD37" s="600">
        <v>37518</v>
      </c>
      <c r="DE37" s="623"/>
      <c r="DF37" s="623"/>
      <c r="DG37" s="623"/>
      <c r="DH37" s="623"/>
      <c r="DI37" s="623"/>
      <c r="DJ37" s="623"/>
      <c r="DK37" s="624"/>
      <c r="DL37" s="600">
        <v>37392</v>
      </c>
      <c r="DM37" s="623"/>
      <c r="DN37" s="623"/>
      <c r="DO37" s="623"/>
      <c r="DP37" s="623"/>
      <c r="DQ37" s="623"/>
      <c r="DR37" s="623"/>
      <c r="DS37" s="623"/>
      <c r="DT37" s="623"/>
      <c r="DU37" s="623"/>
      <c r="DV37" s="624"/>
      <c r="DW37" s="596">
        <v>0.1</v>
      </c>
      <c r="DX37" s="621"/>
      <c r="DY37" s="621"/>
      <c r="DZ37" s="621"/>
      <c r="EA37" s="621"/>
      <c r="EB37" s="621"/>
      <c r="EC37" s="622"/>
    </row>
    <row r="38" spans="2:133" ht="11.25" customHeight="1" x14ac:dyDescent="0.15">
      <c r="AQ38" s="670" t="s">
        <v>316</v>
      </c>
      <c r="AR38" s="671"/>
      <c r="AS38" s="671"/>
      <c r="AT38" s="671"/>
      <c r="AU38" s="671"/>
      <c r="AV38" s="671"/>
      <c r="AW38" s="671"/>
      <c r="AX38" s="671"/>
      <c r="AY38" s="672"/>
      <c r="AZ38" s="591">
        <v>242160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36521</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6500164</v>
      </c>
      <c r="CS38" s="592"/>
      <c r="CT38" s="592"/>
      <c r="CU38" s="592"/>
      <c r="CV38" s="592"/>
      <c r="CW38" s="592"/>
      <c r="CX38" s="592"/>
      <c r="CY38" s="593"/>
      <c r="CZ38" s="625">
        <v>11.1</v>
      </c>
      <c r="DA38" s="626"/>
      <c r="DB38" s="626"/>
      <c r="DC38" s="627"/>
      <c r="DD38" s="600">
        <v>5769885</v>
      </c>
      <c r="DE38" s="592"/>
      <c r="DF38" s="592"/>
      <c r="DG38" s="592"/>
      <c r="DH38" s="592"/>
      <c r="DI38" s="592"/>
      <c r="DJ38" s="592"/>
      <c r="DK38" s="593"/>
      <c r="DL38" s="600">
        <v>5497733</v>
      </c>
      <c r="DM38" s="592"/>
      <c r="DN38" s="592"/>
      <c r="DO38" s="592"/>
      <c r="DP38" s="592"/>
      <c r="DQ38" s="592"/>
      <c r="DR38" s="592"/>
      <c r="DS38" s="592"/>
      <c r="DT38" s="592"/>
      <c r="DU38" s="592"/>
      <c r="DV38" s="593"/>
      <c r="DW38" s="596">
        <v>15.1</v>
      </c>
      <c r="DX38" s="621"/>
      <c r="DY38" s="621"/>
      <c r="DZ38" s="621"/>
      <c r="EA38" s="621"/>
      <c r="EB38" s="621"/>
      <c r="EC38" s="622"/>
    </row>
    <row r="39" spans="2:133" ht="11.25" customHeight="1" x14ac:dyDescent="0.15">
      <c r="AQ39" s="670" t="s">
        <v>319</v>
      </c>
      <c r="AR39" s="671"/>
      <c r="AS39" s="671"/>
      <c r="AT39" s="671"/>
      <c r="AU39" s="671"/>
      <c r="AV39" s="671"/>
      <c r="AW39" s="671"/>
      <c r="AX39" s="671"/>
      <c r="AY39" s="672"/>
      <c r="AZ39" s="591">
        <v>3657</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93</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1142051</v>
      </c>
      <c r="CS39" s="623"/>
      <c r="CT39" s="623"/>
      <c r="CU39" s="623"/>
      <c r="CV39" s="623"/>
      <c r="CW39" s="623"/>
      <c r="CX39" s="623"/>
      <c r="CY39" s="624"/>
      <c r="CZ39" s="625">
        <v>2</v>
      </c>
      <c r="DA39" s="626"/>
      <c r="DB39" s="626"/>
      <c r="DC39" s="627"/>
      <c r="DD39" s="600">
        <v>1071849</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990076</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105</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1783488</v>
      </c>
      <c r="CS40" s="592"/>
      <c r="CT40" s="592"/>
      <c r="CU40" s="592"/>
      <c r="CV40" s="592"/>
      <c r="CW40" s="592"/>
      <c r="CX40" s="592"/>
      <c r="CY40" s="593"/>
      <c r="CZ40" s="625">
        <v>3</v>
      </c>
      <c r="DA40" s="626"/>
      <c r="DB40" s="626"/>
      <c r="DC40" s="627"/>
      <c r="DD40" s="600">
        <v>28800</v>
      </c>
      <c r="DE40" s="592"/>
      <c r="DF40" s="592"/>
      <c r="DG40" s="592"/>
      <c r="DH40" s="592"/>
      <c r="DI40" s="592"/>
      <c r="DJ40" s="592"/>
      <c r="DK40" s="593"/>
      <c r="DL40" s="600">
        <v>28800</v>
      </c>
      <c r="DM40" s="592"/>
      <c r="DN40" s="592"/>
      <c r="DO40" s="592"/>
      <c r="DP40" s="592"/>
      <c r="DQ40" s="592"/>
      <c r="DR40" s="592"/>
      <c r="DS40" s="592"/>
      <c r="DT40" s="592"/>
      <c r="DU40" s="592"/>
      <c r="DV40" s="593"/>
      <c r="DW40" s="596">
        <v>0.1</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4558675</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332</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7617308</v>
      </c>
      <c r="CS42" s="592"/>
      <c r="CT42" s="592"/>
      <c r="CU42" s="592"/>
      <c r="CV42" s="592"/>
      <c r="CW42" s="592"/>
      <c r="CX42" s="592"/>
      <c r="CY42" s="593"/>
      <c r="CZ42" s="625">
        <v>13</v>
      </c>
      <c r="DA42" s="674"/>
      <c r="DB42" s="674"/>
      <c r="DC42" s="675"/>
      <c r="DD42" s="600">
        <v>2278702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143370</v>
      </c>
      <c r="CS43" s="623"/>
      <c r="CT43" s="623"/>
      <c r="CU43" s="623"/>
      <c r="CV43" s="623"/>
      <c r="CW43" s="623"/>
      <c r="CX43" s="623"/>
      <c r="CY43" s="624"/>
      <c r="CZ43" s="625">
        <v>0.2</v>
      </c>
      <c r="DA43" s="626"/>
      <c r="DB43" s="626"/>
      <c r="DC43" s="627"/>
      <c r="DD43" s="600">
        <v>138423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287</v>
      </c>
      <c r="CE44" s="698"/>
      <c r="CF44" s="588" t="s">
        <v>336</v>
      </c>
      <c r="CG44" s="589"/>
      <c r="CH44" s="589"/>
      <c r="CI44" s="589"/>
      <c r="CJ44" s="589"/>
      <c r="CK44" s="589"/>
      <c r="CL44" s="589"/>
      <c r="CM44" s="589"/>
      <c r="CN44" s="589"/>
      <c r="CO44" s="589"/>
      <c r="CP44" s="589"/>
      <c r="CQ44" s="590"/>
      <c r="CR44" s="591">
        <v>7523521</v>
      </c>
      <c r="CS44" s="592"/>
      <c r="CT44" s="592"/>
      <c r="CU44" s="592"/>
      <c r="CV44" s="592"/>
      <c r="CW44" s="592"/>
      <c r="CX44" s="592"/>
      <c r="CY44" s="593"/>
      <c r="CZ44" s="625">
        <v>12.9</v>
      </c>
      <c r="DA44" s="674"/>
      <c r="DB44" s="674"/>
      <c r="DC44" s="675"/>
      <c r="DD44" s="600">
        <v>2191911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3003594</v>
      </c>
      <c r="CS45" s="623"/>
      <c r="CT45" s="623"/>
      <c r="CU45" s="623"/>
      <c r="CV45" s="623"/>
      <c r="CW45" s="623"/>
      <c r="CX45" s="623"/>
      <c r="CY45" s="624"/>
      <c r="CZ45" s="625">
        <v>5.0999999999999996</v>
      </c>
      <c r="DA45" s="626"/>
      <c r="DB45" s="626"/>
      <c r="DC45" s="627"/>
      <c r="DD45" s="600">
        <v>542744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4331161</v>
      </c>
      <c r="CS46" s="592"/>
      <c r="CT46" s="592"/>
      <c r="CU46" s="592"/>
      <c r="CV46" s="592"/>
      <c r="CW46" s="592"/>
      <c r="CX46" s="592"/>
      <c r="CY46" s="593"/>
      <c r="CZ46" s="625">
        <v>7.4</v>
      </c>
      <c r="DA46" s="674"/>
      <c r="DB46" s="674"/>
      <c r="DC46" s="675"/>
      <c r="DD46" s="600">
        <v>1535001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v>93787</v>
      </c>
      <c r="CS47" s="623"/>
      <c r="CT47" s="623"/>
      <c r="CU47" s="623"/>
      <c r="CV47" s="623"/>
      <c r="CW47" s="623"/>
      <c r="CX47" s="623"/>
      <c r="CY47" s="624"/>
      <c r="CZ47" s="625">
        <v>0.2</v>
      </c>
      <c r="DA47" s="626"/>
      <c r="DB47" s="626"/>
      <c r="DC47" s="627"/>
      <c r="DD47" s="600">
        <v>86791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58480177</v>
      </c>
      <c r="CS49" s="659"/>
      <c r="CT49" s="659"/>
      <c r="CU49" s="659"/>
      <c r="CV49" s="659"/>
      <c r="CW49" s="659"/>
      <c r="CX49" s="659"/>
      <c r="CY49" s="686"/>
      <c r="CZ49" s="687">
        <v>100</v>
      </c>
      <c r="DA49" s="688"/>
      <c r="DB49" s="688"/>
      <c r="DC49" s="689"/>
      <c r="DD49" s="690">
        <v>38917834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60751</v>
      </c>
      <c r="R7" s="721"/>
      <c r="S7" s="721"/>
      <c r="T7" s="721"/>
      <c r="U7" s="721"/>
      <c r="V7" s="721">
        <v>59443</v>
      </c>
      <c r="W7" s="721"/>
      <c r="X7" s="721"/>
      <c r="Y7" s="721"/>
      <c r="Z7" s="721"/>
      <c r="AA7" s="721">
        <v>1309</v>
      </c>
      <c r="AB7" s="721"/>
      <c r="AC7" s="721"/>
      <c r="AD7" s="721"/>
      <c r="AE7" s="722"/>
      <c r="AF7" s="723">
        <v>948</v>
      </c>
      <c r="AG7" s="724"/>
      <c r="AH7" s="724"/>
      <c r="AI7" s="724"/>
      <c r="AJ7" s="725"/>
      <c r="AK7" s="760">
        <v>916</v>
      </c>
      <c r="AL7" s="761"/>
      <c r="AM7" s="761"/>
      <c r="AN7" s="761"/>
      <c r="AO7" s="761"/>
      <c r="AP7" s="761">
        <v>67922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546</v>
      </c>
      <c r="BT7" s="765"/>
      <c r="BU7" s="765"/>
      <c r="BV7" s="765"/>
      <c r="BW7" s="765"/>
      <c r="BX7" s="765"/>
      <c r="BY7" s="765"/>
      <c r="BZ7" s="765"/>
      <c r="CA7" s="765"/>
      <c r="CB7" s="765"/>
      <c r="CC7" s="765"/>
      <c r="CD7" s="765"/>
      <c r="CE7" s="765"/>
      <c r="CF7" s="765"/>
      <c r="CG7" s="766"/>
      <c r="CH7" s="757">
        <v>53</v>
      </c>
      <c r="CI7" s="758"/>
      <c r="CJ7" s="758"/>
      <c r="CK7" s="758"/>
      <c r="CL7" s="759"/>
      <c r="CM7" s="757">
        <v>292</v>
      </c>
      <c r="CN7" s="758"/>
      <c r="CO7" s="758"/>
      <c r="CP7" s="758"/>
      <c r="CQ7" s="759"/>
      <c r="CR7" s="757">
        <v>200</v>
      </c>
      <c r="CS7" s="758"/>
      <c r="CT7" s="758"/>
      <c r="CU7" s="758"/>
      <c r="CV7" s="759"/>
      <c r="CW7" s="757" t="s">
        <v>560</v>
      </c>
      <c r="CX7" s="758"/>
      <c r="CY7" s="758"/>
      <c r="CZ7" s="758"/>
      <c r="DA7" s="759"/>
      <c r="DB7" s="757" t="s">
        <v>560</v>
      </c>
      <c r="DC7" s="758"/>
      <c r="DD7" s="758"/>
      <c r="DE7" s="758"/>
      <c r="DF7" s="759"/>
      <c r="DG7" s="757" t="s">
        <v>561</v>
      </c>
      <c r="DH7" s="758"/>
      <c r="DI7" s="758"/>
      <c r="DJ7" s="758"/>
      <c r="DK7" s="759"/>
      <c r="DL7" s="757" t="s">
        <v>561</v>
      </c>
      <c r="DM7" s="758"/>
      <c r="DN7" s="758"/>
      <c r="DO7" s="758"/>
      <c r="DP7" s="759"/>
      <c r="DQ7" s="757" t="s">
        <v>561</v>
      </c>
      <c r="DR7" s="758"/>
      <c r="DS7" s="758"/>
      <c r="DT7" s="758"/>
      <c r="DU7" s="759"/>
      <c r="DV7" s="738"/>
      <c r="DW7" s="739"/>
      <c r="DX7" s="739"/>
      <c r="DY7" s="739"/>
      <c r="DZ7" s="740"/>
      <c r="EA7" s="205"/>
    </row>
    <row r="8" spans="1:131" s="206" customFormat="1" ht="26.25" customHeight="1" x14ac:dyDescent="0.15">
      <c r="A8" s="212">
        <v>2</v>
      </c>
      <c r="B8" s="741" t="s">
        <v>365</v>
      </c>
      <c r="C8" s="742"/>
      <c r="D8" s="742"/>
      <c r="E8" s="742"/>
      <c r="F8" s="742"/>
      <c r="G8" s="742"/>
      <c r="H8" s="742"/>
      <c r="I8" s="742"/>
      <c r="J8" s="742"/>
      <c r="K8" s="742"/>
      <c r="L8" s="742"/>
      <c r="M8" s="742"/>
      <c r="N8" s="742"/>
      <c r="O8" s="742"/>
      <c r="P8" s="743"/>
      <c r="Q8" s="744">
        <v>197</v>
      </c>
      <c r="R8" s="745"/>
      <c r="S8" s="745"/>
      <c r="T8" s="745"/>
      <c r="U8" s="745"/>
      <c r="V8" s="745">
        <v>188</v>
      </c>
      <c r="W8" s="745"/>
      <c r="X8" s="745"/>
      <c r="Y8" s="745"/>
      <c r="Z8" s="745"/>
      <c r="AA8" s="745">
        <v>9</v>
      </c>
      <c r="AB8" s="745"/>
      <c r="AC8" s="745"/>
      <c r="AD8" s="745"/>
      <c r="AE8" s="746"/>
      <c r="AF8" s="747">
        <v>9</v>
      </c>
      <c r="AG8" s="748"/>
      <c r="AH8" s="748"/>
      <c r="AI8" s="748"/>
      <c r="AJ8" s="749"/>
      <c r="AK8" s="750" t="s">
        <v>563</v>
      </c>
      <c r="AL8" s="751"/>
      <c r="AM8" s="751"/>
      <c r="AN8" s="751"/>
      <c r="AO8" s="751"/>
      <c r="AP8" s="751" t="s">
        <v>560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547</v>
      </c>
      <c r="BT8" s="755"/>
      <c r="BU8" s="755"/>
      <c r="BV8" s="755"/>
      <c r="BW8" s="755"/>
      <c r="BX8" s="755"/>
      <c r="BY8" s="755"/>
      <c r="BZ8" s="755"/>
      <c r="CA8" s="755"/>
      <c r="CB8" s="755"/>
      <c r="CC8" s="755"/>
      <c r="CD8" s="755"/>
      <c r="CE8" s="755"/>
      <c r="CF8" s="755"/>
      <c r="CG8" s="756"/>
      <c r="CH8" s="767">
        <v>40</v>
      </c>
      <c r="CI8" s="768"/>
      <c r="CJ8" s="768"/>
      <c r="CK8" s="768"/>
      <c r="CL8" s="769"/>
      <c r="CM8" s="767">
        <v>549</v>
      </c>
      <c r="CN8" s="768"/>
      <c r="CO8" s="768"/>
      <c r="CP8" s="768"/>
      <c r="CQ8" s="769"/>
      <c r="CR8" s="767">
        <v>150</v>
      </c>
      <c r="CS8" s="768"/>
      <c r="CT8" s="768"/>
      <c r="CU8" s="768"/>
      <c r="CV8" s="769"/>
      <c r="CW8" s="767" t="s">
        <v>560</v>
      </c>
      <c r="CX8" s="768"/>
      <c r="CY8" s="768"/>
      <c r="CZ8" s="768"/>
      <c r="DA8" s="769"/>
      <c r="DB8" s="767" t="s">
        <v>560</v>
      </c>
      <c r="DC8" s="768"/>
      <c r="DD8" s="768"/>
      <c r="DE8" s="768"/>
      <c r="DF8" s="769"/>
      <c r="DG8" s="767" t="s">
        <v>561</v>
      </c>
      <c r="DH8" s="768"/>
      <c r="DI8" s="768"/>
      <c r="DJ8" s="768"/>
      <c r="DK8" s="769"/>
      <c r="DL8" s="767" t="s">
        <v>561</v>
      </c>
      <c r="DM8" s="768"/>
      <c r="DN8" s="768"/>
      <c r="DO8" s="768"/>
      <c r="DP8" s="769"/>
      <c r="DQ8" s="767" t="s">
        <v>561</v>
      </c>
      <c r="DR8" s="768"/>
      <c r="DS8" s="768"/>
      <c r="DT8" s="768"/>
      <c r="DU8" s="769"/>
      <c r="DV8" s="770"/>
      <c r="DW8" s="771"/>
      <c r="DX8" s="771"/>
      <c r="DY8" s="771"/>
      <c r="DZ8" s="772"/>
      <c r="EA8" s="205"/>
    </row>
    <row r="9" spans="1:131" s="206" customFormat="1" ht="26.25" customHeight="1" x14ac:dyDescent="0.15">
      <c r="A9" s="212">
        <v>3</v>
      </c>
      <c r="B9" s="741" t="s">
        <v>366</v>
      </c>
      <c r="C9" s="742"/>
      <c r="D9" s="742"/>
      <c r="E9" s="742"/>
      <c r="F9" s="742"/>
      <c r="G9" s="742"/>
      <c r="H9" s="742"/>
      <c r="I9" s="742"/>
      <c r="J9" s="742"/>
      <c r="K9" s="742"/>
      <c r="L9" s="742"/>
      <c r="M9" s="742"/>
      <c r="N9" s="742"/>
      <c r="O9" s="742"/>
      <c r="P9" s="743"/>
      <c r="Q9" s="744">
        <v>217</v>
      </c>
      <c r="R9" s="745"/>
      <c r="S9" s="745"/>
      <c r="T9" s="745"/>
      <c r="U9" s="745"/>
      <c r="V9" s="745">
        <v>217</v>
      </c>
      <c r="W9" s="745"/>
      <c r="X9" s="745"/>
      <c r="Y9" s="745"/>
      <c r="Z9" s="745"/>
      <c r="AA9" s="745" t="s">
        <v>554</v>
      </c>
      <c r="AB9" s="745"/>
      <c r="AC9" s="745"/>
      <c r="AD9" s="745"/>
      <c r="AE9" s="746"/>
      <c r="AF9" s="747" t="s">
        <v>112</v>
      </c>
      <c r="AG9" s="748"/>
      <c r="AH9" s="748"/>
      <c r="AI9" s="748"/>
      <c r="AJ9" s="749"/>
      <c r="AK9" s="750">
        <v>153</v>
      </c>
      <c r="AL9" s="751"/>
      <c r="AM9" s="751"/>
      <c r="AN9" s="751"/>
      <c r="AO9" s="751"/>
      <c r="AP9" s="751" t="s">
        <v>561</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548</v>
      </c>
      <c r="BT9" s="755"/>
      <c r="BU9" s="755"/>
      <c r="BV9" s="755"/>
      <c r="BW9" s="755"/>
      <c r="BX9" s="755"/>
      <c r="BY9" s="755"/>
      <c r="BZ9" s="755"/>
      <c r="CA9" s="755"/>
      <c r="CB9" s="755"/>
      <c r="CC9" s="755"/>
      <c r="CD9" s="755"/>
      <c r="CE9" s="755"/>
      <c r="CF9" s="755"/>
      <c r="CG9" s="756"/>
      <c r="CH9" s="767">
        <v>5</v>
      </c>
      <c r="CI9" s="768"/>
      <c r="CJ9" s="768"/>
      <c r="CK9" s="768"/>
      <c r="CL9" s="769"/>
      <c r="CM9" s="767">
        <v>47</v>
      </c>
      <c r="CN9" s="768"/>
      <c r="CO9" s="768"/>
      <c r="CP9" s="768"/>
      <c r="CQ9" s="769"/>
      <c r="CR9" s="767">
        <v>10</v>
      </c>
      <c r="CS9" s="768"/>
      <c r="CT9" s="768"/>
      <c r="CU9" s="768"/>
      <c r="CV9" s="769"/>
      <c r="CW9" s="767">
        <v>33</v>
      </c>
      <c r="CX9" s="768"/>
      <c r="CY9" s="768"/>
      <c r="CZ9" s="768"/>
      <c r="DA9" s="769"/>
      <c r="DB9" s="767" t="s">
        <v>560</v>
      </c>
      <c r="DC9" s="768"/>
      <c r="DD9" s="768"/>
      <c r="DE9" s="768"/>
      <c r="DF9" s="769"/>
      <c r="DG9" s="767" t="s">
        <v>561</v>
      </c>
      <c r="DH9" s="768"/>
      <c r="DI9" s="768"/>
      <c r="DJ9" s="768"/>
      <c r="DK9" s="769"/>
      <c r="DL9" s="767" t="s">
        <v>561</v>
      </c>
      <c r="DM9" s="768"/>
      <c r="DN9" s="768"/>
      <c r="DO9" s="768"/>
      <c r="DP9" s="769"/>
      <c r="DQ9" s="767" t="s">
        <v>561</v>
      </c>
      <c r="DR9" s="768"/>
      <c r="DS9" s="768"/>
      <c r="DT9" s="768"/>
      <c r="DU9" s="769"/>
      <c r="DV9" s="770"/>
      <c r="DW9" s="771"/>
      <c r="DX9" s="771"/>
      <c r="DY9" s="771"/>
      <c r="DZ9" s="772"/>
      <c r="EA9" s="205"/>
    </row>
    <row r="10" spans="1:131" s="206" customFormat="1" ht="26.25" customHeight="1" x14ac:dyDescent="0.15">
      <c r="A10" s="212">
        <v>4</v>
      </c>
      <c r="B10" s="741" t="s">
        <v>367</v>
      </c>
      <c r="C10" s="742"/>
      <c r="D10" s="742"/>
      <c r="E10" s="742"/>
      <c r="F10" s="742"/>
      <c r="G10" s="742"/>
      <c r="H10" s="742"/>
      <c r="I10" s="742"/>
      <c r="J10" s="742"/>
      <c r="K10" s="742"/>
      <c r="L10" s="742"/>
      <c r="M10" s="742"/>
      <c r="N10" s="742"/>
      <c r="O10" s="742"/>
      <c r="P10" s="743"/>
      <c r="Q10" s="744">
        <v>227</v>
      </c>
      <c r="R10" s="745"/>
      <c r="S10" s="745"/>
      <c r="T10" s="745"/>
      <c r="U10" s="745"/>
      <c r="V10" s="745">
        <v>227</v>
      </c>
      <c r="W10" s="745"/>
      <c r="X10" s="745"/>
      <c r="Y10" s="745"/>
      <c r="Z10" s="745"/>
      <c r="AA10" s="745" t="s">
        <v>555</v>
      </c>
      <c r="AB10" s="745"/>
      <c r="AC10" s="745"/>
      <c r="AD10" s="745"/>
      <c r="AE10" s="746"/>
      <c r="AF10" s="747" t="s">
        <v>112</v>
      </c>
      <c r="AG10" s="748"/>
      <c r="AH10" s="748"/>
      <c r="AI10" s="748"/>
      <c r="AJ10" s="749"/>
      <c r="AK10" s="750">
        <v>53</v>
      </c>
      <c r="AL10" s="751"/>
      <c r="AM10" s="751"/>
      <c r="AN10" s="751"/>
      <c r="AO10" s="751"/>
      <c r="AP10" s="751">
        <v>32</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549</v>
      </c>
      <c r="BT10" s="755"/>
      <c r="BU10" s="755"/>
      <c r="BV10" s="755"/>
      <c r="BW10" s="755"/>
      <c r="BX10" s="755"/>
      <c r="BY10" s="755"/>
      <c r="BZ10" s="755"/>
      <c r="CA10" s="755"/>
      <c r="CB10" s="755"/>
      <c r="CC10" s="755"/>
      <c r="CD10" s="755"/>
      <c r="CE10" s="755"/>
      <c r="CF10" s="755"/>
      <c r="CG10" s="756"/>
      <c r="CH10" s="767">
        <v>-8</v>
      </c>
      <c r="CI10" s="768"/>
      <c r="CJ10" s="768"/>
      <c r="CK10" s="768"/>
      <c r="CL10" s="769"/>
      <c r="CM10" s="767">
        <v>64</v>
      </c>
      <c r="CN10" s="768"/>
      <c r="CO10" s="768"/>
      <c r="CP10" s="768"/>
      <c r="CQ10" s="769"/>
      <c r="CR10" s="767">
        <v>3</v>
      </c>
      <c r="CS10" s="768"/>
      <c r="CT10" s="768"/>
      <c r="CU10" s="768"/>
      <c r="CV10" s="769"/>
      <c r="CW10" s="767">
        <v>31</v>
      </c>
      <c r="CX10" s="768"/>
      <c r="CY10" s="768"/>
      <c r="CZ10" s="768"/>
      <c r="DA10" s="769"/>
      <c r="DB10" s="767" t="s">
        <v>560</v>
      </c>
      <c r="DC10" s="768"/>
      <c r="DD10" s="768"/>
      <c r="DE10" s="768"/>
      <c r="DF10" s="769"/>
      <c r="DG10" s="767" t="s">
        <v>561</v>
      </c>
      <c r="DH10" s="768"/>
      <c r="DI10" s="768"/>
      <c r="DJ10" s="768"/>
      <c r="DK10" s="769"/>
      <c r="DL10" s="767" t="s">
        <v>561</v>
      </c>
      <c r="DM10" s="768"/>
      <c r="DN10" s="768"/>
      <c r="DO10" s="768"/>
      <c r="DP10" s="769"/>
      <c r="DQ10" s="767" t="s">
        <v>561</v>
      </c>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550</v>
      </c>
      <c r="BT11" s="755"/>
      <c r="BU11" s="755"/>
      <c r="BV11" s="755"/>
      <c r="BW11" s="755"/>
      <c r="BX11" s="755"/>
      <c r="BY11" s="755"/>
      <c r="BZ11" s="755"/>
      <c r="CA11" s="755"/>
      <c r="CB11" s="755"/>
      <c r="CC11" s="755"/>
      <c r="CD11" s="755"/>
      <c r="CE11" s="755"/>
      <c r="CF11" s="755"/>
      <c r="CG11" s="756"/>
      <c r="CH11" s="767">
        <v>-12</v>
      </c>
      <c r="CI11" s="768"/>
      <c r="CJ11" s="768"/>
      <c r="CK11" s="768"/>
      <c r="CL11" s="769"/>
      <c r="CM11" s="767">
        <v>144</v>
      </c>
      <c r="CN11" s="768"/>
      <c r="CO11" s="768"/>
      <c r="CP11" s="768"/>
      <c r="CQ11" s="769"/>
      <c r="CR11" s="767">
        <v>117</v>
      </c>
      <c r="CS11" s="768"/>
      <c r="CT11" s="768"/>
      <c r="CU11" s="768"/>
      <c r="CV11" s="769"/>
      <c r="CW11" s="767" t="s">
        <v>560</v>
      </c>
      <c r="CX11" s="768"/>
      <c r="CY11" s="768"/>
      <c r="CZ11" s="768"/>
      <c r="DA11" s="769"/>
      <c r="DB11" s="767" t="s">
        <v>560</v>
      </c>
      <c r="DC11" s="768"/>
      <c r="DD11" s="768"/>
      <c r="DE11" s="768"/>
      <c r="DF11" s="769"/>
      <c r="DG11" s="767" t="s">
        <v>561</v>
      </c>
      <c r="DH11" s="768"/>
      <c r="DI11" s="768"/>
      <c r="DJ11" s="768"/>
      <c r="DK11" s="769"/>
      <c r="DL11" s="767" t="s">
        <v>561</v>
      </c>
      <c r="DM11" s="768"/>
      <c r="DN11" s="768"/>
      <c r="DO11" s="768"/>
      <c r="DP11" s="769"/>
      <c r="DQ11" s="767" t="s">
        <v>561</v>
      </c>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551</v>
      </c>
      <c r="BT12" s="755"/>
      <c r="BU12" s="755"/>
      <c r="BV12" s="755"/>
      <c r="BW12" s="755"/>
      <c r="BX12" s="755"/>
      <c r="BY12" s="755"/>
      <c r="BZ12" s="755"/>
      <c r="CA12" s="755"/>
      <c r="CB12" s="755"/>
      <c r="CC12" s="755"/>
      <c r="CD12" s="755"/>
      <c r="CE12" s="755"/>
      <c r="CF12" s="755"/>
      <c r="CG12" s="756"/>
      <c r="CH12" s="767">
        <v>-10</v>
      </c>
      <c r="CI12" s="768"/>
      <c r="CJ12" s="768"/>
      <c r="CK12" s="768"/>
      <c r="CL12" s="769"/>
      <c r="CM12" s="767">
        <v>906</v>
      </c>
      <c r="CN12" s="768"/>
      <c r="CO12" s="768"/>
      <c r="CP12" s="768"/>
      <c r="CQ12" s="769"/>
      <c r="CR12" s="767">
        <v>50</v>
      </c>
      <c r="CS12" s="768"/>
      <c r="CT12" s="768"/>
      <c r="CU12" s="768"/>
      <c r="CV12" s="769"/>
      <c r="CW12" s="767" t="s">
        <v>560</v>
      </c>
      <c r="CX12" s="768"/>
      <c r="CY12" s="768"/>
      <c r="CZ12" s="768"/>
      <c r="DA12" s="769"/>
      <c r="DB12" s="767" t="s">
        <v>561</v>
      </c>
      <c r="DC12" s="768"/>
      <c r="DD12" s="768"/>
      <c r="DE12" s="768"/>
      <c r="DF12" s="769"/>
      <c r="DG12" s="767" t="s">
        <v>561</v>
      </c>
      <c r="DH12" s="768"/>
      <c r="DI12" s="768"/>
      <c r="DJ12" s="768"/>
      <c r="DK12" s="769"/>
      <c r="DL12" s="767" t="s">
        <v>561</v>
      </c>
      <c r="DM12" s="768"/>
      <c r="DN12" s="768"/>
      <c r="DO12" s="768"/>
      <c r="DP12" s="769"/>
      <c r="DQ12" s="767" t="s">
        <v>561</v>
      </c>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552</v>
      </c>
      <c r="BT13" s="755"/>
      <c r="BU13" s="755"/>
      <c r="BV13" s="755"/>
      <c r="BW13" s="755"/>
      <c r="BX13" s="755"/>
      <c r="BY13" s="755"/>
      <c r="BZ13" s="755"/>
      <c r="CA13" s="755"/>
      <c r="CB13" s="755"/>
      <c r="CC13" s="755"/>
      <c r="CD13" s="755"/>
      <c r="CE13" s="755"/>
      <c r="CF13" s="755"/>
      <c r="CG13" s="756"/>
      <c r="CH13" s="767">
        <v>50</v>
      </c>
      <c r="CI13" s="768"/>
      <c r="CJ13" s="768"/>
      <c r="CK13" s="768"/>
      <c r="CL13" s="769"/>
      <c r="CM13" s="767">
        <v>429</v>
      </c>
      <c r="CN13" s="768"/>
      <c r="CO13" s="768"/>
      <c r="CP13" s="768"/>
      <c r="CQ13" s="769"/>
      <c r="CR13" s="767">
        <v>275</v>
      </c>
      <c r="CS13" s="768"/>
      <c r="CT13" s="768"/>
      <c r="CU13" s="768"/>
      <c r="CV13" s="769"/>
      <c r="CW13" s="767">
        <v>8</v>
      </c>
      <c r="CX13" s="768"/>
      <c r="CY13" s="768"/>
      <c r="CZ13" s="768"/>
      <c r="DA13" s="769"/>
      <c r="DB13" s="767" t="s">
        <v>561</v>
      </c>
      <c r="DC13" s="768"/>
      <c r="DD13" s="768"/>
      <c r="DE13" s="768"/>
      <c r="DF13" s="769"/>
      <c r="DG13" s="767" t="s">
        <v>561</v>
      </c>
      <c r="DH13" s="768"/>
      <c r="DI13" s="768"/>
      <c r="DJ13" s="768"/>
      <c r="DK13" s="769"/>
      <c r="DL13" s="767" t="s">
        <v>561</v>
      </c>
      <c r="DM13" s="768"/>
      <c r="DN13" s="768"/>
      <c r="DO13" s="768"/>
      <c r="DP13" s="769"/>
      <c r="DQ13" s="767" t="s">
        <v>561</v>
      </c>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553</v>
      </c>
      <c r="BT14" s="755"/>
      <c r="BU14" s="755"/>
      <c r="BV14" s="755"/>
      <c r="BW14" s="755"/>
      <c r="BX14" s="755"/>
      <c r="BY14" s="755"/>
      <c r="BZ14" s="755"/>
      <c r="CA14" s="755"/>
      <c r="CB14" s="755"/>
      <c r="CC14" s="755"/>
      <c r="CD14" s="755"/>
      <c r="CE14" s="755"/>
      <c r="CF14" s="755"/>
      <c r="CG14" s="756"/>
      <c r="CH14" s="767">
        <v>47</v>
      </c>
      <c r="CI14" s="768"/>
      <c r="CJ14" s="768"/>
      <c r="CK14" s="768"/>
      <c r="CL14" s="769"/>
      <c r="CM14" s="767">
        <v>2515</v>
      </c>
      <c r="CN14" s="768"/>
      <c r="CO14" s="768"/>
      <c r="CP14" s="768"/>
      <c r="CQ14" s="769"/>
      <c r="CR14" s="767">
        <v>811</v>
      </c>
      <c r="CS14" s="768"/>
      <c r="CT14" s="768"/>
      <c r="CU14" s="768"/>
      <c r="CV14" s="769"/>
      <c r="CW14" s="767">
        <v>413</v>
      </c>
      <c r="CX14" s="768"/>
      <c r="CY14" s="768"/>
      <c r="CZ14" s="768"/>
      <c r="DA14" s="769"/>
      <c r="DB14" s="767" t="s">
        <v>561</v>
      </c>
      <c r="DC14" s="768"/>
      <c r="DD14" s="768"/>
      <c r="DE14" s="768"/>
      <c r="DF14" s="769"/>
      <c r="DG14" s="767" t="s">
        <v>561</v>
      </c>
      <c r="DH14" s="768"/>
      <c r="DI14" s="768"/>
      <c r="DJ14" s="768"/>
      <c r="DK14" s="769"/>
      <c r="DL14" s="767" t="s">
        <v>561</v>
      </c>
      <c r="DM14" s="768"/>
      <c r="DN14" s="768"/>
      <c r="DO14" s="768"/>
      <c r="DP14" s="769"/>
      <c r="DQ14" s="767" t="s">
        <v>561</v>
      </c>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369</v>
      </c>
      <c r="B23" s="776" t="s">
        <v>370</v>
      </c>
      <c r="C23" s="777"/>
      <c r="D23" s="777"/>
      <c r="E23" s="777"/>
      <c r="F23" s="777"/>
      <c r="G23" s="777"/>
      <c r="H23" s="777"/>
      <c r="I23" s="777"/>
      <c r="J23" s="777"/>
      <c r="K23" s="777"/>
      <c r="L23" s="777"/>
      <c r="M23" s="777"/>
      <c r="N23" s="777"/>
      <c r="O23" s="777"/>
      <c r="P23" s="778"/>
      <c r="Q23" s="779">
        <v>59814</v>
      </c>
      <c r="R23" s="780"/>
      <c r="S23" s="780"/>
      <c r="T23" s="780"/>
      <c r="U23" s="780"/>
      <c r="V23" s="780">
        <v>58496</v>
      </c>
      <c r="W23" s="780"/>
      <c r="X23" s="780"/>
      <c r="Y23" s="780"/>
      <c r="Z23" s="780"/>
      <c r="AA23" s="780">
        <v>1318</v>
      </c>
      <c r="AB23" s="780"/>
      <c r="AC23" s="780"/>
      <c r="AD23" s="780"/>
      <c r="AE23" s="781"/>
      <c r="AF23" s="782">
        <v>957</v>
      </c>
      <c r="AG23" s="780"/>
      <c r="AH23" s="780"/>
      <c r="AI23" s="780"/>
      <c r="AJ23" s="783"/>
      <c r="AK23" s="784"/>
      <c r="AL23" s="785"/>
      <c r="AM23" s="785"/>
      <c r="AN23" s="785"/>
      <c r="AO23" s="785"/>
      <c r="AP23" s="780">
        <v>67954</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381</v>
      </c>
      <c r="C28" s="718"/>
      <c r="D28" s="718"/>
      <c r="E28" s="718"/>
      <c r="F28" s="718"/>
      <c r="G28" s="718"/>
      <c r="H28" s="718"/>
      <c r="I28" s="718"/>
      <c r="J28" s="718"/>
      <c r="K28" s="718"/>
      <c r="L28" s="718"/>
      <c r="M28" s="718"/>
      <c r="N28" s="718"/>
      <c r="O28" s="718"/>
      <c r="P28" s="719"/>
      <c r="Q28" s="808">
        <v>18122</v>
      </c>
      <c r="R28" s="809"/>
      <c r="S28" s="809"/>
      <c r="T28" s="809"/>
      <c r="U28" s="809"/>
      <c r="V28" s="809">
        <v>17670</v>
      </c>
      <c r="W28" s="809"/>
      <c r="X28" s="809"/>
      <c r="Y28" s="809"/>
      <c r="Z28" s="809"/>
      <c r="AA28" s="809">
        <v>451</v>
      </c>
      <c r="AB28" s="809"/>
      <c r="AC28" s="809"/>
      <c r="AD28" s="809"/>
      <c r="AE28" s="810"/>
      <c r="AF28" s="811">
        <v>451</v>
      </c>
      <c r="AG28" s="809"/>
      <c r="AH28" s="809"/>
      <c r="AI28" s="809"/>
      <c r="AJ28" s="812"/>
      <c r="AK28" s="813">
        <v>990</v>
      </c>
      <c r="AL28" s="804"/>
      <c r="AM28" s="804"/>
      <c r="AN28" s="804"/>
      <c r="AO28" s="804"/>
      <c r="AP28" s="804" t="s">
        <v>556</v>
      </c>
      <c r="AQ28" s="804"/>
      <c r="AR28" s="804"/>
      <c r="AS28" s="804"/>
      <c r="AT28" s="804"/>
      <c r="AU28" s="804" t="s">
        <v>557</v>
      </c>
      <c r="AV28" s="804"/>
      <c r="AW28" s="804"/>
      <c r="AX28" s="804"/>
      <c r="AY28" s="804"/>
      <c r="AZ28" s="805" t="s">
        <v>555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382</v>
      </c>
      <c r="C29" s="742"/>
      <c r="D29" s="742"/>
      <c r="E29" s="742"/>
      <c r="F29" s="742"/>
      <c r="G29" s="742"/>
      <c r="H29" s="742"/>
      <c r="I29" s="742"/>
      <c r="J29" s="742"/>
      <c r="K29" s="742"/>
      <c r="L29" s="742"/>
      <c r="M29" s="742"/>
      <c r="N29" s="742"/>
      <c r="O29" s="742"/>
      <c r="P29" s="743"/>
      <c r="Q29" s="744">
        <v>143</v>
      </c>
      <c r="R29" s="745"/>
      <c r="S29" s="745"/>
      <c r="T29" s="745"/>
      <c r="U29" s="745"/>
      <c r="V29" s="745">
        <v>143</v>
      </c>
      <c r="W29" s="745"/>
      <c r="X29" s="745"/>
      <c r="Y29" s="745"/>
      <c r="Z29" s="745"/>
      <c r="AA29" s="745" t="s">
        <v>558</v>
      </c>
      <c r="AB29" s="745"/>
      <c r="AC29" s="745"/>
      <c r="AD29" s="745"/>
      <c r="AE29" s="746"/>
      <c r="AF29" s="747" t="s">
        <v>112</v>
      </c>
      <c r="AG29" s="748"/>
      <c r="AH29" s="748"/>
      <c r="AI29" s="748"/>
      <c r="AJ29" s="749"/>
      <c r="AK29" s="816" t="s">
        <v>555</v>
      </c>
      <c r="AL29" s="817"/>
      <c r="AM29" s="817"/>
      <c r="AN29" s="817"/>
      <c r="AO29" s="817"/>
      <c r="AP29" s="817">
        <v>481</v>
      </c>
      <c r="AQ29" s="817"/>
      <c r="AR29" s="817"/>
      <c r="AS29" s="817"/>
      <c r="AT29" s="817"/>
      <c r="AU29" s="817" t="s">
        <v>555</v>
      </c>
      <c r="AV29" s="817"/>
      <c r="AW29" s="817"/>
      <c r="AX29" s="817"/>
      <c r="AY29" s="817"/>
      <c r="AZ29" s="818" t="s">
        <v>488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383</v>
      </c>
      <c r="C30" s="742"/>
      <c r="D30" s="742"/>
      <c r="E30" s="742"/>
      <c r="F30" s="742"/>
      <c r="G30" s="742"/>
      <c r="H30" s="742"/>
      <c r="I30" s="742"/>
      <c r="J30" s="742"/>
      <c r="K30" s="742"/>
      <c r="L30" s="742"/>
      <c r="M30" s="742"/>
      <c r="N30" s="742"/>
      <c r="O30" s="742"/>
      <c r="P30" s="743"/>
      <c r="Q30" s="744">
        <v>15553</v>
      </c>
      <c r="R30" s="745"/>
      <c r="S30" s="745"/>
      <c r="T30" s="745"/>
      <c r="U30" s="745"/>
      <c r="V30" s="745">
        <v>15548</v>
      </c>
      <c r="W30" s="745"/>
      <c r="X30" s="745"/>
      <c r="Y30" s="745"/>
      <c r="Z30" s="745"/>
      <c r="AA30" s="745">
        <v>6</v>
      </c>
      <c r="AB30" s="745"/>
      <c r="AC30" s="745"/>
      <c r="AD30" s="745"/>
      <c r="AE30" s="746"/>
      <c r="AF30" s="747">
        <v>6</v>
      </c>
      <c r="AG30" s="748"/>
      <c r="AH30" s="748"/>
      <c r="AI30" s="748"/>
      <c r="AJ30" s="749"/>
      <c r="AK30" s="816">
        <v>2162</v>
      </c>
      <c r="AL30" s="817"/>
      <c r="AM30" s="817"/>
      <c r="AN30" s="817"/>
      <c r="AO30" s="817"/>
      <c r="AP30" s="817" t="s">
        <v>488</v>
      </c>
      <c r="AQ30" s="817"/>
      <c r="AR30" s="817"/>
      <c r="AS30" s="817"/>
      <c r="AT30" s="817"/>
      <c r="AU30" s="817" t="s">
        <v>488</v>
      </c>
      <c r="AV30" s="817"/>
      <c r="AW30" s="817"/>
      <c r="AX30" s="817"/>
      <c r="AY30" s="817"/>
      <c r="AZ30" s="818" t="s">
        <v>488</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384</v>
      </c>
      <c r="C31" s="742"/>
      <c r="D31" s="742"/>
      <c r="E31" s="742"/>
      <c r="F31" s="742"/>
      <c r="G31" s="742"/>
      <c r="H31" s="742"/>
      <c r="I31" s="742"/>
      <c r="J31" s="742"/>
      <c r="K31" s="742"/>
      <c r="L31" s="742"/>
      <c r="M31" s="742"/>
      <c r="N31" s="742"/>
      <c r="O31" s="742"/>
      <c r="P31" s="743"/>
      <c r="Q31" s="744">
        <v>2060</v>
      </c>
      <c r="R31" s="745"/>
      <c r="S31" s="745"/>
      <c r="T31" s="745"/>
      <c r="U31" s="745"/>
      <c r="V31" s="745">
        <v>2018</v>
      </c>
      <c r="W31" s="745"/>
      <c r="X31" s="745"/>
      <c r="Y31" s="745"/>
      <c r="Z31" s="745"/>
      <c r="AA31" s="745">
        <v>42</v>
      </c>
      <c r="AB31" s="745"/>
      <c r="AC31" s="745"/>
      <c r="AD31" s="745"/>
      <c r="AE31" s="746"/>
      <c r="AF31" s="747">
        <v>42</v>
      </c>
      <c r="AG31" s="748"/>
      <c r="AH31" s="748"/>
      <c r="AI31" s="748"/>
      <c r="AJ31" s="749"/>
      <c r="AK31" s="816">
        <v>419</v>
      </c>
      <c r="AL31" s="817"/>
      <c r="AM31" s="817"/>
      <c r="AN31" s="817"/>
      <c r="AO31" s="817"/>
      <c r="AP31" s="817" t="s">
        <v>488</v>
      </c>
      <c r="AQ31" s="817"/>
      <c r="AR31" s="817"/>
      <c r="AS31" s="817"/>
      <c r="AT31" s="817"/>
      <c r="AU31" s="817" t="s">
        <v>488</v>
      </c>
      <c r="AV31" s="817"/>
      <c r="AW31" s="817"/>
      <c r="AX31" s="817"/>
      <c r="AY31" s="817"/>
      <c r="AZ31" s="818" t="s">
        <v>488</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385</v>
      </c>
      <c r="C32" s="742"/>
      <c r="D32" s="742"/>
      <c r="E32" s="742"/>
      <c r="F32" s="742"/>
      <c r="G32" s="742"/>
      <c r="H32" s="742"/>
      <c r="I32" s="742"/>
      <c r="J32" s="742"/>
      <c r="K32" s="742"/>
      <c r="L32" s="742"/>
      <c r="M32" s="742"/>
      <c r="N32" s="742"/>
      <c r="O32" s="742"/>
      <c r="P32" s="743"/>
      <c r="Q32" s="744">
        <v>4047</v>
      </c>
      <c r="R32" s="745"/>
      <c r="S32" s="745"/>
      <c r="T32" s="745"/>
      <c r="U32" s="745"/>
      <c r="V32" s="745">
        <v>3966</v>
      </c>
      <c r="W32" s="745"/>
      <c r="X32" s="745"/>
      <c r="Y32" s="745"/>
      <c r="Z32" s="745"/>
      <c r="AA32" s="745">
        <v>81</v>
      </c>
      <c r="AB32" s="745"/>
      <c r="AC32" s="745"/>
      <c r="AD32" s="745"/>
      <c r="AE32" s="746"/>
      <c r="AF32" s="747">
        <v>2648</v>
      </c>
      <c r="AG32" s="748"/>
      <c r="AH32" s="748"/>
      <c r="AI32" s="748"/>
      <c r="AJ32" s="749"/>
      <c r="AK32" s="816">
        <v>242</v>
      </c>
      <c r="AL32" s="817"/>
      <c r="AM32" s="817"/>
      <c r="AN32" s="817"/>
      <c r="AO32" s="817"/>
      <c r="AP32" s="817">
        <v>5178</v>
      </c>
      <c r="AQ32" s="817"/>
      <c r="AR32" s="817"/>
      <c r="AS32" s="817"/>
      <c r="AT32" s="817"/>
      <c r="AU32" s="817">
        <v>1098</v>
      </c>
      <c r="AV32" s="817"/>
      <c r="AW32" s="817"/>
      <c r="AX32" s="817"/>
      <c r="AY32" s="817"/>
      <c r="AZ32" s="818" t="s">
        <v>488</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387</v>
      </c>
      <c r="C33" s="742"/>
      <c r="D33" s="742"/>
      <c r="E33" s="742"/>
      <c r="F33" s="742"/>
      <c r="G33" s="742"/>
      <c r="H33" s="742"/>
      <c r="I33" s="742"/>
      <c r="J33" s="742"/>
      <c r="K33" s="742"/>
      <c r="L33" s="742"/>
      <c r="M33" s="742"/>
      <c r="N33" s="742"/>
      <c r="O33" s="742"/>
      <c r="P33" s="743"/>
      <c r="Q33" s="744">
        <v>14675</v>
      </c>
      <c r="R33" s="745"/>
      <c r="S33" s="745"/>
      <c r="T33" s="745"/>
      <c r="U33" s="745"/>
      <c r="V33" s="745">
        <v>13702</v>
      </c>
      <c r="W33" s="745"/>
      <c r="X33" s="745"/>
      <c r="Y33" s="745"/>
      <c r="Z33" s="745"/>
      <c r="AA33" s="745">
        <v>973</v>
      </c>
      <c r="AB33" s="745"/>
      <c r="AC33" s="745"/>
      <c r="AD33" s="745"/>
      <c r="AE33" s="746"/>
      <c r="AF33" s="747">
        <v>4825</v>
      </c>
      <c r="AG33" s="748"/>
      <c r="AH33" s="748"/>
      <c r="AI33" s="748"/>
      <c r="AJ33" s="749"/>
      <c r="AK33" s="816">
        <v>1826</v>
      </c>
      <c r="AL33" s="817"/>
      <c r="AM33" s="817"/>
      <c r="AN33" s="817"/>
      <c r="AO33" s="817"/>
      <c r="AP33" s="817">
        <v>5716</v>
      </c>
      <c r="AQ33" s="817"/>
      <c r="AR33" s="817"/>
      <c r="AS33" s="817"/>
      <c r="AT33" s="817"/>
      <c r="AU33" s="817">
        <v>3618</v>
      </c>
      <c r="AV33" s="817"/>
      <c r="AW33" s="817"/>
      <c r="AX33" s="817"/>
      <c r="AY33" s="817"/>
      <c r="AZ33" s="818" t="s">
        <v>488</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388</v>
      </c>
      <c r="C34" s="742"/>
      <c r="D34" s="742"/>
      <c r="E34" s="742"/>
      <c r="F34" s="742"/>
      <c r="G34" s="742"/>
      <c r="H34" s="742"/>
      <c r="I34" s="742"/>
      <c r="J34" s="742"/>
      <c r="K34" s="742"/>
      <c r="L34" s="742"/>
      <c r="M34" s="742"/>
      <c r="N34" s="742"/>
      <c r="O34" s="742"/>
      <c r="P34" s="743"/>
      <c r="Q34" s="744">
        <v>280</v>
      </c>
      <c r="R34" s="745"/>
      <c r="S34" s="745"/>
      <c r="T34" s="745"/>
      <c r="U34" s="745"/>
      <c r="V34" s="745">
        <v>280</v>
      </c>
      <c r="W34" s="745"/>
      <c r="X34" s="745"/>
      <c r="Y34" s="745"/>
      <c r="Z34" s="745"/>
      <c r="AA34" s="745">
        <v>0</v>
      </c>
      <c r="AB34" s="745"/>
      <c r="AC34" s="745"/>
      <c r="AD34" s="745"/>
      <c r="AE34" s="746"/>
      <c r="AF34" s="747">
        <v>0</v>
      </c>
      <c r="AG34" s="748"/>
      <c r="AH34" s="748"/>
      <c r="AI34" s="748"/>
      <c r="AJ34" s="749"/>
      <c r="AK34" s="816" t="s">
        <v>559</v>
      </c>
      <c r="AL34" s="817"/>
      <c r="AM34" s="817"/>
      <c r="AN34" s="817"/>
      <c r="AO34" s="817"/>
      <c r="AP34" s="817">
        <v>250</v>
      </c>
      <c r="AQ34" s="817"/>
      <c r="AR34" s="817"/>
      <c r="AS34" s="817"/>
      <c r="AT34" s="817"/>
      <c r="AU34" s="817" t="s">
        <v>555</v>
      </c>
      <c r="AV34" s="817"/>
      <c r="AW34" s="817"/>
      <c r="AX34" s="817"/>
      <c r="AY34" s="817"/>
      <c r="AZ34" s="818" t="s">
        <v>488</v>
      </c>
      <c r="BA34" s="818"/>
      <c r="BB34" s="818"/>
      <c r="BC34" s="818"/>
      <c r="BD34" s="818"/>
      <c r="BE34" s="814" t="s">
        <v>389</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390</v>
      </c>
      <c r="C35" s="742"/>
      <c r="D35" s="742"/>
      <c r="E35" s="742"/>
      <c r="F35" s="742"/>
      <c r="G35" s="742"/>
      <c r="H35" s="742"/>
      <c r="I35" s="742"/>
      <c r="J35" s="742"/>
      <c r="K35" s="742"/>
      <c r="L35" s="742"/>
      <c r="M35" s="742"/>
      <c r="N35" s="742"/>
      <c r="O35" s="742"/>
      <c r="P35" s="743"/>
      <c r="Q35" s="744">
        <v>1671</v>
      </c>
      <c r="R35" s="745"/>
      <c r="S35" s="745"/>
      <c r="T35" s="745"/>
      <c r="U35" s="745"/>
      <c r="V35" s="745">
        <v>1671</v>
      </c>
      <c r="W35" s="745"/>
      <c r="X35" s="745"/>
      <c r="Y35" s="745"/>
      <c r="Z35" s="745"/>
      <c r="AA35" s="745" t="s">
        <v>564</v>
      </c>
      <c r="AB35" s="745"/>
      <c r="AC35" s="745"/>
      <c r="AD35" s="745"/>
      <c r="AE35" s="746"/>
      <c r="AF35" s="747" t="s">
        <v>112</v>
      </c>
      <c r="AG35" s="748"/>
      <c r="AH35" s="748"/>
      <c r="AI35" s="748"/>
      <c r="AJ35" s="749"/>
      <c r="AK35" s="816">
        <v>431</v>
      </c>
      <c r="AL35" s="817"/>
      <c r="AM35" s="817"/>
      <c r="AN35" s="817"/>
      <c r="AO35" s="817"/>
      <c r="AP35" s="817">
        <v>9162</v>
      </c>
      <c r="AQ35" s="817"/>
      <c r="AR35" s="817"/>
      <c r="AS35" s="817"/>
      <c r="AT35" s="817"/>
      <c r="AU35" s="817">
        <v>9162</v>
      </c>
      <c r="AV35" s="817"/>
      <c r="AW35" s="817"/>
      <c r="AX35" s="817"/>
      <c r="AY35" s="817"/>
      <c r="AZ35" s="818" t="s">
        <v>488</v>
      </c>
      <c r="BA35" s="818"/>
      <c r="BB35" s="818"/>
      <c r="BC35" s="818"/>
      <c r="BD35" s="818"/>
      <c r="BE35" s="814" t="s">
        <v>389</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391</v>
      </c>
      <c r="C36" s="742"/>
      <c r="D36" s="742"/>
      <c r="E36" s="742"/>
      <c r="F36" s="742"/>
      <c r="G36" s="742"/>
      <c r="H36" s="742"/>
      <c r="I36" s="742"/>
      <c r="J36" s="742"/>
      <c r="K36" s="742"/>
      <c r="L36" s="742"/>
      <c r="M36" s="742"/>
      <c r="N36" s="742"/>
      <c r="O36" s="742"/>
      <c r="P36" s="743"/>
      <c r="Q36" s="744">
        <v>18</v>
      </c>
      <c r="R36" s="745"/>
      <c r="S36" s="745"/>
      <c r="T36" s="745"/>
      <c r="U36" s="745"/>
      <c r="V36" s="745">
        <v>18</v>
      </c>
      <c r="W36" s="745"/>
      <c r="X36" s="745"/>
      <c r="Y36" s="745"/>
      <c r="Z36" s="745"/>
      <c r="AA36" s="745" t="s">
        <v>565</v>
      </c>
      <c r="AB36" s="745"/>
      <c r="AC36" s="745"/>
      <c r="AD36" s="745"/>
      <c r="AE36" s="746"/>
      <c r="AF36" s="747" t="s">
        <v>112</v>
      </c>
      <c r="AG36" s="748"/>
      <c r="AH36" s="748"/>
      <c r="AI36" s="748"/>
      <c r="AJ36" s="749"/>
      <c r="AK36" s="816">
        <v>15</v>
      </c>
      <c r="AL36" s="817"/>
      <c r="AM36" s="817"/>
      <c r="AN36" s="817"/>
      <c r="AO36" s="817"/>
      <c r="AP36" s="817">
        <v>184</v>
      </c>
      <c r="AQ36" s="817"/>
      <c r="AR36" s="817"/>
      <c r="AS36" s="817"/>
      <c r="AT36" s="817"/>
      <c r="AU36" s="817">
        <v>184</v>
      </c>
      <c r="AV36" s="817"/>
      <c r="AW36" s="817"/>
      <c r="AX36" s="817"/>
      <c r="AY36" s="817"/>
      <c r="AZ36" s="818" t="s">
        <v>488</v>
      </c>
      <c r="BA36" s="818"/>
      <c r="BB36" s="818"/>
      <c r="BC36" s="818"/>
      <c r="BD36" s="818"/>
      <c r="BE36" s="814" t="s">
        <v>389</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t="s">
        <v>392</v>
      </c>
      <c r="C37" s="742"/>
      <c r="D37" s="742"/>
      <c r="E37" s="742"/>
      <c r="F37" s="742"/>
      <c r="G37" s="742"/>
      <c r="H37" s="742"/>
      <c r="I37" s="742"/>
      <c r="J37" s="742"/>
      <c r="K37" s="742"/>
      <c r="L37" s="742"/>
      <c r="M37" s="742"/>
      <c r="N37" s="742"/>
      <c r="O37" s="742"/>
      <c r="P37" s="743"/>
      <c r="Q37" s="744">
        <v>185</v>
      </c>
      <c r="R37" s="745"/>
      <c r="S37" s="745"/>
      <c r="T37" s="745"/>
      <c r="U37" s="745"/>
      <c r="V37" s="745">
        <v>185</v>
      </c>
      <c r="W37" s="745"/>
      <c r="X37" s="745"/>
      <c r="Y37" s="745"/>
      <c r="Z37" s="745"/>
      <c r="AA37" s="745" t="s">
        <v>565</v>
      </c>
      <c r="AB37" s="745"/>
      <c r="AC37" s="745"/>
      <c r="AD37" s="745"/>
      <c r="AE37" s="746"/>
      <c r="AF37" s="747" t="s">
        <v>112</v>
      </c>
      <c r="AG37" s="748"/>
      <c r="AH37" s="748"/>
      <c r="AI37" s="748"/>
      <c r="AJ37" s="749"/>
      <c r="AK37" s="816">
        <v>100</v>
      </c>
      <c r="AL37" s="817"/>
      <c r="AM37" s="817"/>
      <c r="AN37" s="817"/>
      <c r="AO37" s="817"/>
      <c r="AP37" s="817">
        <v>892</v>
      </c>
      <c r="AQ37" s="817"/>
      <c r="AR37" s="817"/>
      <c r="AS37" s="817"/>
      <c r="AT37" s="817"/>
      <c r="AU37" s="817">
        <v>798</v>
      </c>
      <c r="AV37" s="817"/>
      <c r="AW37" s="817"/>
      <c r="AX37" s="817"/>
      <c r="AY37" s="817"/>
      <c r="AZ37" s="818" t="s">
        <v>488</v>
      </c>
      <c r="BA37" s="818"/>
      <c r="BB37" s="818"/>
      <c r="BC37" s="818"/>
      <c r="BD37" s="818"/>
      <c r="BE37" s="814" t="s">
        <v>389</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t="s">
        <v>393</v>
      </c>
      <c r="C38" s="742"/>
      <c r="D38" s="742"/>
      <c r="E38" s="742"/>
      <c r="F38" s="742"/>
      <c r="G38" s="742"/>
      <c r="H38" s="742"/>
      <c r="I38" s="742"/>
      <c r="J38" s="742"/>
      <c r="K38" s="742"/>
      <c r="L38" s="742"/>
      <c r="M38" s="742"/>
      <c r="N38" s="742"/>
      <c r="O38" s="742"/>
      <c r="P38" s="743"/>
      <c r="Q38" s="744">
        <v>32</v>
      </c>
      <c r="R38" s="745"/>
      <c r="S38" s="745"/>
      <c r="T38" s="745"/>
      <c r="U38" s="745"/>
      <c r="V38" s="745">
        <v>32</v>
      </c>
      <c r="W38" s="745"/>
      <c r="X38" s="745"/>
      <c r="Y38" s="745"/>
      <c r="Z38" s="745"/>
      <c r="AA38" s="745" t="s">
        <v>565</v>
      </c>
      <c r="AB38" s="745"/>
      <c r="AC38" s="745"/>
      <c r="AD38" s="745"/>
      <c r="AE38" s="746"/>
      <c r="AF38" s="747" t="s">
        <v>112</v>
      </c>
      <c r="AG38" s="748"/>
      <c r="AH38" s="748"/>
      <c r="AI38" s="748"/>
      <c r="AJ38" s="749"/>
      <c r="AK38" s="816">
        <v>23</v>
      </c>
      <c r="AL38" s="817"/>
      <c r="AM38" s="817"/>
      <c r="AN38" s="817"/>
      <c r="AO38" s="817"/>
      <c r="AP38" s="817">
        <v>200</v>
      </c>
      <c r="AQ38" s="817"/>
      <c r="AR38" s="817"/>
      <c r="AS38" s="817"/>
      <c r="AT38" s="817"/>
      <c r="AU38" s="817">
        <v>200</v>
      </c>
      <c r="AV38" s="817"/>
      <c r="AW38" s="817"/>
      <c r="AX38" s="817"/>
      <c r="AY38" s="817"/>
      <c r="AZ38" s="818" t="s">
        <v>488</v>
      </c>
      <c r="BA38" s="818"/>
      <c r="BB38" s="818"/>
      <c r="BC38" s="818"/>
      <c r="BD38" s="818"/>
      <c r="BE38" s="814" t="s">
        <v>389</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t="s">
        <v>394</v>
      </c>
      <c r="C39" s="742"/>
      <c r="D39" s="742"/>
      <c r="E39" s="742"/>
      <c r="F39" s="742"/>
      <c r="G39" s="742"/>
      <c r="H39" s="742"/>
      <c r="I39" s="742"/>
      <c r="J39" s="742"/>
      <c r="K39" s="742"/>
      <c r="L39" s="742"/>
      <c r="M39" s="742"/>
      <c r="N39" s="742"/>
      <c r="O39" s="742"/>
      <c r="P39" s="743"/>
      <c r="Q39" s="744">
        <v>32</v>
      </c>
      <c r="R39" s="745"/>
      <c r="S39" s="745"/>
      <c r="T39" s="745"/>
      <c r="U39" s="745"/>
      <c r="V39" s="745">
        <v>32</v>
      </c>
      <c r="W39" s="745"/>
      <c r="X39" s="745"/>
      <c r="Y39" s="745"/>
      <c r="Z39" s="745"/>
      <c r="AA39" s="745" t="s">
        <v>560</v>
      </c>
      <c r="AB39" s="745"/>
      <c r="AC39" s="745"/>
      <c r="AD39" s="745"/>
      <c r="AE39" s="746"/>
      <c r="AF39" s="747" t="s">
        <v>112</v>
      </c>
      <c r="AG39" s="748"/>
      <c r="AH39" s="748"/>
      <c r="AI39" s="748"/>
      <c r="AJ39" s="749"/>
      <c r="AK39" s="816">
        <v>4</v>
      </c>
      <c r="AL39" s="817"/>
      <c r="AM39" s="817"/>
      <c r="AN39" s="817"/>
      <c r="AO39" s="817"/>
      <c r="AP39" s="817" t="s">
        <v>561</v>
      </c>
      <c r="AQ39" s="817"/>
      <c r="AR39" s="817"/>
      <c r="AS39" s="817"/>
      <c r="AT39" s="817"/>
      <c r="AU39" s="817" t="s">
        <v>555</v>
      </c>
      <c r="AV39" s="817"/>
      <c r="AW39" s="817"/>
      <c r="AX39" s="817"/>
      <c r="AY39" s="817"/>
      <c r="AZ39" s="818" t="s">
        <v>488</v>
      </c>
      <c r="BA39" s="818"/>
      <c r="BB39" s="818"/>
      <c r="BC39" s="818"/>
      <c r="BD39" s="818"/>
      <c r="BE39" s="814" t="s">
        <v>389</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369</v>
      </c>
      <c r="B63" s="776" t="s">
        <v>396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7972</v>
      </c>
      <c r="AG63" s="828"/>
      <c r="AH63" s="828"/>
      <c r="AI63" s="828"/>
      <c r="AJ63" s="829"/>
      <c r="AK63" s="830"/>
      <c r="AL63" s="825"/>
      <c r="AM63" s="825"/>
      <c r="AN63" s="825"/>
      <c r="AO63" s="825"/>
      <c r="AP63" s="828">
        <v>22063</v>
      </c>
      <c r="AQ63" s="828"/>
      <c r="AR63" s="828"/>
      <c r="AS63" s="828"/>
      <c r="AT63" s="828"/>
      <c r="AU63" s="828">
        <v>15060</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398</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399</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543</v>
      </c>
      <c r="C68" s="856"/>
      <c r="D68" s="856"/>
      <c r="E68" s="856"/>
      <c r="F68" s="856"/>
      <c r="G68" s="856"/>
      <c r="H68" s="856"/>
      <c r="I68" s="856"/>
      <c r="J68" s="856"/>
      <c r="K68" s="856"/>
      <c r="L68" s="856"/>
      <c r="M68" s="856"/>
      <c r="N68" s="856"/>
      <c r="O68" s="856"/>
      <c r="P68" s="857"/>
      <c r="Q68" s="858">
        <v>320</v>
      </c>
      <c r="R68" s="852"/>
      <c r="S68" s="852"/>
      <c r="T68" s="852"/>
      <c r="U68" s="852"/>
      <c r="V68" s="852">
        <v>313</v>
      </c>
      <c r="W68" s="852"/>
      <c r="X68" s="852"/>
      <c r="Y68" s="852"/>
      <c r="Z68" s="852"/>
      <c r="AA68" s="852">
        <v>7</v>
      </c>
      <c r="AB68" s="852"/>
      <c r="AC68" s="852"/>
      <c r="AD68" s="852"/>
      <c r="AE68" s="852"/>
      <c r="AF68" s="852">
        <v>7</v>
      </c>
      <c r="AG68" s="852"/>
      <c r="AH68" s="852"/>
      <c r="AI68" s="852"/>
      <c r="AJ68" s="852"/>
      <c r="AK68" s="852" t="s">
        <v>562</v>
      </c>
      <c r="AL68" s="852"/>
      <c r="AM68" s="852"/>
      <c r="AN68" s="852"/>
      <c r="AO68" s="852"/>
      <c r="AP68" s="852" t="s">
        <v>561</v>
      </c>
      <c r="AQ68" s="852"/>
      <c r="AR68" s="852"/>
      <c r="AS68" s="852"/>
      <c r="AT68" s="852"/>
      <c r="AU68" s="852" t="s">
        <v>561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544</v>
      </c>
      <c r="C69" s="860"/>
      <c r="D69" s="860"/>
      <c r="E69" s="860"/>
      <c r="F69" s="860"/>
      <c r="G69" s="860"/>
      <c r="H69" s="860"/>
      <c r="I69" s="860"/>
      <c r="J69" s="860"/>
      <c r="K69" s="860"/>
      <c r="L69" s="860"/>
      <c r="M69" s="860"/>
      <c r="N69" s="860"/>
      <c r="O69" s="860"/>
      <c r="P69" s="861"/>
      <c r="Q69" s="862">
        <v>956</v>
      </c>
      <c r="R69" s="817"/>
      <c r="S69" s="817"/>
      <c r="T69" s="817"/>
      <c r="U69" s="817"/>
      <c r="V69" s="817">
        <v>955</v>
      </c>
      <c r="W69" s="817"/>
      <c r="X69" s="817"/>
      <c r="Y69" s="817"/>
      <c r="Z69" s="817"/>
      <c r="AA69" s="817">
        <v>0</v>
      </c>
      <c r="AB69" s="817"/>
      <c r="AC69" s="817"/>
      <c r="AD69" s="817"/>
      <c r="AE69" s="817"/>
      <c r="AF69" s="817">
        <v>0</v>
      </c>
      <c r="AG69" s="817"/>
      <c r="AH69" s="817"/>
      <c r="AI69" s="817"/>
      <c r="AJ69" s="817"/>
      <c r="AK69" s="817">
        <v>29</v>
      </c>
      <c r="AL69" s="817"/>
      <c r="AM69" s="817"/>
      <c r="AN69" s="817"/>
      <c r="AO69" s="817"/>
      <c r="AP69" s="863" t="s">
        <v>562</v>
      </c>
      <c r="AQ69" s="864"/>
      <c r="AR69" s="864"/>
      <c r="AS69" s="864"/>
      <c r="AT69" s="816"/>
      <c r="AU69" s="863" t="s">
        <v>561</v>
      </c>
      <c r="AV69" s="864"/>
      <c r="AW69" s="864"/>
      <c r="AX69" s="864"/>
      <c r="AY69" s="816"/>
      <c r="AZ69" s="865"/>
      <c r="BA69" s="865"/>
      <c r="BB69" s="865"/>
      <c r="BC69" s="865"/>
      <c r="BD69" s="866"/>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545</v>
      </c>
      <c r="C70" s="860"/>
      <c r="D70" s="860"/>
      <c r="E70" s="860"/>
      <c r="F70" s="860"/>
      <c r="G70" s="860"/>
      <c r="H70" s="860"/>
      <c r="I70" s="860"/>
      <c r="J70" s="860"/>
      <c r="K70" s="860"/>
      <c r="L70" s="860"/>
      <c r="M70" s="860"/>
      <c r="N70" s="860"/>
      <c r="O70" s="860"/>
      <c r="P70" s="861"/>
      <c r="Q70" s="862">
        <v>369255</v>
      </c>
      <c r="R70" s="817"/>
      <c r="S70" s="817"/>
      <c r="T70" s="817"/>
      <c r="U70" s="817"/>
      <c r="V70" s="817">
        <v>362363</v>
      </c>
      <c r="W70" s="817"/>
      <c r="X70" s="817"/>
      <c r="Y70" s="817"/>
      <c r="Z70" s="817"/>
      <c r="AA70" s="817">
        <v>6892</v>
      </c>
      <c r="AB70" s="817"/>
      <c r="AC70" s="817"/>
      <c r="AD70" s="817"/>
      <c r="AE70" s="817"/>
      <c r="AF70" s="817">
        <v>6892</v>
      </c>
      <c r="AG70" s="817"/>
      <c r="AH70" s="817"/>
      <c r="AI70" s="817"/>
      <c r="AJ70" s="817"/>
      <c r="AK70" s="817">
        <v>2605</v>
      </c>
      <c r="AL70" s="817"/>
      <c r="AM70" s="817"/>
      <c r="AN70" s="817"/>
      <c r="AO70" s="817"/>
      <c r="AP70" s="863" t="s">
        <v>561</v>
      </c>
      <c r="AQ70" s="864"/>
      <c r="AR70" s="864"/>
      <c r="AS70" s="864"/>
      <c r="AT70" s="816"/>
      <c r="AU70" s="863" t="s">
        <v>561</v>
      </c>
      <c r="AV70" s="864"/>
      <c r="AW70" s="864"/>
      <c r="AX70" s="864"/>
      <c r="AY70" s="816"/>
      <c r="AZ70" s="865"/>
      <c r="BA70" s="865"/>
      <c r="BB70" s="865"/>
      <c r="BC70" s="865"/>
      <c r="BD70" s="866"/>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5"/>
      <c r="BA71" s="865"/>
      <c r="BB71" s="865"/>
      <c r="BC71" s="865"/>
      <c r="BD71" s="866"/>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5"/>
      <c r="BA72" s="865"/>
      <c r="BB72" s="865"/>
      <c r="BC72" s="865"/>
      <c r="BD72" s="866"/>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5"/>
      <c r="BA73" s="865"/>
      <c r="BB73" s="865"/>
      <c r="BC73" s="865"/>
      <c r="BD73" s="866"/>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5"/>
      <c r="BA74" s="865"/>
      <c r="BB74" s="865"/>
      <c r="BC74" s="865"/>
      <c r="BD74" s="866"/>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7"/>
      <c r="R75" s="864"/>
      <c r="S75" s="864"/>
      <c r="T75" s="864"/>
      <c r="U75" s="816"/>
      <c r="V75" s="863"/>
      <c r="W75" s="864"/>
      <c r="X75" s="864"/>
      <c r="Y75" s="864"/>
      <c r="Z75" s="816"/>
      <c r="AA75" s="863"/>
      <c r="AB75" s="864"/>
      <c r="AC75" s="864"/>
      <c r="AD75" s="864"/>
      <c r="AE75" s="816"/>
      <c r="AF75" s="863"/>
      <c r="AG75" s="864"/>
      <c r="AH75" s="864"/>
      <c r="AI75" s="864"/>
      <c r="AJ75" s="816"/>
      <c r="AK75" s="863"/>
      <c r="AL75" s="864"/>
      <c r="AM75" s="864"/>
      <c r="AN75" s="864"/>
      <c r="AO75" s="816"/>
      <c r="AP75" s="863"/>
      <c r="AQ75" s="864"/>
      <c r="AR75" s="864"/>
      <c r="AS75" s="864"/>
      <c r="AT75" s="816"/>
      <c r="AU75" s="863"/>
      <c r="AV75" s="864"/>
      <c r="AW75" s="864"/>
      <c r="AX75" s="864"/>
      <c r="AY75" s="816"/>
      <c r="AZ75" s="865"/>
      <c r="BA75" s="865"/>
      <c r="BB75" s="865"/>
      <c r="BC75" s="865"/>
      <c r="BD75" s="866"/>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7"/>
      <c r="R76" s="864"/>
      <c r="S76" s="864"/>
      <c r="T76" s="864"/>
      <c r="U76" s="816"/>
      <c r="V76" s="863"/>
      <c r="W76" s="864"/>
      <c r="X76" s="864"/>
      <c r="Y76" s="864"/>
      <c r="Z76" s="816"/>
      <c r="AA76" s="863"/>
      <c r="AB76" s="864"/>
      <c r="AC76" s="864"/>
      <c r="AD76" s="864"/>
      <c r="AE76" s="816"/>
      <c r="AF76" s="863"/>
      <c r="AG76" s="864"/>
      <c r="AH76" s="864"/>
      <c r="AI76" s="864"/>
      <c r="AJ76" s="816"/>
      <c r="AK76" s="863"/>
      <c r="AL76" s="864"/>
      <c r="AM76" s="864"/>
      <c r="AN76" s="864"/>
      <c r="AO76" s="816"/>
      <c r="AP76" s="863"/>
      <c r="AQ76" s="864"/>
      <c r="AR76" s="864"/>
      <c r="AS76" s="864"/>
      <c r="AT76" s="816"/>
      <c r="AU76" s="863"/>
      <c r="AV76" s="864"/>
      <c r="AW76" s="864"/>
      <c r="AX76" s="864"/>
      <c r="AY76" s="816"/>
      <c r="AZ76" s="865"/>
      <c r="BA76" s="865"/>
      <c r="BB76" s="865"/>
      <c r="BC76" s="865"/>
      <c r="BD76" s="866"/>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7"/>
      <c r="R77" s="864"/>
      <c r="S77" s="864"/>
      <c r="T77" s="864"/>
      <c r="U77" s="816"/>
      <c r="V77" s="863"/>
      <c r="W77" s="864"/>
      <c r="X77" s="864"/>
      <c r="Y77" s="864"/>
      <c r="Z77" s="816"/>
      <c r="AA77" s="863"/>
      <c r="AB77" s="864"/>
      <c r="AC77" s="864"/>
      <c r="AD77" s="864"/>
      <c r="AE77" s="816"/>
      <c r="AF77" s="863"/>
      <c r="AG77" s="864"/>
      <c r="AH77" s="864"/>
      <c r="AI77" s="864"/>
      <c r="AJ77" s="816"/>
      <c r="AK77" s="863"/>
      <c r="AL77" s="864"/>
      <c r="AM77" s="864"/>
      <c r="AN77" s="864"/>
      <c r="AO77" s="816"/>
      <c r="AP77" s="863"/>
      <c r="AQ77" s="864"/>
      <c r="AR77" s="864"/>
      <c r="AS77" s="864"/>
      <c r="AT77" s="816"/>
      <c r="AU77" s="863"/>
      <c r="AV77" s="864"/>
      <c r="AW77" s="864"/>
      <c r="AX77" s="864"/>
      <c r="AY77" s="816"/>
      <c r="AZ77" s="865"/>
      <c r="BA77" s="865"/>
      <c r="BB77" s="865"/>
      <c r="BC77" s="865"/>
      <c r="BD77" s="866"/>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5"/>
      <c r="BA78" s="865"/>
      <c r="BB78" s="865"/>
      <c r="BC78" s="865"/>
      <c r="BD78" s="866"/>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5"/>
      <c r="BA79" s="865"/>
      <c r="BB79" s="865"/>
      <c r="BC79" s="865"/>
      <c r="BD79" s="866"/>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5"/>
      <c r="BA80" s="865"/>
      <c r="BB80" s="865"/>
      <c r="BC80" s="865"/>
      <c r="BD80" s="866"/>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5"/>
      <c r="BA81" s="865"/>
      <c r="BB81" s="865"/>
      <c r="BC81" s="865"/>
      <c r="BD81" s="866"/>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5"/>
      <c r="BA82" s="865"/>
      <c r="BB82" s="865"/>
      <c r="BC82" s="865"/>
      <c r="BD82" s="866"/>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5"/>
      <c r="BA83" s="865"/>
      <c r="BB83" s="865"/>
      <c r="BC83" s="865"/>
      <c r="BD83" s="866"/>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5"/>
      <c r="BA84" s="865"/>
      <c r="BB84" s="865"/>
      <c r="BC84" s="865"/>
      <c r="BD84" s="866"/>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5"/>
      <c r="BA85" s="865"/>
      <c r="BB85" s="865"/>
      <c r="BC85" s="865"/>
      <c r="BD85" s="866"/>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5"/>
      <c r="BA86" s="865"/>
      <c r="BB86" s="865"/>
      <c r="BC86" s="865"/>
      <c r="BD86" s="866"/>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369</v>
      </c>
      <c r="B88" s="776" t="s">
        <v>400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6900</v>
      </c>
      <c r="AG88" s="828"/>
      <c r="AH88" s="828"/>
      <c r="AI88" s="828"/>
      <c r="AJ88" s="828"/>
      <c r="AK88" s="825"/>
      <c r="AL88" s="825"/>
      <c r="AM88" s="825"/>
      <c r="AN88" s="825"/>
      <c r="AO88" s="825"/>
      <c r="AP88" s="828" t="s">
        <v>561</v>
      </c>
      <c r="AQ88" s="828"/>
      <c r="AR88" s="828"/>
      <c r="AS88" s="828"/>
      <c r="AT88" s="828"/>
      <c r="AU88" s="828" t="s">
        <v>561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401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1616</v>
      </c>
      <c r="CS102" s="836"/>
      <c r="CT102" s="836"/>
      <c r="CU102" s="836"/>
      <c r="CV102" s="879"/>
      <c r="CW102" s="878">
        <v>485</v>
      </c>
      <c r="CX102" s="836"/>
      <c r="CY102" s="836"/>
      <c r="CZ102" s="836"/>
      <c r="DA102" s="879"/>
      <c r="DB102" s="878" t="s">
        <v>560</v>
      </c>
      <c r="DC102" s="836"/>
      <c r="DD102" s="836"/>
      <c r="DE102" s="836"/>
      <c r="DF102" s="879"/>
      <c r="DG102" s="878" t="s">
        <v>561</v>
      </c>
      <c r="DH102" s="836"/>
      <c r="DI102" s="836"/>
      <c r="DJ102" s="836"/>
      <c r="DK102" s="879"/>
      <c r="DL102" s="878" t="s">
        <v>561</v>
      </c>
      <c r="DM102" s="836"/>
      <c r="DN102" s="836"/>
      <c r="DO102" s="836"/>
      <c r="DP102" s="879"/>
      <c r="DQ102" s="878" t="s">
        <v>561</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409</v>
      </c>
      <c r="AB109" s="881"/>
      <c r="AC109" s="881"/>
      <c r="AD109" s="881"/>
      <c r="AE109" s="882"/>
      <c r="AF109" s="880" t="s">
        <v>286</v>
      </c>
      <c r="AG109" s="881"/>
      <c r="AH109" s="881"/>
      <c r="AI109" s="881"/>
      <c r="AJ109" s="882"/>
      <c r="AK109" s="880" t="s">
        <v>285</v>
      </c>
      <c r="AL109" s="881"/>
      <c r="AM109" s="881"/>
      <c r="AN109" s="881"/>
      <c r="AO109" s="882"/>
      <c r="AP109" s="880" t="s">
        <v>410</v>
      </c>
      <c r="AQ109" s="881"/>
      <c r="AR109" s="881"/>
      <c r="AS109" s="881"/>
      <c r="AT109" s="883"/>
      <c r="AU109" s="902" t="s">
        <v>408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409</v>
      </c>
      <c r="BR109" s="881"/>
      <c r="BS109" s="881"/>
      <c r="BT109" s="881"/>
      <c r="BU109" s="882"/>
      <c r="BV109" s="880" t="s">
        <v>286</v>
      </c>
      <c r="BW109" s="881"/>
      <c r="BX109" s="881"/>
      <c r="BY109" s="881"/>
      <c r="BZ109" s="882"/>
      <c r="CA109" s="880" t="s">
        <v>285</v>
      </c>
      <c r="CB109" s="881"/>
      <c r="CC109" s="881"/>
      <c r="CD109" s="881"/>
      <c r="CE109" s="882"/>
      <c r="CF109" s="903" t="s">
        <v>410</v>
      </c>
      <c r="CG109" s="903"/>
      <c r="CH109" s="903"/>
      <c r="CI109" s="903"/>
      <c r="CJ109" s="903"/>
      <c r="CK109" s="880" t="s">
        <v>411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409</v>
      </c>
      <c r="DH109" s="881"/>
      <c r="DI109" s="881"/>
      <c r="DJ109" s="881"/>
      <c r="DK109" s="882"/>
      <c r="DL109" s="880" t="s">
        <v>286</v>
      </c>
      <c r="DM109" s="881"/>
      <c r="DN109" s="881"/>
      <c r="DO109" s="881"/>
      <c r="DP109" s="882"/>
      <c r="DQ109" s="880" t="s">
        <v>285</v>
      </c>
      <c r="DR109" s="881"/>
      <c r="DS109" s="881"/>
      <c r="DT109" s="881"/>
      <c r="DU109" s="882"/>
      <c r="DV109" s="880" t="s">
        <v>410</v>
      </c>
      <c r="DW109" s="881"/>
      <c r="DX109" s="881"/>
      <c r="DY109" s="881"/>
      <c r="DZ109" s="883"/>
    </row>
    <row r="110" spans="1:131" s="197" customFormat="1" ht="26.25" customHeight="1" x14ac:dyDescent="0.15">
      <c r="A110" s="884" t="s">
        <v>412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7772803</v>
      </c>
      <c r="AB110" s="888"/>
      <c r="AC110" s="888"/>
      <c r="AD110" s="888"/>
      <c r="AE110" s="889"/>
      <c r="AF110" s="890">
        <v>7650988</v>
      </c>
      <c r="AG110" s="888"/>
      <c r="AH110" s="888"/>
      <c r="AI110" s="888"/>
      <c r="AJ110" s="889"/>
      <c r="AK110" s="890">
        <v>7652309</v>
      </c>
      <c r="AL110" s="888"/>
      <c r="AM110" s="888"/>
      <c r="AN110" s="888"/>
      <c r="AO110" s="889"/>
      <c r="AP110" s="891">
        <v>24.5</v>
      </c>
      <c r="AQ110" s="892"/>
      <c r="AR110" s="892"/>
      <c r="AS110" s="892"/>
      <c r="AT110" s="893"/>
      <c r="AU110" s="894" t="s">
        <v>61</v>
      </c>
      <c r="AV110" s="895"/>
      <c r="AW110" s="895"/>
      <c r="AX110" s="895"/>
      <c r="AY110" s="896"/>
      <c r="AZ110" s="938" t="s">
        <v>413</v>
      </c>
      <c r="BA110" s="885"/>
      <c r="BB110" s="885"/>
      <c r="BC110" s="885"/>
      <c r="BD110" s="885"/>
      <c r="BE110" s="885"/>
      <c r="BF110" s="885"/>
      <c r="BG110" s="885"/>
      <c r="BH110" s="885"/>
      <c r="BI110" s="885"/>
      <c r="BJ110" s="885"/>
      <c r="BK110" s="885"/>
      <c r="BL110" s="885"/>
      <c r="BM110" s="885"/>
      <c r="BN110" s="885"/>
      <c r="BO110" s="885"/>
      <c r="BP110" s="886"/>
      <c r="BQ110" s="924">
        <v>70137843</v>
      </c>
      <c r="BR110" s="925"/>
      <c r="BS110" s="925"/>
      <c r="BT110" s="925"/>
      <c r="BU110" s="925"/>
      <c r="BV110" s="925">
        <v>68464548</v>
      </c>
      <c r="BW110" s="925"/>
      <c r="BX110" s="925"/>
      <c r="BY110" s="925"/>
      <c r="BZ110" s="925"/>
      <c r="CA110" s="925">
        <v>67953933</v>
      </c>
      <c r="CB110" s="925"/>
      <c r="CC110" s="925"/>
      <c r="CD110" s="925"/>
      <c r="CE110" s="925"/>
      <c r="CF110" s="939">
        <v>217.5</v>
      </c>
      <c r="CG110" s="940"/>
      <c r="CH110" s="940"/>
      <c r="CI110" s="940"/>
      <c r="CJ110" s="940"/>
      <c r="CK110" s="941" t="s">
        <v>414</v>
      </c>
      <c r="CL110" s="942"/>
      <c r="CM110" s="921" t="s">
        <v>415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416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417</v>
      </c>
      <c r="BA111" s="948"/>
      <c r="BB111" s="948"/>
      <c r="BC111" s="948"/>
      <c r="BD111" s="948"/>
      <c r="BE111" s="948"/>
      <c r="BF111" s="948"/>
      <c r="BG111" s="948"/>
      <c r="BH111" s="948"/>
      <c r="BI111" s="948"/>
      <c r="BJ111" s="948"/>
      <c r="BK111" s="948"/>
      <c r="BL111" s="948"/>
      <c r="BM111" s="948"/>
      <c r="BN111" s="948"/>
      <c r="BO111" s="948"/>
      <c r="BP111" s="949"/>
      <c r="BQ111" s="917" t="s">
        <v>418</v>
      </c>
      <c r="BR111" s="918"/>
      <c r="BS111" s="918"/>
      <c r="BT111" s="918"/>
      <c r="BU111" s="918"/>
      <c r="BV111" s="918" t="s">
        <v>418</v>
      </c>
      <c r="BW111" s="918"/>
      <c r="BX111" s="918"/>
      <c r="BY111" s="918"/>
      <c r="BZ111" s="918"/>
      <c r="CA111" s="918" t="s">
        <v>418</v>
      </c>
      <c r="CB111" s="918"/>
      <c r="CC111" s="918"/>
      <c r="CD111" s="918"/>
      <c r="CE111" s="918"/>
      <c r="CF111" s="912" t="s">
        <v>418</v>
      </c>
      <c r="CG111" s="913"/>
      <c r="CH111" s="913"/>
      <c r="CI111" s="913"/>
      <c r="CJ111" s="913"/>
      <c r="CK111" s="943"/>
      <c r="CL111" s="944"/>
      <c r="CM111" s="914" t="s">
        <v>419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418</v>
      </c>
      <c r="DH111" s="918"/>
      <c r="DI111" s="918"/>
      <c r="DJ111" s="918"/>
      <c r="DK111" s="918"/>
      <c r="DL111" s="918" t="s">
        <v>418</v>
      </c>
      <c r="DM111" s="918"/>
      <c r="DN111" s="918"/>
      <c r="DO111" s="918"/>
      <c r="DP111" s="918"/>
      <c r="DQ111" s="918" t="s">
        <v>418</v>
      </c>
      <c r="DR111" s="918"/>
      <c r="DS111" s="918"/>
      <c r="DT111" s="918"/>
      <c r="DU111" s="918"/>
      <c r="DV111" s="919" t="s">
        <v>418</v>
      </c>
      <c r="DW111" s="919"/>
      <c r="DX111" s="919"/>
      <c r="DY111" s="919"/>
      <c r="DZ111" s="920"/>
    </row>
    <row r="112" spans="1:131" s="197" customFormat="1" ht="26.25" customHeight="1" x14ac:dyDescent="0.15">
      <c r="A112" s="950" t="s">
        <v>420</v>
      </c>
      <c r="B112" s="951"/>
      <c r="C112" s="948" t="s">
        <v>421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422</v>
      </c>
      <c r="AB112" s="957"/>
      <c r="AC112" s="957"/>
      <c r="AD112" s="957"/>
      <c r="AE112" s="958"/>
      <c r="AF112" s="959" t="s">
        <v>422</v>
      </c>
      <c r="AG112" s="957"/>
      <c r="AH112" s="957"/>
      <c r="AI112" s="957"/>
      <c r="AJ112" s="958"/>
      <c r="AK112" s="959" t="s">
        <v>422</v>
      </c>
      <c r="AL112" s="957"/>
      <c r="AM112" s="957"/>
      <c r="AN112" s="957"/>
      <c r="AO112" s="958"/>
      <c r="AP112" s="960" t="s">
        <v>422</v>
      </c>
      <c r="AQ112" s="961"/>
      <c r="AR112" s="961"/>
      <c r="AS112" s="961"/>
      <c r="AT112" s="962"/>
      <c r="AU112" s="897"/>
      <c r="AV112" s="898"/>
      <c r="AW112" s="898"/>
      <c r="AX112" s="898"/>
      <c r="AY112" s="899"/>
      <c r="AZ112" s="947" t="s">
        <v>423</v>
      </c>
      <c r="BA112" s="948"/>
      <c r="BB112" s="948"/>
      <c r="BC112" s="948"/>
      <c r="BD112" s="948"/>
      <c r="BE112" s="948"/>
      <c r="BF112" s="948"/>
      <c r="BG112" s="948"/>
      <c r="BH112" s="948"/>
      <c r="BI112" s="948"/>
      <c r="BJ112" s="948"/>
      <c r="BK112" s="948"/>
      <c r="BL112" s="948"/>
      <c r="BM112" s="948"/>
      <c r="BN112" s="948"/>
      <c r="BO112" s="948"/>
      <c r="BP112" s="949"/>
      <c r="BQ112" s="917">
        <v>14287543</v>
      </c>
      <c r="BR112" s="918"/>
      <c r="BS112" s="918"/>
      <c r="BT112" s="918"/>
      <c r="BU112" s="918"/>
      <c r="BV112" s="918">
        <v>15089833</v>
      </c>
      <c r="BW112" s="918"/>
      <c r="BX112" s="918"/>
      <c r="BY112" s="918"/>
      <c r="BZ112" s="918"/>
      <c r="CA112" s="918">
        <v>15059349</v>
      </c>
      <c r="CB112" s="918"/>
      <c r="CC112" s="918"/>
      <c r="CD112" s="918"/>
      <c r="CE112" s="918"/>
      <c r="CF112" s="912">
        <v>48.2</v>
      </c>
      <c r="CG112" s="913"/>
      <c r="CH112" s="913"/>
      <c r="CI112" s="913"/>
      <c r="CJ112" s="913"/>
      <c r="CK112" s="943"/>
      <c r="CL112" s="944"/>
      <c r="CM112" s="914" t="s">
        <v>424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422</v>
      </c>
      <c r="DH112" s="918"/>
      <c r="DI112" s="918"/>
      <c r="DJ112" s="918"/>
      <c r="DK112" s="918"/>
      <c r="DL112" s="918" t="s">
        <v>422</v>
      </c>
      <c r="DM112" s="918"/>
      <c r="DN112" s="918"/>
      <c r="DO112" s="918"/>
      <c r="DP112" s="918"/>
      <c r="DQ112" s="918" t="s">
        <v>422</v>
      </c>
      <c r="DR112" s="918"/>
      <c r="DS112" s="918"/>
      <c r="DT112" s="918"/>
      <c r="DU112" s="918"/>
      <c r="DV112" s="919" t="s">
        <v>422</v>
      </c>
      <c r="DW112" s="919"/>
      <c r="DX112" s="919"/>
      <c r="DY112" s="919"/>
      <c r="DZ112" s="920"/>
    </row>
    <row r="113" spans="1:130" s="197" customFormat="1" ht="26.25" customHeight="1" x14ac:dyDescent="0.15">
      <c r="A113" s="952"/>
      <c r="B113" s="953"/>
      <c r="C113" s="948" t="s">
        <v>425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1387021</v>
      </c>
      <c r="AB113" s="932"/>
      <c r="AC113" s="932"/>
      <c r="AD113" s="932"/>
      <c r="AE113" s="933"/>
      <c r="AF113" s="934">
        <v>1311106</v>
      </c>
      <c r="AG113" s="932"/>
      <c r="AH113" s="932"/>
      <c r="AI113" s="932"/>
      <c r="AJ113" s="933"/>
      <c r="AK113" s="934">
        <v>1323934</v>
      </c>
      <c r="AL113" s="932"/>
      <c r="AM113" s="932"/>
      <c r="AN113" s="932"/>
      <c r="AO113" s="933"/>
      <c r="AP113" s="935">
        <v>4.2</v>
      </c>
      <c r="AQ113" s="936"/>
      <c r="AR113" s="936"/>
      <c r="AS113" s="936"/>
      <c r="AT113" s="937"/>
      <c r="AU113" s="897"/>
      <c r="AV113" s="898"/>
      <c r="AW113" s="898"/>
      <c r="AX113" s="898"/>
      <c r="AY113" s="899"/>
      <c r="AZ113" s="947" t="s">
        <v>426</v>
      </c>
      <c r="BA113" s="948"/>
      <c r="BB113" s="948"/>
      <c r="BC113" s="948"/>
      <c r="BD113" s="948"/>
      <c r="BE113" s="948"/>
      <c r="BF113" s="948"/>
      <c r="BG113" s="948"/>
      <c r="BH113" s="948"/>
      <c r="BI113" s="948"/>
      <c r="BJ113" s="948"/>
      <c r="BK113" s="948"/>
      <c r="BL113" s="948"/>
      <c r="BM113" s="948"/>
      <c r="BN113" s="948"/>
      <c r="BO113" s="948"/>
      <c r="BP113" s="949"/>
      <c r="BQ113" s="917">
        <v>4073</v>
      </c>
      <c r="BR113" s="918"/>
      <c r="BS113" s="918"/>
      <c r="BT113" s="918"/>
      <c r="BU113" s="918"/>
      <c r="BV113" s="918" t="s">
        <v>422</v>
      </c>
      <c r="BW113" s="918"/>
      <c r="BX113" s="918"/>
      <c r="BY113" s="918"/>
      <c r="BZ113" s="918"/>
      <c r="CA113" s="918" t="s">
        <v>422</v>
      </c>
      <c r="CB113" s="918"/>
      <c r="CC113" s="918"/>
      <c r="CD113" s="918"/>
      <c r="CE113" s="918"/>
      <c r="CF113" s="912" t="s">
        <v>422</v>
      </c>
      <c r="CG113" s="913"/>
      <c r="CH113" s="913"/>
      <c r="CI113" s="913"/>
      <c r="CJ113" s="913"/>
      <c r="CK113" s="943"/>
      <c r="CL113" s="944"/>
      <c r="CM113" s="914" t="s">
        <v>427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422</v>
      </c>
      <c r="DH113" s="957"/>
      <c r="DI113" s="957"/>
      <c r="DJ113" s="957"/>
      <c r="DK113" s="958"/>
      <c r="DL113" s="959" t="s">
        <v>422</v>
      </c>
      <c r="DM113" s="957"/>
      <c r="DN113" s="957"/>
      <c r="DO113" s="957"/>
      <c r="DP113" s="958"/>
      <c r="DQ113" s="959" t="s">
        <v>422</v>
      </c>
      <c r="DR113" s="957"/>
      <c r="DS113" s="957"/>
      <c r="DT113" s="957"/>
      <c r="DU113" s="958"/>
      <c r="DV113" s="960" t="s">
        <v>422</v>
      </c>
      <c r="DW113" s="961"/>
      <c r="DX113" s="961"/>
      <c r="DY113" s="961"/>
      <c r="DZ113" s="962"/>
    </row>
    <row r="114" spans="1:130" s="197" customFormat="1" ht="26.25" customHeight="1" x14ac:dyDescent="0.15">
      <c r="A114" s="952"/>
      <c r="B114" s="953"/>
      <c r="C114" s="948" t="s">
        <v>428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7306</v>
      </c>
      <c r="AB114" s="957"/>
      <c r="AC114" s="957"/>
      <c r="AD114" s="957"/>
      <c r="AE114" s="958"/>
      <c r="AF114" s="959">
        <v>4134</v>
      </c>
      <c r="AG114" s="957"/>
      <c r="AH114" s="957"/>
      <c r="AI114" s="957"/>
      <c r="AJ114" s="958"/>
      <c r="AK114" s="959" t="s">
        <v>422</v>
      </c>
      <c r="AL114" s="957"/>
      <c r="AM114" s="957"/>
      <c r="AN114" s="957"/>
      <c r="AO114" s="958"/>
      <c r="AP114" s="960" t="s">
        <v>422</v>
      </c>
      <c r="AQ114" s="961"/>
      <c r="AR114" s="961"/>
      <c r="AS114" s="961"/>
      <c r="AT114" s="962"/>
      <c r="AU114" s="897"/>
      <c r="AV114" s="898"/>
      <c r="AW114" s="898"/>
      <c r="AX114" s="898"/>
      <c r="AY114" s="899"/>
      <c r="AZ114" s="947" t="s">
        <v>429</v>
      </c>
      <c r="BA114" s="948"/>
      <c r="BB114" s="948"/>
      <c r="BC114" s="948"/>
      <c r="BD114" s="948"/>
      <c r="BE114" s="948"/>
      <c r="BF114" s="948"/>
      <c r="BG114" s="948"/>
      <c r="BH114" s="948"/>
      <c r="BI114" s="948"/>
      <c r="BJ114" s="948"/>
      <c r="BK114" s="948"/>
      <c r="BL114" s="948"/>
      <c r="BM114" s="948"/>
      <c r="BN114" s="948"/>
      <c r="BO114" s="948"/>
      <c r="BP114" s="949"/>
      <c r="BQ114" s="917">
        <v>12670645</v>
      </c>
      <c r="BR114" s="918"/>
      <c r="BS114" s="918"/>
      <c r="BT114" s="918"/>
      <c r="BU114" s="918"/>
      <c r="BV114" s="918">
        <v>12081246</v>
      </c>
      <c r="BW114" s="918"/>
      <c r="BX114" s="918"/>
      <c r="BY114" s="918"/>
      <c r="BZ114" s="918"/>
      <c r="CA114" s="918">
        <v>12000837</v>
      </c>
      <c r="CB114" s="918"/>
      <c r="CC114" s="918"/>
      <c r="CD114" s="918"/>
      <c r="CE114" s="918"/>
      <c r="CF114" s="912">
        <v>38.4</v>
      </c>
      <c r="CG114" s="913"/>
      <c r="CH114" s="913"/>
      <c r="CI114" s="913"/>
      <c r="CJ114" s="913"/>
      <c r="CK114" s="943"/>
      <c r="CL114" s="944"/>
      <c r="CM114" s="914" t="s">
        <v>430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422</v>
      </c>
      <c r="DH114" s="957"/>
      <c r="DI114" s="957"/>
      <c r="DJ114" s="957"/>
      <c r="DK114" s="958"/>
      <c r="DL114" s="959" t="s">
        <v>422</v>
      </c>
      <c r="DM114" s="957"/>
      <c r="DN114" s="957"/>
      <c r="DO114" s="957"/>
      <c r="DP114" s="958"/>
      <c r="DQ114" s="959" t="s">
        <v>422</v>
      </c>
      <c r="DR114" s="957"/>
      <c r="DS114" s="957"/>
      <c r="DT114" s="957"/>
      <c r="DU114" s="958"/>
      <c r="DV114" s="960" t="s">
        <v>422</v>
      </c>
      <c r="DW114" s="961"/>
      <c r="DX114" s="961"/>
      <c r="DY114" s="961"/>
      <c r="DZ114" s="962"/>
    </row>
    <row r="115" spans="1:130" s="197" customFormat="1" ht="26.25" customHeight="1" x14ac:dyDescent="0.15">
      <c r="A115" s="952"/>
      <c r="B115" s="953"/>
      <c r="C115" s="948" t="s">
        <v>431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422</v>
      </c>
      <c r="AB115" s="932"/>
      <c r="AC115" s="932"/>
      <c r="AD115" s="932"/>
      <c r="AE115" s="933"/>
      <c r="AF115" s="934" t="s">
        <v>422</v>
      </c>
      <c r="AG115" s="932"/>
      <c r="AH115" s="932"/>
      <c r="AI115" s="932"/>
      <c r="AJ115" s="933"/>
      <c r="AK115" s="934" t="s">
        <v>422</v>
      </c>
      <c r="AL115" s="932"/>
      <c r="AM115" s="932"/>
      <c r="AN115" s="932"/>
      <c r="AO115" s="933"/>
      <c r="AP115" s="935" t="s">
        <v>422</v>
      </c>
      <c r="AQ115" s="936"/>
      <c r="AR115" s="936"/>
      <c r="AS115" s="936"/>
      <c r="AT115" s="937"/>
      <c r="AU115" s="897"/>
      <c r="AV115" s="898"/>
      <c r="AW115" s="898"/>
      <c r="AX115" s="898"/>
      <c r="AY115" s="899"/>
      <c r="AZ115" s="947" t="s">
        <v>432</v>
      </c>
      <c r="BA115" s="948"/>
      <c r="BB115" s="948"/>
      <c r="BC115" s="948"/>
      <c r="BD115" s="948"/>
      <c r="BE115" s="948"/>
      <c r="BF115" s="948"/>
      <c r="BG115" s="948"/>
      <c r="BH115" s="948"/>
      <c r="BI115" s="948"/>
      <c r="BJ115" s="948"/>
      <c r="BK115" s="948"/>
      <c r="BL115" s="948"/>
      <c r="BM115" s="948"/>
      <c r="BN115" s="948"/>
      <c r="BO115" s="948"/>
      <c r="BP115" s="949"/>
      <c r="BQ115" s="917" t="s">
        <v>422</v>
      </c>
      <c r="BR115" s="918"/>
      <c r="BS115" s="918"/>
      <c r="BT115" s="918"/>
      <c r="BU115" s="918"/>
      <c r="BV115" s="918" t="s">
        <v>422</v>
      </c>
      <c r="BW115" s="918"/>
      <c r="BX115" s="918"/>
      <c r="BY115" s="918"/>
      <c r="BZ115" s="918"/>
      <c r="CA115" s="918" t="s">
        <v>422</v>
      </c>
      <c r="CB115" s="918"/>
      <c r="CC115" s="918"/>
      <c r="CD115" s="918"/>
      <c r="CE115" s="918"/>
      <c r="CF115" s="912" t="s">
        <v>422</v>
      </c>
      <c r="CG115" s="913"/>
      <c r="CH115" s="913"/>
      <c r="CI115" s="913"/>
      <c r="CJ115" s="913"/>
      <c r="CK115" s="943"/>
      <c r="CL115" s="944"/>
      <c r="CM115" s="947" t="s">
        <v>433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422</v>
      </c>
      <c r="DH115" s="957"/>
      <c r="DI115" s="957"/>
      <c r="DJ115" s="957"/>
      <c r="DK115" s="958"/>
      <c r="DL115" s="959" t="s">
        <v>422</v>
      </c>
      <c r="DM115" s="957"/>
      <c r="DN115" s="957"/>
      <c r="DO115" s="957"/>
      <c r="DP115" s="958"/>
      <c r="DQ115" s="959" t="s">
        <v>422</v>
      </c>
      <c r="DR115" s="957"/>
      <c r="DS115" s="957"/>
      <c r="DT115" s="957"/>
      <c r="DU115" s="958"/>
      <c r="DV115" s="960" t="s">
        <v>422</v>
      </c>
      <c r="DW115" s="961"/>
      <c r="DX115" s="961"/>
      <c r="DY115" s="961"/>
      <c r="DZ115" s="962"/>
    </row>
    <row r="116" spans="1:130" s="197" customFormat="1" ht="26.25" customHeight="1" x14ac:dyDescent="0.15">
      <c r="A116" s="954"/>
      <c r="B116" s="955"/>
      <c r="C116" s="969" t="s">
        <v>434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422</v>
      </c>
      <c r="AB116" s="957"/>
      <c r="AC116" s="957"/>
      <c r="AD116" s="957"/>
      <c r="AE116" s="958"/>
      <c r="AF116" s="959">
        <v>99</v>
      </c>
      <c r="AG116" s="957"/>
      <c r="AH116" s="957"/>
      <c r="AI116" s="957"/>
      <c r="AJ116" s="958"/>
      <c r="AK116" s="959">
        <v>208</v>
      </c>
      <c r="AL116" s="957"/>
      <c r="AM116" s="957"/>
      <c r="AN116" s="957"/>
      <c r="AO116" s="958"/>
      <c r="AP116" s="960">
        <v>0</v>
      </c>
      <c r="AQ116" s="961"/>
      <c r="AR116" s="961"/>
      <c r="AS116" s="961"/>
      <c r="AT116" s="962"/>
      <c r="AU116" s="897"/>
      <c r="AV116" s="898"/>
      <c r="AW116" s="898"/>
      <c r="AX116" s="898"/>
      <c r="AY116" s="899"/>
      <c r="AZ116" s="947" t="s">
        <v>435</v>
      </c>
      <c r="BA116" s="948"/>
      <c r="BB116" s="948"/>
      <c r="BC116" s="948"/>
      <c r="BD116" s="948"/>
      <c r="BE116" s="948"/>
      <c r="BF116" s="948"/>
      <c r="BG116" s="948"/>
      <c r="BH116" s="948"/>
      <c r="BI116" s="948"/>
      <c r="BJ116" s="948"/>
      <c r="BK116" s="948"/>
      <c r="BL116" s="948"/>
      <c r="BM116" s="948"/>
      <c r="BN116" s="948"/>
      <c r="BO116" s="948"/>
      <c r="BP116" s="949"/>
      <c r="BQ116" s="917" t="s">
        <v>422</v>
      </c>
      <c r="BR116" s="918"/>
      <c r="BS116" s="918"/>
      <c r="BT116" s="918"/>
      <c r="BU116" s="918"/>
      <c r="BV116" s="918" t="s">
        <v>422</v>
      </c>
      <c r="BW116" s="918"/>
      <c r="BX116" s="918"/>
      <c r="BY116" s="918"/>
      <c r="BZ116" s="918"/>
      <c r="CA116" s="918" t="s">
        <v>422</v>
      </c>
      <c r="CB116" s="918"/>
      <c r="CC116" s="918"/>
      <c r="CD116" s="918"/>
      <c r="CE116" s="918"/>
      <c r="CF116" s="912" t="s">
        <v>422</v>
      </c>
      <c r="CG116" s="913"/>
      <c r="CH116" s="913"/>
      <c r="CI116" s="913"/>
      <c r="CJ116" s="913"/>
      <c r="CK116" s="943"/>
      <c r="CL116" s="944"/>
      <c r="CM116" s="914" t="s">
        <v>436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422</v>
      </c>
      <c r="DH116" s="957"/>
      <c r="DI116" s="957"/>
      <c r="DJ116" s="957"/>
      <c r="DK116" s="958"/>
      <c r="DL116" s="959" t="s">
        <v>422</v>
      </c>
      <c r="DM116" s="957"/>
      <c r="DN116" s="957"/>
      <c r="DO116" s="957"/>
      <c r="DP116" s="958"/>
      <c r="DQ116" s="959" t="s">
        <v>422</v>
      </c>
      <c r="DR116" s="957"/>
      <c r="DS116" s="957"/>
      <c r="DT116" s="957"/>
      <c r="DU116" s="958"/>
      <c r="DV116" s="960" t="s">
        <v>422</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437</v>
      </c>
      <c r="Z117" s="882"/>
      <c r="AA117" s="994">
        <v>9167130</v>
      </c>
      <c r="AB117" s="964"/>
      <c r="AC117" s="964"/>
      <c r="AD117" s="964"/>
      <c r="AE117" s="965"/>
      <c r="AF117" s="963">
        <v>8966327</v>
      </c>
      <c r="AG117" s="964"/>
      <c r="AH117" s="964"/>
      <c r="AI117" s="964"/>
      <c r="AJ117" s="965"/>
      <c r="AK117" s="963">
        <v>8976451</v>
      </c>
      <c r="AL117" s="964"/>
      <c r="AM117" s="964"/>
      <c r="AN117" s="964"/>
      <c r="AO117" s="965"/>
      <c r="AP117" s="966"/>
      <c r="AQ117" s="967"/>
      <c r="AR117" s="967"/>
      <c r="AS117" s="967"/>
      <c r="AT117" s="968"/>
      <c r="AU117" s="897"/>
      <c r="AV117" s="898"/>
      <c r="AW117" s="898"/>
      <c r="AX117" s="898"/>
      <c r="AY117" s="899"/>
      <c r="AZ117" s="993" t="s">
        <v>438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411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409</v>
      </c>
      <c r="AB118" s="881"/>
      <c r="AC118" s="881"/>
      <c r="AD118" s="881"/>
      <c r="AE118" s="882"/>
      <c r="AF118" s="880" t="s">
        <v>286</v>
      </c>
      <c r="AG118" s="881"/>
      <c r="AH118" s="881"/>
      <c r="AI118" s="881"/>
      <c r="AJ118" s="882"/>
      <c r="AK118" s="880" t="s">
        <v>285</v>
      </c>
      <c r="AL118" s="881"/>
      <c r="AM118" s="881"/>
      <c r="AN118" s="881"/>
      <c r="AO118" s="882"/>
      <c r="AP118" s="988" t="s">
        <v>410</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440</v>
      </c>
      <c r="BP118" s="992"/>
      <c r="BQ118" s="983">
        <v>97100104</v>
      </c>
      <c r="BR118" s="984"/>
      <c r="BS118" s="984"/>
      <c r="BT118" s="984"/>
      <c r="BU118" s="984"/>
      <c r="BV118" s="984">
        <v>95635627</v>
      </c>
      <c r="BW118" s="984"/>
      <c r="BX118" s="984"/>
      <c r="BY118" s="984"/>
      <c r="BZ118" s="984"/>
      <c r="CA118" s="984">
        <v>95014119</v>
      </c>
      <c r="CB118" s="984"/>
      <c r="CC118" s="984"/>
      <c r="CD118" s="984"/>
      <c r="CE118" s="984"/>
      <c r="CF118" s="985"/>
      <c r="CG118" s="986"/>
      <c r="CH118" s="986"/>
      <c r="CI118" s="986"/>
      <c r="CJ118" s="987"/>
      <c r="CK118" s="943"/>
      <c r="CL118" s="944"/>
      <c r="CM118" s="914" t="s">
        <v>441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414</v>
      </c>
      <c r="B119" s="942"/>
      <c r="C119" s="921" t="s">
        <v>415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442</v>
      </c>
      <c r="AV119" s="976"/>
      <c r="AW119" s="976"/>
      <c r="AX119" s="976"/>
      <c r="AY119" s="977"/>
      <c r="AZ119" s="938" t="s">
        <v>443</v>
      </c>
      <c r="BA119" s="885"/>
      <c r="BB119" s="885"/>
      <c r="BC119" s="885"/>
      <c r="BD119" s="885"/>
      <c r="BE119" s="885"/>
      <c r="BF119" s="885"/>
      <c r="BG119" s="885"/>
      <c r="BH119" s="885"/>
      <c r="BI119" s="885"/>
      <c r="BJ119" s="885"/>
      <c r="BK119" s="885"/>
      <c r="BL119" s="885"/>
      <c r="BM119" s="885"/>
      <c r="BN119" s="885"/>
      <c r="BO119" s="885"/>
      <c r="BP119" s="886"/>
      <c r="BQ119" s="924">
        <v>10951918</v>
      </c>
      <c r="BR119" s="925"/>
      <c r="BS119" s="925"/>
      <c r="BT119" s="925"/>
      <c r="BU119" s="925"/>
      <c r="BV119" s="925">
        <v>11807682</v>
      </c>
      <c r="BW119" s="925"/>
      <c r="BX119" s="925"/>
      <c r="BY119" s="925"/>
      <c r="BZ119" s="925"/>
      <c r="CA119" s="925">
        <v>12325477</v>
      </c>
      <c r="CB119" s="925"/>
      <c r="CC119" s="925"/>
      <c r="CD119" s="925"/>
      <c r="CE119" s="925"/>
      <c r="CF119" s="939">
        <v>39.4</v>
      </c>
      <c r="CG119" s="940"/>
      <c r="CH119" s="940"/>
      <c r="CI119" s="940"/>
      <c r="CJ119" s="940"/>
      <c r="CK119" s="945"/>
      <c r="CL119" s="946"/>
      <c r="CM119" s="1002" t="s">
        <v>444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x14ac:dyDescent="0.15">
      <c r="A120" s="973"/>
      <c r="B120" s="944"/>
      <c r="C120" s="914" t="s">
        <v>419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445</v>
      </c>
      <c r="BA120" s="948"/>
      <c r="BB120" s="948"/>
      <c r="BC120" s="948"/>
      <c r="BD120" s="948"/>
      <c r="BE120" s="948"/>
      <c r="BF120" s="948"/>
      <c r="BG120" s="948"/>
      <c r="BH120" s="948"/>
      <c r="BI120" s="948"/>
      <c r="BJ120" s="948"/>
      <c r="BK120" s="948"/>
      <c r="BL120" s="948"/>
      <c r="BM120" s="948"/>
      <c r="BN120" s="948"/>
      <c r="BO120" s="948"/>
      <c r="BP120" s="949"/>
      <c r="BQ120" s="917">
        <v>13838039</v>
      </c>
      <c r="BR120" s="918"/>
      <c r="BS120" s="918"/>
      <c r="BT120" s="918"/>
      <c r="BU120" s="918"/>
      <c r="BV120" s="918">
        <v>13817562</v>
      </c>
      <c r="BW120" s="918"/>
      <c r="BX120" s="918"/>
      <c r="BY120" s="918"/>
      <c r="BZ120" s="918"/>
      <c r="CA120" s="918">
        <v>12687562</v>
      </c>
      <c r="CB120" s="918"/>
      <c r="CC120" s="918"/>
      <c r="CD120" s="918"/>
      <c r="CE120" s="918"/>
      <c r="CF120" s="912">
        <v>40.6</v>
      </c>
      <c r="CG120" s="913"/>
      <c r="CH120" s="913"/>
      <c r="CI120" s="913"/>
      <c r="CJ120" s="913"/>
      <c r="CK120" s="1011" t="s">
        <v>446</v>
      </c>
      <c r="CL120" s="1012"/>
      <c r="CM120" s="1012"/>
      <c r="CN120" s="1012"/>
      <c r="CO120" s="1013"/>
      <c r="CP120" s="1019" t="s">
        <v>390</v>
      </c>
      <c r="CQ120" s="1020"/>
      <c r="CR120" s="1020"/>
      <c r="CS120" s="1020"/>
      <c r="CT120" s="1020"/>
      <c r="CU120" s="1020"/>
      <c r="CV120" s="1020"/>
      <c r="CW120" s="1020"/>
      <c r="CX120" s="1020"/>
      <c r="CY120" s="1020"/>
      <c r="CZ120" s="1020"/>
      <c r="DA120" s="1020"/>
      <c r="DB120" s="1020"/>
      <c r="DC120" s="1020"/>
      <c r="DD120" s="1020"/>
      <c r="DE120" s="1020"/>
      <c r="DF120" s="1021"/>
      <c r="DG120" s="924">
        <v>9668539</v>
      </c>
      <c r="DH120" s="925"/>
      <c r="DI120" s="925"/>
      <c r="DJ120" s="925"/>
      <c r="DK120" s="925"/>
      <c r="DL120" s="925">
        <v>9414114</v>
      </c>
      <c r="DM120" s="925"/>
      <c r="DN120" s="925"/>
      <c r="DO120" s="925"/>
      <c r="DP120" s="925"/>
      <c r="DQ120" s="925">
        <v>9161728</v>
      </c>
      <c r="DR120" s="925"/>
      <c r="DS120" s="925"/>
      <c r="DT120" s="925"/>
      <c r="DU120" s="925"/>
      <c r="DV120" s="926">
        <v>29.3</v>
      </c>
      <c r="DW120" s="926"/>
      <c r="DX120" s="926"/>
      <c r="DY120" s="926"/>
      <c r="DZ120" s="927"/>
    </row>
    <row r="121" spans="1:130" s="197" customFormat="1" ht="26.25" customHeight="1" x14ac:dyDescent="0.15">
      <c r="A121" s="973"/>
      <c r="B121" s="944"/>
      <c r="C121" s="1008" t="s">
        <v>447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448</v>
      </c>
      <c r="BA121" s="969"/>
      <c r="BB121" s="969"/>
      <c r="BC121" s="969"/>
      <c r="BD121" s="969"/>
      <c r="BE121" s="969"/>
      <c r="BF121" s="969"/>
      <c r="BG121" s="969"/>
      <c r="BH121" s="969"/>
      <c r="BI121" s="969"/>
      <c r="BJ121" s="969"/>
      <c r="BK121" s="969"/>
      <c r="BL121" s="969"/>
      <c r="BM121" s="969"/>
      <c r="BN121" s="969"/>
      <c r="BO121" s="969"/>
      <c r="BP121" s="970"/>
      <c r="BQ121" s="983">
        <v>50017877</v>
      </c>
      <c r="BR121" s="984"/>
      <c r="BS121" s="984"/>
      <c r="BT121" s="984"/>
      <c r="BU121" s="984"/>
      <c r="BV121" s="984">
        <v>50499104</v>
      </c>
      <c r="BW121" s="984"/>
      <c r="BX121" s="984"/>
      <c r="BY121" s="984"/>
      <c r="BZ121" s="984"/>
      <c r="CA121" s="984">
        <v>51680923</v>
      </c>
      <c r="CB121" s="984"/>
      <c r="CC121" s="984"/>
      <c r="CD121" s="984"/>
      <c r="CE121" s="984"/>
      <c r="CF121" s="1022">
        <v>165.4</v>
      </c>
      <c r="CG121" s="1023"/>
      <c r="CH121" s="1023"/>
      <c r="CI121" s="1023"/>
      <c r="CJ121" s="1023"/>
      <c r="CK121" s="1014"/>
      <c r="CL121" s="1015"/>
      <c r="CM121" s="1015"/>
      <c r="CN121" s="1015"/>
      <c r="CO121" s="1016"/>
      <c r="CP121" s="1005" t="s">
        <v>387</v>
      </c>
      <c r="CQ121" s="1006"/>
      <c r="CR121" s="1006"/>
      <c r="CS121" s="1006"/>
      <c r="CT121" s="1006"/>
      <c r="CU121" s="1006"/>
      <c r="CV121" s="1006"/>
      <c r="CW121" s="1006"/>
      <c r="CX121" s="1006"/>
      <c r="CY121" s="1006"/>
      <c r="CZ121" s="1006"/>
      <c r="DA121" s="1006"/>
      <c r="DB121" s="1006"/>
      <c r="DC121" s="1006"/>
      <c r="DD121" s="1006"/>
      <c r="DE121" s="1006"/>
      <c r="DF121" s="1007"/>
      <c r="DG121" s="917">
        <v>2543361</v>
      </c>
      <c r="DH121" s="918"/>
      <c r="DI121" s="918"/>
      <c r="DJ121" s="918"/>
      <c r="DK121" s="918"/>
      <c r="DL121" s="918">
        <v>3707725</v>
      </c>
      <c r="DM121" s="918"/>
      <c r="DN121" s="918"/>
      <c r="DO121" s="918"/>
      <c r="DP121" s="918"/>
      <c r="DQ121" s="918">
        <v>3618441</v>
      </c>
      <c r="DR121" s="918"/>
      <c r="DS121" s="918"/>
      <c r="DT121" s="918"/>
      <c r="DU121" s="918"/>
      <c r="DV121" s="919">
        <v>11.6</v>
      </c>
      <c r="DW121" s="919"/>
      <c r="DX121" s="919"/>
      <c r="DY121" s="919"/>
      <c r="DZ121" s="920"/>
    </row>
    <row r="122" spans="1:130" s="197" customFormat="1" ht="26.25" customHeight="1" x14ac:dyDescent="0.15">
      <c r="A122" s="973"/>
      <c r="B122" s="944"/>
      <c r="C122" s="914" t="s">
        <v>430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449</v>
      </c>
      <c r="BP122" s="992"/>
      <c r="BQ122" s="1032">
        <v>74807834</v>
      </c>
      <c r="BR122" s="1033"/>
      <c r="BS122" s="1033"/>
      <c r="BT122" s="1033"/>
      <c r="BU122" s="1033"/>
      <c r="BV122" s="1033">
        <v>76124348</v>
      </c>
      <c r="BW122" s="1033"/>
      <c r="BX122" s="1033"/>
      <c r="BY122" s="1033"/>
      <c r="BZ122" s="1033"/>
      <c r="CA122" s="1033">
        <v>76693962</v>
      </c>
      <c r="CB122" s="1033"/>
      <c r="CC122" s="1033"/>
      <c r="CD122" s="1033"/>
      <c r="CE122" s="1033"/>
      <c r="CF122" s="985"/>
      <c r="CG122" s="986"/>
      <c r="CH122" s="986"/>
      <c r="CI122" s="986"/>
      <c r="CJ122" s="987"/>
      <c r="CK122" s="1014"/>
      <c r="CL122" s="1015"/>
      <c r="CM122" s="1015"/>
      <c r="CN122" s="1015"/>
      <c r="CO122" s="1016"/>
      <c r="CP122" s="1005" t="s">
        <v>450</v>
      </c>
      <c r="CQ122" s="1006"/>
      <c r="CR122" s="1006"/>
      <c r="CS122" s="1006"/>
      <c r="CT122" s="1006"/>
      <c r="CU122" s="1006"/>
      <c r="CV122" s="1006"/>
      <c r="CW122" s="1006"/>
      <c r="CX122" s="1006"/>
      <c r="CY122" s="1006"/>
      <c r="CZ122" s="1006"/>
      <c r="DA122" s="1006"/>
      <c r="DB122" s="1006"/>
      <c r="DC122" s="1006"/>
      <c r="DD122" s="1006"/>
      <c r="DE122" s="1006"/>
      <c r="DF122" s="1007"/>
      <c r="DG122" s="917">
        <v>665075</v>
      </c>
      <c r="DH122" s="918"/>
      <c r="DI122" s="918"/>
      <c r="DJ122" s="918"/>
      <c r="DK122" s="918"/>
      <c r="DL122" s="918">
        <v>716020</v>
      </c>
      <c r="DM122" s="918"/>
      <c r="DN122" s="918"/>
      <c r="DO122" s="918"/>
      <c r="DP122" s="918"/>
      <c r="DQ122" s="918">
        <v>1097705</v>
      </c>
      <c r="DR122" s="918"/>
      <c r="DS122" s="918"/>
      <c r="DT122" s="918"/>
      <c r="DU122" s="918"/>
      <c r="DV122" s="919">
        <v>3.5</v>
      </c>
      <c r="DW122" s="919"/>
      <c r="DX122" s="919"/>
      <c r="DY122" s="919"/>
      <c r="DZ122" s="920"/>
    </row>
    <row r="123" spans="1:130" s="197" customFormat="1" ht="26.25" customHeight="1" thickBot="1" x14ac:dyDescent="0.2">
      <c r="A123" s="973"/>
      <c r="B123" s="944"/>
      <c r="C123" s="914" t="s">
        <v>436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451</v>
      </c>
      <c r="AB123" s="957"/>
      <c r="AC123" s="957"/>
      <c r="AD123" s="957"/>
      <c r="AE123" s="958"/>
      <c r="AF123" s="959" t="s">
        <v>451</v>
      </c>
      <c r="AG123" s="957"/>
      <c r="AH123" s="957"/>
      <c r="AI123" s="957"/>
      <c r="AJ123" s="958"/>
      <c r="AK123" s="959" t="s">
        <v>451</v>
      </c>
      <c r="AL123" s="957"/>
      <c r="AM123" s="957"/>
      <c r="AN123" s="957"/>
      <c r="AO123" s="958"/>
      <c r="AP123" s="960" t="s">
        <v>451</v>
      </c>
      <c r="AQ123" s="961"/>
      <c r="AR123" s="961"/>
      <c r="AS123" s="961"/>
      <c r="AT123" s="962"/>
      <c r="AU123" s="1029" t="s">
        <v>452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70.900000000000006</v>
      </c>
      <c r="BR123" s="1025"/>
      <c r="BS123" s="1025"/>
      <c r="BT123" s="1025"/>
      <c r="BU123" s="1025"/>
      <c r="BV123" s="1025">
        <v>63.1</v>
      </c>
      <c r="BW123" s="1025"/>
      <c r="BX123" s="1025"/>
      <c r="BY123" s="1025"/>
      <c r="BZ123" s="1025"/>
      <c r="CA123" s="1025">
        <v>58.6</v>
      </c>
      <c r="CB123" s="1025"/>
      <c r="CC123" s="1025"/>
      <c r="CD123" s="1025"/>
      <c r="CE123" s="1025"/>
      <c r="CF123" s="1026"/>
      <c r="CG123" s="1027"/>
      <c r="CH123" s="1027"/>
      <c r="CI123" s="1027"/>
      <c r="CJ123" s="1028"/>
      <c r="CK123" s="1014"/>
      <c r="CL123" s="1015"/>
      <c r="CM123" s="1015"/>
      <c r="CN123" s="1015"/>
      <c r="CO123" s="1016"/>
      <c r="CP123" s="1005" t="s">
        <v>392</v>
      </c>
      <c r="CQ123" s="1006"/>
      <c r="CR123" s="1006"/>
      <c r="CS123" s="1006"/>
      <c r="CT123" s="1006"/>
      <c r="CU123" s="1006"/>
      <c r="CV123" s="1006"/>
      <c r="CW123" s="1006"/>
      <c r="CX123" s="1006"/>
      <c r="CY123" s="1006"/>
      <c r="CZ123" s="1006"/>
      <c r="DA123" s="1006"/>
      <c r="DB123" s="1006"/>
      <c r="DC123" s="1006"/>
      <c r="DD123" s="1006"/>
      <c r="DE123" s="1006"/>
      <c r="DF123" s="1007"/>
      <c r="DG123" s="956">
        <v>977852</v>
      </c>
      <c r="DH123" s="957"/>
      <c r="DI123" s="957"/>
      <c r="DJ123" s="957"/>
      <c r="DK123" s="958"/>
      <c r="DL123" s="959">
        <v>841994</v>
      </c>
      <c r="DM123" s="957"/>
      <c r="DN123" s="957"/>
      <c r="DO123" s="957"/>
      <c r="DP123" s="958"/>
      <c r="DQ123" s="959">
        <v>797770</v>
      </c>
      <c r="DR123" s="957"/>
      <c r="DS123" s="957"/>
      <c r="DT123" s="957"/>
      <c r="DU123" s="958"/>
      <c r="DV123" s="960">
        <v>2.6</v>
      </c>
      <c r="DW123" s="961"/>
      <c r="DX123" s="961"/>
      <c r="DY123" s="961"/>
      <c r="DZ123" s="962"/>
    </row>
    <row r="124" spans="1:130" s="197" customFormat="1" ht="26.25" customHeight="1" x14ac:dyDescent="0.15">
      <c r="A124" s="973"/>
      <c r="B124" s="944"/>
      <c r="C124" s="914" t="s">
        <v>439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453</v>
      </c>
      <c r="CQ124" s="1006"/>
      <c r="CR124" s="1006"/>
      <c r="CS124" s="1006"/>
      <c r="CT124" s="1006"/>
      <c r="CU124" s="1006"/>
      <c r="CV124" s="1006"/>
      <c r="CW124" s="1006"/>
      <c r="CX124" s="1006"/>
      <c r="CY124" s="1006"/>
      <c r="CZ124" s="1006"/>
      <c r="DA124" s="1006"/>
      <c r="DB124" s="1006"/>
      <c r="DC124" s="1006"/>
      <c r="DD124" s="1006"/>
      <c r="DE124" s="1006"/>
      <c r="DF124" s="1007"/>
      <c r="DG124" s="995">
        <v>432716</v>
      </c>
      <c r="DH124" s="996"/>
      <c r="DI124" s="996"/>
      <c r="DJ124" s="996"/>
      <c r="DK124" s="997"/>
      <c r="DL124" s="998">
        <v>409980</v>
      </c>
      <c r="DM124" s="996"/>
      <c r="DN124" s="996"/>
      <c r="DO124" s="996"/>
      <c r="DP124" s="997"/>
      <c r="DQ124" s="998">
        <v>383705</v>
      </c>
      <c r="DR124" s="996"/>
      <c r="DS124" s="996"/>
      <c r="DT124" s="996"/>
      <c r="DU124" s="997"/>
      <c r="DV124" s="999">
        <v>1.2</v>
      </c>
      <c r="DW124" s="1000"/>
      <c r="DX124" s="1000"/>
      <c r="DY124" s="1000"/>
      <c r="DZ124" s="1001"/>
    </row>
    <row r="125" spans="1:130" s="197" customFormat="1" ht="26.25" customHeight="1" thickBot="1" x14ac:dyDescent="0.2">
      <c r="A125" s="973"/>
      <c r="B125" s="944"/>
      <c r="C125" s="914" t="s">
        <v>441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454</v>
      </c>
      <c r="CL125" s="1012"/>
      <c r="CM125" s="1012"/>
      <c r="CN125" s="1012"/>
      <c r="CO125" s="1013"/>
      <c r="CP125" s="938" t="s">
        <v>455</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444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456</v>
      </c>
      <c r="AY126" s="1035"/>
      <c r="AZ126" s="1035"/>
      <c r="BA126" s="1035"/>
      <c r="BB126" s="1035"/>
      <c r="BC126" s="1035"/>
      <c r="BD126" s="1035"/>
      <c r="BE126" s="1036"/>
      <c r="BF126" s="1050" t="s">
        <v>457</v>
      </c>
      <c r="BG126" s="1035"/>
      <c r="BH126" s="1035"/>
      <c r="BI126" s="1035"/>
      <c r="BJ126" s="1035"/>
      <c r="BK126" s="1035"/>
      <c r="BL126" s="1036"/>
      <c r="BM126" s="1050" t="s">
        <v>458</v>
      </c>
      <c r="BN126" s="1035"/>
      <c r="BO126" s="1035"/>
      <c r="BP126" s="1035"/>
      <c r="BQ126" s="1035"/>
      <c r="BR126" s="1035"/>
      <c r="BS126" s="1036"/>
      <c r="BT126" s="1050" t="s">
        <v>459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460</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461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462</v>
      </c>
      <c r="AY127" s="885"/>
      <c r="AZ127" s="885"/>
      <c r="BA127" s="885"/>
      <c r="BB127" s="885"/>
      <c r="BC127" s="885"/>
      <c r="BD127" s="885"/>
      <c r="BE127" s="886"/>
      <c r="BF127" s="1039" t="s">
        <v>112</v>
      </c>
      <c r="BG127" s="1040"/>
      <c r="BH127" s="1040"/>
      <c r="BI127" s="1040"/>
      <c r="BJ127" s="1040"/>
      <c r="BK127" s="1040"/>
      <c r="BL127" s="1049"/>
      <c r="BM127" s="1039">
        <v>11.57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463</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464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465</v>
      </c>
      <c r="X128" s="1071"/>
      <c r="Y128" s="1071"/>
      <c r="Z128" s="1072"/>
      <c r="AA128" s="1087">
        <v>1437848</v>
      </c>
      <c r="AB128" s="1088"/>
      <c r="AC128" s="1088"/>
      <c r="AD128" s="1088"/>
      <c r="AE128" s="1089"/>
      <c r="AF128" s="1090">
        <v>1343947</v>
      </c>
      <c r="AG128" s="1088"/>
      <c r="AH128" s="1088"/>
      <c r="AI128" s="1088"/>
      <c r="AJ128" s="1089"/>
      <c r="AK128" s="1090">
        <v>1310458</v>
      </c>
      <c r="AL128" s="1088"/>
      <c r="AM128" s="1088"/>
      <c r="AN128" s="1088"/>
      <c r="AO128" s="1089"/>
      <c r="AP128" s="1091"/>
      <c r="AQ128" s="1092"/>
      <c r="AR128" s="1092"/>
      <c r="AS128" s="1092"/>
      <c r="AT128" s="1093"/>
      <c r="AU128" s="235"/>
      <c r="AV128" s="235"/>
      <c r="AW128" s="235"/>
      <c r="AX128" s="1052" t="s">
        <v>466</v>
      </c>
      <c r="AY128" s="948"/>
      <c r="AZ128" s="948"/>
      <c r="BA128" s="948"/>
      <c r="BB128" s="948"/>
      <c r="BC128" s="948"/>
      <c r="BD128" s="948"/>
      <c r="BE128" s="949"/>
      <c r="BF128" s="1064" t="s">
        <v>112</v>
      </c>
      <c r="BG128" s="1065"/>
      <c r="BH128" s="1065"/>
      <c r="BI128" s="1065"/>
      <c r="BJ128" s="1065"/>
      <c r="BK128" s="1065"/>
      <c r="BL128" s="1066"/>
      <c r="BM128" s="1064">
        <v>16.57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467</v>
      </c>
      <c r="X129" s="1059"/>
      <c r="Y129" s="1059"/>
      <c r="Z129" s="1060"/>
      <c r="AA129" s="956">
        <v>36183799</v>
      </c>
      <c r="AB129" s="957"/>
      <c r="AC129" s="957"/>
      <c r="AD129" s="957"/>
      <c r="AE129" s="958"/>
      <c r="AF129" s="959">
        <v>35739156</v>
      </c>
      <c r="AG129" s="957"/>
      <c r="AH129" s="957"/>
      <c r="AI129" s="957"/>
      <c r="AJ129" s="958"/>
      <c r="AK129" s="959">
        <v>36194024</v>
      </c>
      <c r="AL129" s="957"/>
      <c r="AM129" s="957"/>
      <c r="AN129" s="957"/>
      <c r="AO129" s="958"/>
      <c r="AP129" s="1061"/>
      <c r="AQ129" s="1062"/>
      <c r="AR129" s="1062"/>
      <c r="AS129" s="1062"/>
      <c r="AT129" s="1063"/>
      <c r="AU129" s="235"/>
      <c r="AV129" s="235"/>
      <c r="AW129" s="235"/>
      <c r="AX129" s="1052" t="s">
        <v>468</v>
      </c>
      <c r="AY129" s="948"/>
      <c r="AZ129" s="948"/>
      <c r="BA129" s="948"/>
      <c r="BB129" s="948"/>
      <c r="BC129" s="948"/>
      <c r="BD129" s="948"/>
      <c r="BE129" s="949"/>
      <c r="BF129" s="1053">
        <v>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470</v>
      </c>
      <c r="X130" s="1059"/>
      <c r="Y130" s="1059"/>
      <c r="Z130" s="1060"/>
      <c r="AA130" s="956">
        <v>4759088</v>
      </c>
      <c r="AB130" s="957"/>
      <c r="AC130" s="957"/>
      <c r="AD130" s="957"/>
      <c r="AE130" s="958"/>
      <c r="AF130" s="959">
        <v>4863998</v>
      </c>
      <c r="AG130" s="957"/>
      <c r="AH130" s="957"/>
      <c r="AI130" s="957"/>
      <c r="AJ130" s="958"/>
      <c r="AK130" s="959">
        <v>4948558</v>
      </c>
      <c r="AL130" s="957"/>
      <c r="AM130" s="957"/>
      <c r="AN130" s="957"/>
      <c r="AO130" s="958"/>
      <c r="AP130" s="1061"/>
      <c r="AQ130" s="1062"/>
      <c r="AR130" s="1062"/>
      <c r="AS130" s="1062"/>
      <c r="AT130" s="1063"/>
      <c r="AU130" s="235"/>
      <c r="AV130" s="235"/>
      <c r="AW130" s="235"/>
      <c r="AX130" s="1111" t="s">
        <v>471</v>
      </c>
      <c r="AY130" s="1043"/>
      <c r="AZ130" s="1043"/>
      <c r="BA130" s="1043"/>
      <c r="BB130" s="1043"/>
      <c r="BC130" s="1043"/>
      <c r="BD130" s="1043"/>
      <c r="BE130" s="1044"/>
      <c r="BF130" s="1073">
        <v>58.6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472</v>
      </c>
      <c r="X131" s="1082"/>
      <c r="Y131" s="1082"/>
      <c r="Z131" s="1083"/>
      <c r="AA131" s="995">
        <v>31424711</v>
      </c>
      <c r="AB131" s="996"/>
      <c r="AC131" s="996"/>
      <c r="AD131" s="996"/>
      <c r="AE131" s="997"/>
      <c r="AF131" s="998">
        <v>30875158</v>
      </c>
      <c r="AG131" s="996"/>
      <c r="AH131" s="996"/>
      <c r="AI131" s="996"/>
      <c r="AJ131" s="997"/>
      <c r="AK131" s="998">
        <v>31245466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473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474</v>
      </c>
      <c r="W132" s="1099"/>
      <c r="X132" s="1099"/>
      <c r="Y132" s="1099"/>
      <c r="Z132" s="1100"/>
      <c r="AA132" s="1101">
        <v>9.4517782520000004</v>
      </c>
      <c r="AB132" s="1102"/>
      <c r="AC132" s="1102"/>
      <c r="AD132" s="1102"/>
      <c r="AE132" s="1103"/>
      <c r="AF132" s="1104">
        <v>8.9339850500000004</v>
      </c>
      <c r="AG132" s="1102"/>
      <c r="AH132" s="1102"/>
      <c r="AI132" s="1102"/>
      <c r="AJ132" s="1103"/>
      <c r="AK132" s="1104">
        <v>8.6970538380000004</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475</v>
      </c>
      <c r="W133" s="1106"/>
      <c r="X133" s="1106"/>
      <c r="Y133" s="1106"/>
      <c r="Z133" s="1107"/>
      <c r="AA133" s="1108">
        <v>9.9</v>
      </c>
      <c r="AB133" s="1109"/>
      <c r="AC133" s="1109"/>
      <c r="AD133" s="1109"/>
      <c r="AE133" s="1110"/>
      <c r="AF133" s="1108">
        <v>9.4</v>
      </c>
      <c r="AG133" s="1109"/>
      <c r="AH133" s="1109"/>
      <c r="AI133" s="1109"/>
      <c r="AJ133" s="1110"/>
      <c r="AK133" s="1108">
        <v>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15" t="s">
        <v>478</v>
      </c>
      <c r="L7" s="254"/>
      <c r="M7" s="255" t="s">
        <v>479</v>
      </c>
      <c r="N7" s="256"/>
    </row>
    <row r="8" spans="1:16" x14ac:dyDescent="0.15">
      <c r="A8" s="248"/>
      <c r="B8" s="244"/>
      <c r="C8" s="244"/>
      <c r="D8" s="244"/>
      <c r="E8" s="244"/>
      <c r="F8" s="244"/>
      <c r="G8" s="257"/>
      <c r="H8" s="258"/>
      <c r="I8" s="258"/>
      <c r="J8" s="259"/>
      <c r="K8" s="1116"/>
      <c r="L8" s="260" t="s">
        <v>480</v>
      </c>
      <c r="M8" s="261" t="s">
        <v>481</v>
      </c>
      <c r="N8" s="262" t="s">
        <v>482</v>
      </c>
    </row>
    <row r="9" spans="1:16" x14ac:dyDescent="0.15">
      <c r="A9" s="248"/>
      <c r="B9" s="244"/>
      <c r="C9" s="244"/>
      <c r="D9" s="244"/>
      <c r="E9" s="244"/>
      <c r="F9" s="244"/>
      <c r="G9" s="1117" t="s">
        <v>483</v>
      </c>
      <c r="H9" s="1118"/>
      <c r="I9" s="1118"/>
      <c r="J9" s="1119"/>
      <c r="K9" s="263">
        <v>10185348</v>
      </c>
      <c r="L9" s="264">
        <v>70275</v>
      </c>
      <c r="M9" s="265">
        <v>58402</v>
      </c>
      <c r="N9" s="266">
        <v>20.3</v>
      </c>
    </row>
    <row r="10" spans="1:16" x14ac:dyDescent="0.15">
      <c r="A10" s="248"/>
      <c r="B10" s="244"/>
      <c r="C10" s="244"/>
      <c r="D10" s="244"/>
      <c r="E10" s="244"/>
      <c r="F10" s="244"/>
      <c r="G10" s="1117" t="s">
        <v>484</v>
      </c>
      <c r="H10" s="1118"/>
      <c r="I10" s="1118"/>
      <c r="J10" s="1119"/>
      <c r="K10" s="267">
        <v>938282</v>
      </c>
      <c r="L10" s="268">
        <v>6474</v>
      </c>
      <c r="M10" s="269">
        <v>4003</v>
      </c>
      <c r="N10" s="270">
        <v>61.7</v>
      </c>
    </row>
    <row r="11" spans="1:16" ht="13.5" customHeight="1" x14ac:dyDescent="0.15">
      <c r="A11" s="248"/>
      <c r="B11" s="244"/>
      <c r="C11" s="244"/>
      <c r="D11" s="244"/>
      <c r="E11" s="244"/>
      <c r="F11" s="244"/>
      <c r="G11" s="1117" t="s">
        <v>485</v>
      </c>
      <c r="H11" s="1118"/>
      <c r="I11" s="1118"/>
      <c r="J11" s="1119"/>
      <c r="K11" s="267">
        <v>8595</v>
      </c>
      <c r="L11" s="268">
        <v>59</v>
      </c>
      <c r="M11" s="269">
        <v>3781</v>
      </c>
      <c r="N11" s="270">
        <v>-98.4</v>
      </c>
    </row>
    <row r="12" spans="1:16" ht="13.5" customHeight="1" x14ac:dyDescent="0.15">
      <c r="A12" s="248"/>
      <c r="B12" s="244"/>
      <c r="C12" s="244"/>
      <c r="D12" s="244"/>
      <c r="E12" s="244"/>
      <c r="F12" s="244"/>
      <c r="G12" s="1117" t="s">
        <v>486</v>
      </c>
      <c r="H12" s="1118"/>
      <c r="I12" s="1118"/>
      <c r="J12" s="1119"/>
      <c r="K12" s="267">
        <v>996117</v>
      </c>
      <c r="L12" s="268">
        <v>6873</v>
      </c>
      <c r="M12" s="269">
        <v>598</v>
      </c>
      <c r="N12" s="270">
        <v>1049.3</v>
      </c>
    </row>
    <row r="13" spans="1:16" ht="13.5" customHeight="1" x14ac:dyDescent="0.15">
      <c r="A13" s="248"/>
      <c r="B13" s="244"/>
      <c r="C13" s="244"/>
      <c r="D13" s="244"/>
      <c r="E13" s="244"/>
      <c r="F13" s="244"/>
      <c r="G13" s="1117" t="s">
        <v>487</v>
      </c>
      <c r="H13" s="1118"/>
      <c r="I13" s="1118"/>
      <c r="J13" s="1119"/>
      <c r="K13" s="267" t="s">
        <v>488</v>
      </c>
      <c r="L13" s="268" t="s">
        <v>488</v>
      </c>
      <c r="M13" s="269">
        <v>1</v>
      </c>
      <c r="N13" s="270" t="s">
        <v>488</v>
      </c>
    </row>
    <row r="14" spans="1:16" ht="13.5" customHeight="1" x14ac:dyDescent="0.15">
      <c r="A14" s="248"/>
      <c r="B14" s="244"/>
      <c r="C14" s="244"/>
      <c r="D14" s="244"/>
      <c r="E14" s="244"/>
      <c r="F14" s="244"/>
      <c r="G14" s="1117" t="s">
        <v>489</v>
      </c>
      <c r="H14" s="1118"/>
      <c r="I14" s="1118"/>
      <c r="J14" s="1119"/>
      <c r="K14" s="267">
        <v>343900</v>
      </c>
      <c r="L14" s="268">
        <v>2373</v>
      </c>
      <c r="M14" s="269">
        <v>2386</v>
      </c>
      <c r="N14" s="270">
        <v>-0.5</v>
      </c>
    </row>
    <row r="15" spans="1:16" ht="13.5" customHeight="1" x14ac:dyDescent="0.15">
      <c r="A15" s="248"/>
      <c r="B15" s="244"/>
      <c r="C15" s="244"/>
      <c r="D15" s="244"/>
      <c r="E15" s="244"/>
      <c r="F15" s="244"/>
      <c r="G15" s="1117" t="s">
        <v>490</v>
      </c>
      <c r="H15" s="1118"/>
      <c r="I15" s="1118"/>
      <c r="J15" s="1119"/>
      <c r="K15" s="267">
        <v>143370</v>
      </c>
      <c r="L15" s="268">
        <v>989</v>
      </c>
      <c r="M15" s="269">
        <v>1344</v>
      </c>
      <c r="N15" s="270">
        <v>-26.4</v>
      </c>
    </row>
    <row r="16" spans="1:16" x14ac:dyDescent="0.15">
      <c r="A16" s="248"/>
      <c r="B16" s="244"/>
      <c r="C16" s="244"/>
      <c r="D16" s="244"/>
      <c r="E16" s="244"/>
      <c r="F16" s="244"/>
      <c r="G16" s="1120" t="s">
        <v>491</v>
      </c>
      <c r="H16" s="1121"/>
      <c r="I16" s="1121"/>
      <c r="J16" s="1122"/>
      <c r="K16" s="268">
        <v>-1028333</v>
      </c>
      <c r="L16" s="268">
        <v>-7095</v>
      </c>
      <c r="M16" s="269">
        <v>-6701</v>
      </c>
      <c r="N16" s="270">
        <v>5.9</v>
      </c>
    </row>
    <row r="17" spans="1:16" x14ac:dyDescent="0.15">
      <c r="A17" s="248"/>
      <c r="B17" s="244"/>
      <c r="C17" s="244"/>
      <c r="D17" s="244"/>
      <c r="E17" s="244"/>
      <c r="F17" s="244"/>
      <c r="G17" s="1120" t="s">
        <v>170</v>
      </c>
      <c r="H17" s="1121"/>
      <c r="I17" s="1121"/>
      <c r="J17" s="1122"/>
      <c r="K17" s="268">
        <v>11587279</v>
      </c>
      <c r="L17" s="268">
        <v>79948</v>
      </c>
      <c r="M17" s="269">
        <v>63814</v>
      </c>
      <c r="N17" s="270">
        <v>25.3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12" t="s">
        <v>496</v>
      </c>
      <c r="H21" s="1113"/>
      <c r="I21" s="1113"/>
      <c r="J21" s="1114"/>
      <c r="K21" s="280">
        <v>7.84</v>
      </c>
      <c r="L21" s="281">
        <v>6.4</v>
      </c>
      <c r="M21" s="282">
        <v>1.44</v>
      </c>
      <c r="N21" s="249"/>
      <c r="O21" s="283"/>
      <c r="P21" s="279"/>
    </row>
    <row r="22" spans="1:16" s="284" customFormat="1" x14ac:dyDescent="0.15">
      <c r="A22" s="279"/>
      <c r="B22" s="249"/>
      <c r="C22" s="249"/>
      <c r="D22" s="249"/>
      <c r="E22" s="249"/>
      <c r="F22" s="249"/>
      <c r="G22" s="1112" t="s">
        <v>497</v>
      </c>
      <c r="H22" s="1113"/>
      <c r="I22" s="1113"/>
      <c r="J22" s="1114"/>
      <c r="K22" s="285">
        <v>101.1</v>
      </c>
      <c r="L22" s="286">
        <v>98.9</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15" t="s">
        <v>478</v>
      </c>
      <c r="L30" s="254"/>
      <c r="M30" s="255" t="s">
        <v>479</v>
      </c>
      <c r="N30" s="256"/>
    </row>
    <row r="31" spans="1:16" x14ac:dyDescent="0.15">
      <c r="A31" s="248"/>
      <c r="B31" s="244"/>
      <c r="C31" s="244"/>
      <c r="D31" s="244"/>
      <c r="E31" s="244"/>
      <c r="F31" s="244"/>
      <c r="G31" s="257"/>
      <c r="H31" s="258"/>
      <c r="I31" s="258"/>
      <c r="J31" s="259"/>
      <c r="K31" s="1116"/>
      <c r="L31" s="260" t="s">
        <v>480</v>
      </c>
      <c r="M31" s="261" t="s">
        <v>481</v>
      </c>
      <c r="N31" s="262" t="s">
        <v>482</v>
      </c>
    </row>
    <row r="32" spans="1:16" ht="27" customHeight="1" x14ac:dyDescent="0.15">
      <c r="A32" s="248"/>
      <c r="B32" s="244"/>
      <c r="C32" s="244"/>
      <c r="D32" s="244"/>
      <c r="E32" s="244"/>
      <c r="F32" s="244"/>
      <c r="G32" s="1128" t="s">
        <v>501</v>
      </c>
      <c r="H32" s="1129"/>
      <c r="I32" s="1129"/>
      <c r="J32" s="1130"/>
      <c r="K32" s="294">
        <v>7652309</v>
      </c>
      <c r="L32" s="294">
        <v>52798</v>
      </c>
      <c r="M32" s="295">
        <v>38473</v>
      </c>
      <c r="N32" s="296">
        <v>37.200000000000003</v>
      </c>
    </row>
    <row r="33" spans="1:16" ht="13.5" customHeight="1" x14ac:dyDescent="0.15">
      <c r="A33" s="248"/>
      <c r="B33" s="244"/>
      <c r="C33" s="244"/>
      <c r="D33" s="244"/>
      <c r="E33" s="244"/>
      <c r="F33" s="244"/>
      <c r="G33" s="1128" t="s">
        <v>502</v>
      </c>
      <c r="H33" s="1129"/>
      <c r="I33" s="1129"/>
      <c r="J33" s="1130"/>
      <c r="K33" s="294" t="s">
        <v>488</v>
      </c>
      <c r="L33" s="294" t="s">
        <v>488</v>
      </c>
      <c r="M33" s="295" t="s">
        <v>488</v>
      </c>
      <c r="N33" s="296" t="s">
        <v>488</v>
      </c>
    </row>
    <row r="34" spans="1:16" ht="27" customHeight="1" x14ac:dyDescent="0.15">
      <c r="A34" s="248"/>
      <c r="B34" s="244"/>
      <c r="C34" s="244"/>
      <c r="D34" s="244"/>
      <c r="E34" s="244"/>
      <c r="F34" s="244"/>
      <c r="G34" s="1128" t="s">
        <v>503</v>
      </c>
      <c r="H34" s="1129"/>
      <c r="I34" s="1129"/>
      <c r="J34" s="1130"/>
      <c r="K34" s="294" t="s">
        <v>488</v>
      </c>
      <c r="L34" s="294" t="s">
        <v>488</v>
      </c>
      <c r="M34" s="295">
        <v>31</v>
      </c>
      <c r="N34" s="296" t="s">
        <v>488</v>
      </c>
    </row>
    <row r="35" spans="1:16" ht="27" customHeight="1" x14ac:dyDescent="0.15">
      <c r="A35" s="248"/>
      <c r="B35" s="244"/>
      <c r="C35" s="244"/>
      <c r="D35" s="244"/>
      <c r="E35" s="244"/>
      <c r="F35" s="244"/>
      <c r="G35" s="1128" t="s">
        <v>504</v>
      </c>
      <c r="H35" s="1129"/>
      <c r="I35" s="1129"/>
      <c r="J35" s="1130"/>
      <c r="K35" s="294">
        <v>1323934</v>
      </c>
      <c r="L35" s="294">
        <v>9135</v>
      </c>
      <c r="M35" s="295">
        <v>10015</v>
      </c>
      <c r="N35" s="296">
        <v>-8.8000000000000007</v>
      </c>
    </row>
    <row r="36" spans="1:16" ht="27" customHeight="1" x14ac:dyDescent="0.15">
      <c r="A36" s="248"/>
      <c r="B36" s="244"/>
      <c r="C36" s="244"/>
      <c r="D36" s="244"/>
      <c r="E36" s="244"/>
      <c r="F36" s="244"/>
      <c r="G36" s="1128" t="s">
        <v>505</v>
      </c>
      <c r="H36" s="1129"/>
      <c r="I36" s="1129"/>
      <c r="J36" s="1130"/>
      <c r="K36" s="294" t="s">
        <v>488</v>
      </c>
      <c r="L36" s="294" t="s">
        <v>488</v>
      </c>
      <c r="M36" s="295">
        <v>1507</v>
      </c>
      <c r="N36" s="296" t="s">
        <v>488</v>
      </c>
    </row>
    <row r="37" spans="1:16" ht="13.5" customHeight="1" x14ac:dyDescent="0.15">
      <c r="A37" s="248"/>
      <c r="B37" s="244"/>
      <c r="C37" s="244"/>
      <c r="D37" s="244"/>
      <c r="E37" s="244"/>
      <c r="F37" s="244"/>
      <c r="G37" s="1128" t="s">
        <v>506</v>
      </c>
      <c r="H37" s="1129"/>
      <c r="I37" s="1129"/>
      <c r="J37" s="1130"/>
      <c r="K37" s="294" t="s">
        <v>488</v>
      </c>
      <c r="L37" s="294" t="s">
        <v>488</v>
      </c>
      <c r="M37" s="295">
        <v>1079</v>
      </c>
      <c r="N37" s="296" t="s">
        <v>488</v>
      </c>
    </row>
    <row r="38" spans="1:16" ht="27" customHeight="1" x14ac:dyDescent="0.15">
      <c r="A38" s="248"/>
      <c r="B38" s="244"/>
      <c r="C38" s="244"/>
      <c r="D38" s="244"/>
      <c r="E38" s="244"/>
      <c r="F38" s="244"/>
      <c r="G38" s="1131" t="s">
        <v>507</v>
      </c>
      <c r="H38" s="1132"/>
      <c r="I38" s="1132"/>
      <c r="J38" s="1133"/>
      <c r="K38" s="297">
        <v>208</v>
      </c>
      <c r="L38" s="297">
        <v>1</v>
      </c>
      <c r="M38" s="298">
        <v>5</v>
      </c>
      <c r="N38" s="299">
        <v>-80</v>
      </c>
      <c r="O38" s="293"/>
    </row>
    <row r="39" spans="1:16" x14ac:dyDescent="0.15">
      <c r="A39" s="248"/>
      <c r="B39" s="244"/>
      <c r="C39" s="244"/>
      <c r="D39" s="244"/>
      <c r="E39" s="244"/>
      <c r="F39" s="244"/>
      <c r="G39" s="1131" t="s">
        <v>508</v>
      </c>
      <c r="H39" s="1132"/>
      <c r="I39" s="1132"/>
      <c r="J39" s="1133"/>
      <c r="K39" s="300">
        <v>-1310458</v>
      </c>
      <c r="L39" s="300">
        <v>-9042</v>
      </c>
      <c r="M39" s="301">
        <v>-7129</v>
      </c>
      <c r="N39" s="302">
        <v>26.8</v>
      </c>
      <c r="O39" s="293"/>
    </row>
    <row r="40" spans="1:16" ht="27" customHeight="1" x14ac:dyDescent="0.15">
      <c r="A40" s="248"/>
      <c r="B40" s="244"/>
      <c r="C40" s="244"/>
      <c r="D40" s="244"/>
      <c r="E40" s="244"/>
      <c r="F40" s="244"/>
      <c r="G40" s="1128" t="s">
        <v>509</v>
      </c>
      <c r="H40" s="1129"/>
      <c r="I40" s="1129"/>
      <c r="J40" s="1130"/>
      <c r="K40" s="300">
        <v>-4948558</v>
      </c>
      <c r="L40" s="300">
        <v>-34143</v>
      </c>
      <c r="M40" s="301">
        <v>-30363</v>
      </c>
      <c r="N40" s="302">
        <v>12.4</v>
      </c>
      <c r="O40" s="293"/>
    </row>
    <row r="41" spans="1:16" x14ac:dyDescent="0.15">
      <c r="A41" s="248"/>
      <c r="B41" s="244"/>
      <c r="C41" s="244"/>
      <c r="D41" s="244"/>
      <c r="E41" s="244"/>
      <c r="F41" s="244"/>
      <c r="G41" s="1134" t="s">
        <v>280</v>
      </c>
      <c r="H41" s="1135"/>
      <c r="I41" s="1135"/>
      <c r="J41" s="1136"/>
      <c r="K41" s="294">
        <v>2717435</v>
      </c>
      <c r="L41" s="300">
        <v>18749</v>
      </c>
      <c r="M41" s="301">
        <v>13618</v>
      </c>
      <c r="N41" s="302">
        <v>37.700000000000003</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23" t="s">
        <v>478</v>
      </c>
      <c r="J49" s="1125" t="s">
        <v>513</v>
      </c>
      <c r="K49" s="1126"/>
      <c r="L49" s="1126"/>
      <c r="M49" s="1126"/>
      <c r="N49" s="1127"/>
    </row>
    <row r="50" spans="1:14" x14ac:dyDescent="0.15">
      <c r="A50" s="248"/>
      <c r="B50" s="244"/>
      <c r="C50" s="244"/>
      <c r="D50" s="244"/>
      <c r="E50" s="244"/>
      <c r="F50" s="244"/>
      <c r="G50" s="312"/>
      <c r="H50" s="313"/>
      <c r="I50" s="1124"/>
      <c r="J50" s="314" t="s">
        <v>514</v>
      </c>
      <c r="K50" s="315" t="s">
        <v>515</v>
      </c>
      <c r="L50" s="316" t="s">
        <v>516</v>
      </c>
      <c r="M50" s="317" t="s">
        <v>517</v>
      </c>
      <c r="N50" s="318" t="s">
        <v>518</v>
      </c>
    </row>
    <row r="51" spans="1:14" x14ac:dyDescent="0.15">
      <c r="A51" s="248"/>
      <c r="B51" s="244"/>
      <c r="C51" s="244"/>
      <c r="D51" s="244"/>
      <c r="E51" s="244"/>
      <c r="F51" s="244"/>
      <c r="G51" s="310" t="s">
        <v>519</v>
      </c>
      <c r="H51" s="311"/>
      <c r="I51" s="319">
        <v>7512586</v>
      </c>
      <c r="J51" s="320">
        <v>50625</v>
      </c>
      <c r="K51" s="321">
        <v>10.4</v>
      </c>
      <c r="L51" s="322">
        <v>51540</v>
      </c>
      <c r="M51" s="323">
        <v>21.4</v>
      </c>
      <c r="N51" s="324">
        <v>-11</v>
      </c>
    </row>
    <row r="52" spans="1:14" x14ac:dyDescent="0.15">
      <c r="A52" s="248"/>
      <c r="B52" s="244"/>
      <c r="C52" s="244"/>
      <c r="D52" s="244"/>
      <c r="E52" s="244"/>
      <c r="F52" s="244"/>
      <c r="G52" s="325"/>
      <c r="H52" s="326" t="s">
        <v>520</v>
      </c>
      <c r="I52" s="327">
        <v>5284900</v>
      </c>
      <c r="J52" s="328">
        <v>35613</v>
      </c>
      <c r="K52" s="329">
        <v>-1.5</v>
      </c>
      <c r="L52" s="330">
        <v>32621</v>
      </c>
      <c r="M52" s="331">
        <v>21.3</v>
      </c>
      <c r="N52" s="332">
        <v>-22.8</v>
      </c>
    </row>
    <row r="53" spans="1:14" x14ac:dyDescent="0.15">
      <c r="A53" s="248"/>
      <c r="B53" s="244"/>
      <c r="C53" s="244"/>
      <c r="D53" s="244"/>
      <c r="E53" s="244"/>
      <c r="F53" s="244"/>
      <c r="G53" s="310" t="s">
        <v>521</v>
      </c>
      <c r="H53" s="311"/>
      <c r="I53" s="319">
        <v>4275439</v>
      </c>
      <c r="J53" s="320">
        <v>29055</v>
      </c>
      <c r="K53" s="321">
        <v>-42.6</v>
      </c>
      <c r="L53" s="322">
        <v>50804</v>
      </c>
      <c r="M53" s="323">
        <v>-1.4</v>
      </c>
      <c r="N53" s="324">
        <v>-41.2</v>
      </c>
    </row>
    <row r="54" spans="1:14" x14ac:dyDescent="0.15">
      <c r="A54" s="248"/>
      <c r="B54" s="244"/>
      <c r="C54" s="244"/>
      <c r="D54" s="244"/>
      <c r="E54" s="244"/>
      <c r="F54" s="244"/>
      <c r="G54" s="325"/>
      <c r="H54" s="326" t="s">
        <v>520</v>
      </c>
      <c r="I54" s="327">
        <v>2485512</v>
      </c>
      <c r="J54" s="328">
        <v>16891</v>
      </c>
      <c r="K54" s="329">
        <v>-52.6</v>
      </c>
      <c r="L54" s="330">
        <v>30480</v>
      </c>
      <c r="M54" s="331">
        <v>-6.6</v>
      </c>
      <c r="N54" s="332">
        <v>-46</v>
      </c>
    </row>
    <row r="55" spans="1:14" x14ac:dyDescent="0.15">
      <c r="A55" s="248"/>
      <c r="B55" s="244"/>
      <c r="C55" s="244"/>
      <c r="D55" s="244"/>
      <c r="E55" s="244"/>
      <c r="F55" s="244"/>
      <c r="G55" s="310" t="s">
        <v>522</v>
      </c>
      <c r="H55" s="311"/>
      <c r="I55" s="319">
        <v>4943751</v>
      </c>
      <c r="J55" s="320">
        <v>33876</v>
      </c>
      <c r="K55" s="321">
        <v>16.600000000000001</v>
      </c>
      <c r="L55" s="322">
        <v>41433</v>
      </c>
      <c r="M55" s="323">
        <v>-18.399999999999999</v>
      </c>
      <c r="N55" s="324">
        <v>35</v>
      </c>
    </row>
    <row r="56" spans="1:14" x14ac:dyDescent="0.15">
      <c r="A56" s="248"/>
      <c r="B56" s="244"/>
      <c r="C56" s="244"/>
      <c r="D56" s="244"/>
      <c r="E56" s="244"/>
      <c r="F56" s="244"/>
      <c r="G56" s="325"/>
      <c r="H56" s="326" t="s">
        <v>520</v>
      </c>
      <c r="I56" s="327">
        <v>3435475</v>
      </c>
      <c r="J56" s="328">
        <v>23541</v>
      </c>
      <c r="K56" s="329">
        <v>39.4</v>
      </c>
      <c r="L56" s="330">
        <v>22351</v>
      </c>
      <c r="M56" s="331">
        <v>-26.7</v>
      </c>
      <c r="N56" s="332">
        <v>66.099999999999994</v>
      </c>
    </row>
    <row r="57" spans="1:14" x14ac:dyDescent="0.15">
      <c r="A57" s="248"/>
      <c r="B57" s="244"/>
      <c r="C57" s="244"/>
      <c r="D57" s="244"/>
      <c r="E57" s="244"/>
      <c r="F57" s="244"/>
      <c r="G57" s="310" t="s">
        <v>523</v>
      </c>
      <c r="H57" s="311"/>
      <c r="I57" s="319">
        <v>5502416</v>
      </c>
      <c r="J57" s="320">
        <v>37708</v>
      </c>
      <c r="K57" s="321">
        <v>11.3</v>
      </c>
      <c r="L57" s="322">
        <v>43493</v>
      </c>
      <c r="M57" s="323">
        <v>5</v>
      </c>
      <c r="N57" s="324">
        <v>6.3</v>
      </c>
    </row>
    <row r="58" spans="1:14" x14ac:dyDescent="0.15">
      <c r="A58" s="248"/>
      <c r="B58" s="244"/>
      <c r="C58" s="244"/>
      <c r="D58" s="244"/>
      <c r="E58" s="244"/>
      <c r="F58" s="244"/>
      <c r="G58" s="325"/>
      <c r="H58" s="326" t="s">
        <v>520</v>
      </c>
      <c r="I58" s="327">
        <v>3549576</v>
      </c>
      <c r="J58" s="328">
        <v>24325</v>
      </c>
      <c r="K58" s="329">
        <v>3.3</v>
      </c>
      <c r="L58" s="330">
        <v>23254</v>
      </c>
      <c r="M58" s="331">
        <v>4</v>
      </c>
      <c r="N58" s="332">
        <v>-0.7</v>
      </c>
    </row>
    <row r="59" spans="1:14" x14ac:dyDescent="0.15">
      <c r="A59" s="248"/>
      <c r="B59" s="244"/>
      <c r="C59" s="244"/>
      <c r="D59" s="244"/>
      <c r="E59" s="244"/>
      <c r="F59" s="244"/>
      <c r="G59" s="310" t="s">
        <v>524</v>
      </c>
      <c r="H59" s="311"/>
      <c r="I59" s="319">
        <v>7523521</v>
      </c>
      <c r="J59" s="320">
        <v>51910</v>
      </c>
      <c r="K59" s="321">
        <v>37.700000000000003</v>
      </c>
      <c r="L59" s="322">
        <v>50840</v>
      </c>
      <c r="M59" s="323">
        <v>16.899999999999999</v>
      </c>
      <c r="N59" s="324">
        <v>20.8</v>
      </c>
    </row>
    <row r="60" spans="1:14" x14ac:dyDescent="0.15">
      <c r="A60" s="248"/>
      <c r="B60" s="244"/>
      <c r="C60" s="244"/>
      <c r="D60" s="244"/>
      <c r="E60" s="244"/>
      <c r="F60" s="244"/>
      <c r="G60" s="325"/>
      <c r="H60" s="326" t="s">
        <v>520</v>
      </c>
      <c r="I60" s="333">
        <v>4331161</v>
      </c>
      <c r="J60" s="328">
        <v>29883</v>
      </c>
      <c r="K60" s="329">
        <v>22.8</v>
      </c>
      <c r="L60" s="330">
        <v>25367</v>
      </c>
      <c r="M60" s="331">
        <v>9.1</v>
      </c>
      <c r="N60" s="332">
        <v>13.7</v>
      </c>
    </row>
    <row r="61" spans="1:14" x14ac:dyDescent="0.15">
      <c r="A61" s="248"/>
      <c r="B61" s="244"/>
      <c r="C61" s="244"/>
      <c r="D61" s="244"/>
      <c r="E61" s="244"/>
      <c r="F61" s="244"/>
      <c r="G61" s="310" t="s">
        <v>525</v>
      </c>
      <c r="H61" s="334"/>
      <c r="I61" s="335">
        <v>5951543</v>
      </c>
      <c r="J61" s="336">
        <v>40635</v>
      </c>
      <c r="K61" s="337">
        <v>6.7</v>
      </c>
      <c r="L61" s="338">
        <v>47622</v>
      </c>
      <c r="M61" s="339">
        <v>4.7</v>
      </c>
      <c r="N61" s="324">
        <v>2</v>
      </c>
    </row>
    <row r="62" spans="1:14" x14ac:dyDescent="0.15">
      <c r="A62" s="248"/>
      <c r="B62" s="244"/>
      <c r="C62" s="244"/>
      <c r="D62" s="244"/>
      <c r="E62" s="244"/>
      <c r="F62" s="244"/>
      <c r="G62" s="325"/>
      <c r="H62" s="326" t="s">
        <v>520</v>
      </c>
      <c r="I62" s="327">
        <v>3817325</v>
      </c>
      <c r="J62" s="328">
        <v>26051</v>
      </c>
      <c r="K62" s="329">
        <v>2.2999999999999998</v>
      </c>
      <c r="L62" s="330">
        <v>26815</v>
      </c>
      <c r="M62" s="331">
        <v>0.2</v>
      </c>
      <c r="N62" s="332">
        <v>2.1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7" t="s">
        <v>3</v>
      </c>
      <c r="D47" s="1137"/>
      <c r="E47" s="1138"/>
      <c r="F47" s="11">
        <v>8.6</v>
      </c>
      <c r="G47" s="12">
        <v>8.73</v>
      </c>
      <c r="H47" s="12">
        <v>9.94</v>
      </c>
      <c r="I47" s="12">
        <v>11.45</v>
      </c>
      <c r="J47" s="13">
        <v>11.73</v>
      </c>
    </row>
    <row r="48" spans="2:10" ht="57.75" customHeight="1" x14ac:dyDescent="0.15">
      <c r="B48" s="14"/>
      <c r="C48" s="1139" t="s">
        <v>4</v>
      </c>
      <c r="D48" s="1139"/>
      <c r="E48" s="1140"/>
      <c r="F48" s="15">
        <v>0.73</v>
      </c>
      <c r="G48" s="16">
        <v>1.81</v>
      </c>
      <c r="H48" s="16">
        <v>2.87</v>
      </c>
      <c r="I48" s="16">
        <v>0.57999999999999996</v>
      </c>
      <c r="J48" s="17">
        <v>2.64</v>
      </c>
    </row>
    <row r="49" spans="2:10" ht="57.75" customHeight="1" thickBot="1" x14ac:dyDescent="0.2">
      <c r="B49" s="18"/>
      <c r="C49" s="1141" t="s">
        <v>5</v>
      </c>
      <c r="D49" s="1141"/>
      <c r="E49" s="1142"/>
      <c r="F49" s="19">
        <v>0.01</v>
      </c>
      <c r="G49" s="20">
        <v>1.52</v>
      </c>
      <c r="H49" s="20">
        <v>2.17</v>
      </c>
      <c r="I49" s="20" t="s">
        <v>532</v>
      </c>
      <c r="J49" s="21">
        <v>2.5299999999999998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49" t="s">
        <v>533</v>
      </c>
      <c r="D34" s="1149"/>
      <c r="E34" s="1150"/>
      <c r="F34" s="32">
        <v>10.79</v>
      </c>
      <c r="G34" s="33">
        <v>12.4</v>
      </c>
      <c r="H34" s="33">
        <v>12.47</v>
      </c>
      <c r="I34" s="33">
        <v>12</v>
      </c>
      <c r="J34" s="34">
        <v>13.33</v>
      </c>
      <c r="K34" s="22"/>
      <c r="L34" s="22"/>
      <c r="M34" s="22"/>
      <c r="N34" s="22"/>
      <c r="O34" s="22"/>
      <c r="P34" s="22"/>
    </row>
    <row r="35" spans="1:16" ht="39" customHeight="1" x14ac:dyDescent="0.15">
      <c r="A35" s="22"/>
      <c r="B35" s="35"/>
      <c r="C35" s="1143" t="s">
        <v>534</v>
      </c>
      <c r="D35" s="1144"/>
      <c r="E35" s="1145"/>
      <c r="F35" s="36">
        <v>6.47</v>
      </c>
      <c r="G35" s="37">
        <v>6.33</v>
      </c>
      <c r="H35" s="37">
        <v>7</v>
      </c>
      <c r="I35" s="37">
        <v>6.92</v>
      </c>
      <c r="J35" s="38">
        <v>7.31</v>
      </c>
      <c r="K35" s="22"/>
      <c r="L35" s="22"/>
      <c r="M35" s="22"/>
      <c r="N35" s="22"/>
      <c r="O35" s="22"/>
      <c r="P35" s="22"/>
    </row>
    <row r="36" spans="1:16" ht="39" customHeight="1" x14ac:dyDescent="0.15">
      <c r="A36" s="22"/>
      <c r="B36" s="35"/>
      <c r="C36" s="1143" t="s">
        <v>535</v>
      </c>
      <c r="D36" s="1144"/>
      <c r="E36" s="1145"/>
      <c r="F36" s="36">
        <v>0.72</v>
      </c>
      <c r="G36" s="37">
        <v>1.8</v>
      </c>
      <c r="H36" s="37">
        <v>2.86</v>
      </c>
      <c r="I36" s="37">
        <v>0.56000000000000005</v>
      </c>
      <c r="J36" s="38">
        <v>2.62</v>
      </c>
      <c r="K36" s="22"/>
      <c r="L36" s="22"/>
      <c r="M36" s="22"/>
      <c r="N36" s="22"/>
      <c r="O36" s="22"/>
      <c r="P36" s="22"/>
    </row>
    <row r="37" spans="1:16" ht="39" customHeight="1" x14ac:dyDescent="0.15">
      <c r="A37" s="22"/>
      <c r="B37" s="35"/>
      <c r="C37" s="1143" t="s">
        <v>536</v>
      </c>
      <c r="D37" s="1144"/>
      <c r="E37" s="1145"/>
      <c r="F37" s="36">
        <v>2</v>
      </c>
      <c r="G37" s="37">
        <v>0.28000000000000003</v>
      </c>
      <c r="H37" s="37">
        <v>0.73</v>
      </c>
      <c r="I37" s="37">
        <v>1.0900000000000001</v>
      </c>
      <c r="J37" s="38">
        <v>1.25</v>
      </c>
      <c r="K37" s="22"/>
      <c r="L37" s="22"/>
      <c r="M37" s="22"/>
      <c r="N37" s="22"/>
      <c r="O37" s="22"/>
      <c r="P37" s="22"/>
    </row>
    <row r="38" spans="1:16" ht="39" customHeight="1" x14ac:dyDescent="0.15">
      <c r="A38" s="22"/>
      <c r="B38" s="35"/>
      <c r="C38" s="1143" t="s">
        <v>537</v>
      </c>
      <c r="D38" s="1144"/>
      <c r="E38" s="1145"/>
      <c r="F38" s="36">
        <v>0.08</v>
      </c>
      <c r="G38" s="37">
        <v>0.08</v>
      </c>
      <c r="H38" s="37">
        <v>0.09</v>
      </c>
      <c r="I38" s="37">
        <v>0.13</v>
      </c>
      <c r="J38" s="38">
        <v>0.12</v>
      </c>
      <c r="K38" s="22"/>
      <c r="L38" s="22"/>
      <c r="M38" s="22"/>
      <c r="N38" s="22"/>
      <c r="O38" s="22"/>
      <c r="P38" s="22"/>
    </row>
    <row r="39" spans="1:16" ht="39" customHeight="1" x14ac:dyDescent="0.15">
      <c r="A39" s="22"/>
      <c r="B39" s="35"/>
      <c r="C39" s="1143" t="s">
        <v>538</v>
      </c>
      <c r="D39" s="1144"/>
      <c r="E39" s="1145"/>
      <c r="F39" s="36">
        <v>0</v>
      </c>
      <c r="G39" s="37">
        <v>0.01</v>
      </c>
      <c r="H39" s="37">
        <v>0.01</v>
      </c>
      <c r="I39" s="37">
        <v>0.02</v>
      </c>
      <c r="J39" s="38">
        <v>0.02</v>
      </c>
      <c r="K39" s="22"/>
      <c r="L39" s="22"/>
      <c r="M39" s="22"/>
      <c r="N39" s="22"/>
      <c r="O39" s="22"/>
      <c r="P39" s="22"/>
    </row>
    <row r="40" spans="1:16" ht="39" customHeight="1" x14ac:dyDescent="0.15">
      <c r="A40" s="22"/>
      <c r="B40" s="35"/>
      <c r="C40" s="1143" t="s">
        <v>539</v>
      </c>
      <c r="D40" s="1144"/>
      <c r="E40" s="1145"/>
      <c r="F40" s="36">
        <v>0.23</v>
      </c>
      <c r="G40" s="37">
        <v>0.25</v>
      </c>
      <c r="H40" s="37">
        <v>0</v>
      </c>
      <c r="I40" s="37">
        <v>0.13</v>
      </c>
      <c r="J40" s="38">
        <v>0.02</v>
      </c>
      <c r="K40" s="22"/>
      <c r="L40" s="22"/>
      <c r="M40" s="22"/>
      <c r="N40" s="22"/>
      <c r="O40" s="22"/>
      <c r="P40" s="22"/>
    </row>
    <row r="41" spans="1:16" ht="39" customHeight="1" x14ac:dyDescent="0.15">
      <c r="A41" s="22"/>
      <c r="B41" s="35"/>
      <c r="C41" s="1143" t="s">
        <v>540</v>
      </c>
      <c r="D41" s="1144"/>
      <c r="E41" s="1145"/>
      <c r="F41" s="36">
        <v>0</v>
      </c>
      <c r="G41" s="37">
        <v>0.01</v>
      </c>
      <c r="H41" s="37">
        <v>0</v>
      </c>
      <c r="I41" s="37">
        <v>0.01</v>
      </c>
      <c r="J41" s="38">
        <v>0</v>
      </c>
      <c r="K41" s="22"/>
      <c r="L41" s="22"/>
      <c r="M41" s="22"/>
      <c r="N41" s="22"/>
      <c r="O41" s="22"/>
      <c r="P41" s="22"/>
    </row>
    <row r="42" spans="1:16" ht="39" customHeight="1" x14ac:dyDescent="0.15">
      <c r="A42" s="22"/>
      <c r="B42" s="39"/>
      <c r="C42" s="1143" t="s">
        <v>541</v>
      </c>
      <c r="D42" s="1144"/>
      <c r="E42" s="1145"/>
      <c r="F42" s="36" t="s">
        <v>488</v>
      </c>
      <c r="G42" s="37" t="s">
        <v>488</v>
      </c>
      <c r="H42" s="37" t="s">
        <v>488</v>
      </c>
      <c r="I42" s="37" t="s">
        <v>488</v>
      </c>
      <c r="J42" s="38" t="s">
        <v>488</v>
      </c>
      <c r="K42" s="22"/>
      <c r="L42" s="22"/>
      <c r="M42" s="22"/>
      <c r="N42" s="22"/>
      <c r="O42" s="22"/>
      <c r="P42" s="22"/>
    </row>
    <row r="43" spans="1:16" ht="39" customHeight="1" thickBot="1" x14ac:dyDescent="0.2">
      <c r="A43" s="22"/>
      <c r="B43" s="40"/>
      <c r="C43" s="1146" t="s">
        <v>542</v>
      </c>
      <c r="D43" s="1147"/>
      <c r="E43" s="114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8126</v>
      </c>
      <c r="L45" s="60">
        <v>7913</v>
      </c>
      <c r="M45" s="60">
        <v>7773</v>
      </c>
      <c r="N45" s="60">
        <v>7651</v>
      </c>
      <c r="O45" s="61">
        <v>7652</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488</v>
      </c>
      <c r="L46" s="64" t="s">
        <v>488</v>
      </c>
      <c r="M46" s="64" t="s">
        <v>488</v>
      </c>
      <c r="N46" s="64" t="s">
        <v>488</v>
      </c>
      <c r="O46" s="65" t="s">
        <v>488</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488</v>
      </c>
      <c r="L47" s="64" t="s">
        <v>488</v>
      </c>
      <c r="M47" s="64" t="s">
        <v>488</v>
      </c>
      <c r="N47" s="64" t="s">
        <v>488</v>
      </c>
      <c r="O47" s="65" t="s">
        <v>488</v>
      </c>
      <c r="P47" s="48"/>
      <c r="Q47" s="48"/>
      <c r="R47" s="48"/>
      <c r="S47" s="48"/>
      <c r="T47" s="48"/>
      <c r="U47" s="48"/>
    </row>
    <row r="48" spans="1:21" ht="30.75" customHeight="1" x14ac:dyDescent="0.15">
      <c r="A48" s="48"/>
      <c r="B48" s="1161"/>
      <c r="C48" s="1162"/>
      <c r="D48" s="62"/>
      <c r="E48" s="1153" t="s">
        <v>15</v>
      </c>
      <c r="F48" s="1153"/>
      <c r="G48" s="1153"/>
      <c r="H48" s="1153"/>
      <c r="I48" s="1153"/>
      <c r="J48" s="1154"/>
      <c r="K48" s="63">
        <v>953</v>
      </c>
      <c r="L48" s="64">
        <v>1251</v>
      </c>
      <c r="M48" s="64">
        <v>1387</v>
      </c>
      <c r="N48" s="64">
        <v>1311</v>
      </c>
      <c r="O48" s="65">
        <v>1324</v>
      </c>
      <c r="P48" s="48"/>
      <c r="Q48" s="48"/>
      <c r="R48" s="48"/>
      <c r="S48" s="48"/>
      <c r="T48" s="48"/>
      <c r="U48" s="48"/>
    </row>
    <row r="49" spans="1:21" ht="30.75" customHeight="1" x14ac:dyDescent="0.15">
      <c r="A49" s="48"/>
      <c r="B49" s="1161"/>
      <c r="C49" s="1162"/>
      <c r="D49" s="62"/>
      <c r="E49" s="1153" t="s">
        <v>16</v>
      </c>
      <c r="F49" s="1153"/>
      <c r="G49" s="1153"/>
      <c r="H49" s="1153"/>
      <c r="I49" s="1153"/>
      <c r="J49" s="1154"/>
      <c r="K49" s="63">
        <v>8</v>
      </c>
      <c r="L49" s="64">
        <v>7</v>
      </c>
      <c r="M49" s="64">
        <v>7</v>
      </c>
      <c r="N49" s="64">
        <v>4</v>
      </c>
      <c r="O49" s="65" t="s">
        <v>488</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488</v>
      </c>
      <c r="L50" s="64" t="s">
        <v>488</v>
      </c>
      <c r="M50" s="64" t="s">
        <v>488</v>
      </c>
      <c r="N50" s="64" t="s">
        <v>488</v>
      </c>
      <c r="O50" s="65" t="s">
        <v>488</v>
      </c>
      <c r="P50" s="48"/>
      <c r="Q50" s="48"/>
      <c r="R50" s="48"/>
      <c r="S50" s="48"/>
      <c r="T50" s="48"/>
      <c r="U50" s="48"/>
    </row>
    <row r="51" spans="1:21" ht="30.75" customHeight="1" x14ac:dyDescent="0.15">
      <c r="A51" s="48"/>
      <c r="B51" s="1163"/>
      <c r="C51" s="1164"/>
      <c r="D51" s="66"/>
      <c r="E51" s="1153" t="s">
        <v>18</v>
      </c>
      <c r="F51" s="1153"/>
      <c r="G51" s="1153"/>
      <c r="H51" s="1153"/>
      <c r="I51" s="1153"/>
      <c r="J51" s="1154"/>
      <c r="K51" s="63">
        <v>3</v>
      </c>
      <c r="L51" s="64">
        <v>1</v>
      </c>
      <c r="M51" s="64" t="s">
        <v>488</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5801</v>
      </c>
      <c r="L52" s="64">
        <v>6027</v>
      </c>
      <c r="M52" s="64">
        <v>6198</v>
      </c>
      <c r="N52" s="64">
        <v>6208</v>
      </c>
      <c r="O52" s="65">
        <v>6259</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3289</v>
      </c>
      <c r="L53" s="69">
        <v>3145</v>
      </c>
      <c r="M53" s="69">
        <v>2969</v>
      </c>
      <c r="N53" s="69">
        <v>2758</v>
      </c>
      <c r="O53" s="70">
        <v>2717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167" t="s">
        <v>24</v>
      </c>
      <c r="C41" s="1168"/>
      <c r="D41" s="81"/>
      <c r="E41" s="1173" t="s">
        <v>25</v>
      </c>
      <c r="F41" s="1173"/>
      <c r="G41" s="1173"/>
      <c r="H41" s="1174"/>
      <c r="I41" s="82">
        <v>75218</v>
      </c>
      <c r="J41" s="83">
        <v>72834</v>
      </c>
      <c r="K41" s="83">
        <v>70138</v>
      </c>
      <c r="L41" s="83">
        <v>68465</v>
      </c>
      <c r="M41" s="84">
        <v>67954</v>
      </c>
    </row>
    <row r="42" spans="2:13" ht="27.75" customHeight="1" x14ac:dyDescent="0.15">
      <c r="B42" s="1169"/>
      <c r="C42" s="1170"/>
      <c r="D42" s="85"/>
      <c r="E42" s="1175" t="s">
        <v>26</v>
      </c>
      <c r="F42" s="1175"/>
      <c r="G42" s="1175"/>
      <c r="H42" s="1176"/>
      <c r="I42" s="86" t="s">
        <v>488</v>
      </c>
      <c r="J42" s="87" t="s">
        <v>488</v>
      </c>
      <c r="K42" s="87" t="s">
        <v>488</v>
      </c>
      <c r="L42" s="87" t="s">
        <v>488</v>
      </c>
      <c r="M42" s="88" t="s">
        <v>488</v>
      </c>
    </row>
    <row r="43" spans="2:13" ht="27.75" customHeight="1" x14ac:dyDescent="0.15">
      <c r="B43" s="1169"/>
      <c r="C43" s="1170"/>
      <c r="D43" s="85"/>
      <c r="E43" s="1175" t="s">
        <v>27</v>
      </c>
      <c r="F43" s="1175"/>
      <c r="G43" s="1175"/>
      <c r="H43" s="1176"/>
      <c r="I43" s="86">
        <v>13056</v>
      </c>
      <c r="J43" s="87">
        <v>13796</v>
      </c>
      <c r="K43" s="87">
        <v>14288</v>
      </c>
      <c r="L43" s="87">
        <v>15090</v>
      </c>
      <c r="M43" s="88">
        <v>15059</v>
      </c>
    </row>
    <row r="44" spans="2:13" ht="27.75" customHeight="1" x14ac:dyDescent="0.15">
      <c r="B44" s="1169"/>
      <c r="C44" s="1170"/>
      <c r="D44" s="85"/>
      <c r="E44" s="1175" t="s">
        <v>28</v>
      </c>
      <c r="F44" s="1175"/>
      <c r="G44" s="1175"/>
      <c r="H44" s="1176"/>
      <c r="I44" s="86">
        <v>18</v>
      </c>
      <c r="J44" s="87">
        <v>11</v>
      </c>
      <c r="K44" s="87">
        <v>4</v>
      </c>
      <c r="L44" s="87" t="s">
        <v>488</v>
      </c>
      <c r="M44" s="88" t="s">
        <v>488</v>
      </c>
    </row>
    <row r="45" spans="2:13" ht="27.75" customHeight="1" x14ac:dyDescent="0.15">
      <c r="B45" s="1169"/>
      <c r="C45" s="1170"/>
      <c r="D45" s="85"/>
      <c r="E45" s="1175" t="s">
        <v>29</v>
      </c>
      <c r="F45" s="1175"/>
      <c r="G45" s="1175"/>
      <c r="H45" s="1176"/>
      <c r="I45" s="86">
        <v>15011</v>
      </c>
      <c r="J45" s="87">
        <v>14145</v>
      </c>
      <c r="K45" s="87">
        <v>12671</v>
      </c>
      <c r="L45" s="87">
        <v>12081</v>
      </c>
      <c r="M45" s="88">
        <v>12001</v>
      </c>
    </row>
    <row r="46" spans="2:13" ht="27.75" customHeight="1" x14ac:dyDescent="0.15">
      <c r="B46" s="1169"/>
      <c r="C46" s="1170"/>
      <c r="D46" s="85"/>
      <c r="E46" s="1175" t="s">
        <v>30</v>
      </c>
      <c r="F46" s="1175"/>
      <c r="G46" s="1175"/>
      <c r="H46" s="1176"/>
      <c r="I46" s="86" t="s">
        <v>488</v>
      </c>
      <c r="J46" s="87" t="s">
        <v>488</v>
      </c>
      <c r="K46" s="87" t="s">
        <v>488</v>
      </c>
      <c r="L46" s="87" t="s">
        <v>488</v>
      </c>
      <c r="M46" s="88" t="s">
        <v>488</v>
      </c>
    </row>
    <row r="47" spans="2:13" ht="27.75" customHeight="1" x14ac:dyDescent="0.15">
      <c r="B47" s="1169"/>
      <c r="C47" s="1170"/>
      <c r="D47" s="85"/>
      <c r="E47" s="1175" t="s">
        <v>31</v>
      </c>
      <c r="F47" s="1175"/>
      <c r="G47" s="1175"/>
      <c r="H47" s="1176"/>
      <c r="I47" s="86" t="s">
        <v>488</v>
      </c>
      <c r="J47" s="87" t="s">
        <v>488</v>
      </c>
      <c r="K47" s="87" t="s">
        <v>488</v>
      </c>
      <c r="L47" s="87" t="s">
        <v>488</v>
      </c>
      <c r="M47" s="88" t="s">
        <v>488</v>
      </c>
    </row>
    <row r="48" spans="2:13" ht="27.75" customHeight="1" x14ac:dyDescent="0.15">
      <c r="B48" s="1171"/>
      <c r="C48" s="1172"/>
      <c r="D48" s="85"/>
      <c r="E48" s="1175" t="s">
        <v>32</v>
      </c>
      <c r="F48" s="1175"/>
      <c r="G48" s="1175"/>
      <c r="H48" s="1176"/>
      <c r="I48" s="86" t="s">
        <v>488</v>
      </c>
      <c r="J48" s="87" t="s">
        <v>488</v>
      </c>
      <c r="K48" s="87" t="s">
        <v>488</v>
      </c>
      <c r="L48" s="87" t="s">
        <v>488</v>
      </c>
      <c r="M48" s="88" t="s">
        <v>488</v>
      </c>
    </row>
    <row r="49" spans="2:13" ht="27.75" customHeight="1" x14ac:dyDescent="0.15">
      <c r="B49" s="1177" t="s">
        <v>33</v>
      </c>
      <c r="C49" s="1178"/>
      <c r="D49" s="89"/>
      <c r="E49" s="1175" t="s">
        <v>34</v>
      </c>
      <c r="F49" s="1175"/>
      <c r="G49" s="1175"/>
      <c r="H49" s="1176"/>
      <c r="I49" s="86">
        <v>10105</v>
      </c>
      <c r="J49" s="87">
        <v>10840</v>
      </c>
      <c r="K49" s="87">
        <v>10952</v>
      </c>
      <c r="L49" s="87">
        <v>11808</v>
      </c>
      <c r="M49" s="88">
        <v>12325</v>
      </c>
    </row>
    <row r="50" spans="2:13" ht="27.75" customHeight="1" x14ac:dyDescent="0.15">
      <c r="B50" s="1169"/>
      <c r="C50" s="1170"/>
      <c r="D50" s="85"/>
      <c r="E50" s="1175" t="s">
        <v>35</v>
      </c>
      <c r="F50" s="1175"/>
      <c r="G50" s="1175"/>
      <c r="H50" s="1176"/>
      <c r="I50" s="86">
        <v>10648</v>
      </c>
      <c r="J50" s="87">
        <v>12519</v>
      </c>
      <c r="K50" s="87">
        <v>13838</v>
      </c>
      <c r="L50" s="87">
        <v>13818</v>
      </c>
      <c r="M50" s="88">
        <v>12688</v>
      </c>
    </row>
    <row r="51" spans="2:13" ht="27.75" customHeight="1" x14ac:dyDescent="0.15">
      <c r="B51" s="1171"/>
      <c r="C51" s="1172"/>
      <c r="D51" s="85"/>
      <c r="E51" s="1175" t="s">
        <v>36</v>
      </c>
      <c r="F51" s="1175"/>
      <c r="G51" s="1175"/>
      <c r="H51" s="1176"/>
      <c r="I51" s="86">
        <v>49649</v>
      </c>
      <c r="J51" s="87">
        <v>50138</v>
      </c>
      <c r="K51" s="87">
        <v>50018</v>
      </c>
      <c r="L51" s="87">
        <v>50499</v>
      </c>
      <c r="M51" s="88">
        <v>51681</v>
      </c>
    </row>
    <row r="52" spans="2:13" ht="27.75" customHeight="1" thickBot="1" x14ac:dyDescent="0.2">
      <c r="B52" s="1179" t="s">
        <v>37</v>
      </c>
      <c r="C52" s="1180"/>
      <c r="D52" s="90"/>
      <c r="E52" s="1181" t="s">
        <v>38</v>
      </c>
      <c r="F52" s="1181"/>
      <c r="G52" s="1181"/>
      <c r="H52" s="1182"/>
      <c r="I52" s="91">
        <v>32899</v>
      </c>
      <c r="J52" s="92">
        <v>27290</v>
      </c>
      <c r="K52" s="92">
        <v>22292</v>
      </c>
      <c r="L52" s="92">
        <v>19511</v>
      </c>
      <c r="M52" s="93">
        <v>18320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526</v>
      </c>
      <c r="G2" s="111"/>
      <c r="H2" s="112"/>
    </row>
    <row r="3" spans="1:8" x14ac:dyDescent="0.15">
      <c r="A3" s="108" t="s">
        <v>519</v>
      </c>
      <c r="B3" s="113"/>
      <c r="C3" s="114"/>
      <c r="D3" s="115">
        <v>50625</v>
      </c>
      <c r="E3" s="116"/>
      <c r="F3" s="117">
        <v>51540</v>
      </c>
      <c r="G3" s="118"/>
      <c r="H3" s="119"/>
    </row>
    <row r="4" spans="1:8" x14ac:dyDescent="0.15">
      <c r="A4" s="120"/>
      <c r="B4" s="121"/>
      <c r="C4" s="122"/>
      <c r="D4" s="123">
        <v>35613</v>
      </c>
      <c r="E4" s="124"/>
      <c r="F4" s="125">
        <v>32621</v>
      </c>
      <c r="G4" s="126"/>
      <c r="H4" s="127"/>
    </row>
    <row r="5" spans="1:8" x14ac:dyDescent="0.15">
      <c r="A5" s="108" t="s">
        <v>521</v>
      </c>
      <c r="B5" s="113"/>
      <c r="C5" s="114"/>
      <c r="D5" s="115">
        <v>29055</v>
      </c>
      <c r="E5" s="116"/>
      <c r="F5" s="117">
        <v>50804</v>
      </c>
      <c r="G5" s="118"/>
      <c r="H5" s="119"/>
    </row>
    <row r="6" spans="1:8" x14ac:dyDescent="0.15">
      <c r="A6" s="120"/>
      <c r="B6" s="121"/>
      <c r="C6" s="122"/>
      <c r="D6" s="123">
        <v>16891</v>
      </c>
      <c r="E6" s="124"/>
      <c r="F6" s="125">
        <v>30480</v>
      </c>
      <c r="G6" s="126"/>
      <c r="H6" s="127"/>
    </row>
    <row r="7" spans="1:8" x14ac:dyDescent="0.15">
      <c r="A7" s="108" t="s">
        <v>522</v>
      </c>
      <c r="B7" s="113"/>
      <c r="C7" s="114"/>
      <c r="D7" s="115">
        <v>33876</v>
      </c>
      <c r="E7" s="116"/>
      <c r="F7" s="117">
        <v>41433</v>
      </c>
      <c r="G7" s="118"/>
      <c r="H7" s="119"/>
    </row>
    <row r="8" spans="1:8" x14ac:dyDescent="0.15">
      <c r="A8" s="120"/>
      <c r="B8" s="121"/>
      <c r="C8" s="122"/>
      <c r="D8" s="123">
        <v>23541</v>
      </c>
      <c r="E8" s="124"/>
      <c r="F8" s="125">
        <v>22351</v>
      </c>
      <c r="G8" s="126"/>
      <c r="H8" s="127"/>
    </row>
    <row r="9" spans="1:8" x14ac:dyDescent="0.15">
      <c r="A9" s="108" t="s">
        <v>523</v>
      </c>
      <c r="B9" s="113"/>
      <c r="C9" s="114"/>
      <c r="D9" s="115">
        <v>37708</v>
      </c>
      <c r="E9" s="116"/>
      <c r="F9" s="117">
        <v>43493</v>
      </c>
      <c r="G9" s="118"/>
      <c r="H9" s="119"/>
    </row>
    <row r="10" spans="1:8" x14ac:dyDescent="0.15">
      <c r="A10" s="120"/>
      <c r="B10" s="121"/>
      <c r="C10" s="122"/>
      <c r="D10" s="123">
        <v>24325</v>
      </c>
      <c r="E10" s="124"/>
      <c r="F10" s="125">
        <v>23254</v>
      </c>
      <c r="G10" s="126"/>
      <c r="H10" s="127"/>
    </row>
    <row r="11" spans="1:8" x14ac:dyDescent="0.15">
      <c r="A11" s="108" t="s">
        <v>524</v>
      </c>
      <c r="B11" s="113"/>
      <c r="C11" s="114"/>
      <c r="D11" s="115">
        <v>51910</v>
      </c>
      <c r="E11" s="116"/>
      <c r="F11" s="117">
        <v>50840</v>
      </c>
      <c r="G11" s="118"/>
      <c r="H11" s="119"/>
    </row>
    <row r="12" spans="1:8" x14ac:dyDescent="0.15">
      <c r="A12" s="120"/>
      <c r="B12" s="121"/>
      <c r="C12" s="128"/>
      <c r="D12" s="123">
        <v>29883</v>
      </c>
      <c r="E12" s="124"/>
      <c r="F12" s="125">
        <v>25367</v>
      </c>
      <c r="G12" s="126"/>
      <c r="H12" s="127"/>
    </row>
    <row r="13" spans="1:8" x14ac:dyDescent="0.15">
      <c r="A13" s="108"/>
      <c r="B13" s="113"/>
      <c r="C13" s="129"/>
      <c r="D13" s="130">
        <v>40635</v>
      </c>
      <c r="E13" s="131"/>
      <c r="F13" s="132">
        <v>47622</v>
      </c>
      <c r="G13" s="133"/>
      <c r="H13" s="119"/>
    </row>
    <row r="14" spans="1:8" x14ac:dyDescent="0.15">
      <c r="A14" s="120"/>
      <c r="B14" s="121"/>
      <c r="C14" s="122"/>
      <c r="D14" s="123">
        <v>26051</v>
      </c>
      <c r="E14" s="124"/>
      <c r="F14" s="125">
        <v>26815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0.73</v>
      </c>
      <c r="C19" s="134">
        <f>ROUND(VALUE(SUBSTITUTE(実質収支比率等に係る経年分析!G$48,"▲","-")),2)</f>
        <v>1.81</v>
      </c>
      <c r="D19" s="134">
        <f>ROUND(VALUE(SUBSTITUTE(実質収支比率等に係る経年分析!H$48,"▲","-")),2)</f>
        <v>2.87</v>
      </c>
      <c r="E19" s="134">
        <f>ROUND(VALUE(SUBSTITUTE(実質収支比率等に係る経年分析!I$48,"▲","-")),2)</f>
        <v>0.57999999999999996</v>
      </c>
      <c r="F19" s="134">
        <f>ROUND(VALUE(SUBSTITUTE(実質収支比率等に係る経年分析!J$48,"▲","-")),2)</f>
        <v>2.64</v>
      </c>
    </row>
    <row r="20" spans="1:11" x14ac:dyDescent="0.15">
      <c r="A20" s="134" t="s">
        <v>43</v>
      </c>
      <c r="B20" s="134">
        <f>ROUND(VALUE(SUBSTITUTE(実質収支比率等に係る経年分析!F$47,"▲","-")),2)</f>
        <v>8.6</v>
      </c>
      <c r="C20" s="134">
        <f>ROUND(VALUE(SUBSTITUTE(実質収支比率等に係る経年分析!G$47,"▲","-")),2)</f>
        <v>8.73</v>
      </c>
      <c r="D20" s="134">
        <f>ROUND(VALUE(SUBSTITUTE(実質収支比率等に係る経年分析!H$47,"▲","-")),2)</f>
        <v>9.94</v>
      </c>
      <c r="E20" s="134">
        <f>ROUND(VALUE(SUBSTITUTE(実質収支比率等に係る経年分析!I$47,"▲","-")),2)</f>
        <v>11.45</v>
      </c>
      <c r="F20" s="134">
        <f>ROUND(VALUE(SUBSTITUTE(実質収支比率等に係る経年分析!J$47,"▲","-")),2)</f>
        <v>11.73</v>
      </c>
    </row>
    <row r="21" spans="1:11" x14ac:dyDescent="0.15">
      <c r="A21" s="134" t="s">
        <v>44</v>
      </c>
      <c r="B21" s="134">
        <f>IF(ISNUMBER(VALUE(SUBSTITUTE(実質収支比率等に係る経年分析!F$49,"▲","-"))),ROUND(VALUE(SUBSTITUTE(実質収支比率等に係る経年分析!F$49,"▲","-")),2),NA())</f>
        <v>0.01</v>
      </c>
      <c r="C21" s="134">
        <f>IF(ISNUMBER(VALUE(SUBSTITUTE(実質収支比率等に係る経年分析!G$49,"▲","-"))),ROUND(VALUE(SUBSTITUTE(実質収支比率等に係る経年分析!G$49,"▲","-")),2),NA())</f>
        <v>1.52</v>
      </c>
      <c r="D21" s="134">
        <f>IF(ISNUMBER(VALUE(SUBSTITUTE(実質収支比率等に係る経年分析!H$49,"▲","-"))),ROUND(VALUE(SUBSTITUTE(実質収支比率等に係る経年分析!H$49,"▲","-")),2),NA())</f>
        <v>2.17</v>
      </c>
      <c r="E21" s="134">
        <f>IF(ISNUMBER(VALUE(SUBSTITUTE(実質収支比率等に係る経年分析!I$49,"▲","-"))),ROUND(VALUE(SUBSTITUTE(実質収支比率等に係る経年分析!I$49,"▲","-")),2),NA())</f>
        <v>-0.86</v>
      </c>
      <c r="F21" s="134">
        <f>IF(ISNUMBER(VALUE(SUBSTITUTE(実質収支比率等に係る経年分析!J$49,"▲","-"))),ROUND(VALUE(SUBSTITUTE(実質収支比率等に係る経年分析!J$49,"▲","-")),2),NA())</f>
        <v>2.5299999999999998</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千光寺山索道事業特別会計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港湾事業特別会計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1.0900000000000001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0.56000000000000005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7.31</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13.33</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5801</v>
      </c>
      <c r="E42" s="136"/>
      <c r="F42" s="136"/>
      <c r="G42" s="136">
        <f>'実質公債費比率（分子）の構造'!L$52</f>
        <v>6027</v>
      </c>
      <c r="H42" s="136"/>
      <c r="I42" s="136"/>
      <c r="J42" s="136">
        <f>'実質公債費比率（分子）の構造'!M$52</f>
        <v>6198</v>
      </c>
      <c r="K42" s="136"/>
      <c r="L42" s="136"/>
      <c r="M42" s="136">
        <f>'実質公債費比率（分子）の構造'!N$52</f>
        <v>6208</v>
      </c>
      <c r="N42" s="136"/>
      <c r="O42" s="136"/>
      <c r="P42" s="136">
        <f>'実質公債費比率（分子）の構造'!O$52</f>
        <v>6259</v>
      </c>
    </row>
    <row r="43" spans="1:16" x14ac:dyDescent="0.15">
      <c r="A43" s="136" t="s">
        <v>52</v>
      </c>
      <c r="B43" s="136">
        <f>'実質公債費比率（分子）の構造'!K$51</f>
        <v>3</v>
      </c>
      <c r="C43" s="136"/>
      <c r="D43" s="136"/>
      <c r="E43" s="136">
        <f>'実質公債費比率（分子）の構造'!L$51</f>
        <v>1</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8</v>
      </c>
      <c r="C45" s="136"/>
      <c r="D45" s="136"/>
      <c r="E45" s="136">
        <f>'実質公債費比率（分子）の構造'!L$49</f>
        <v>7</v>
      </c>
      <c r="F45" s="136"/>
      <c r="G45" s="136"/>
      <c r="H45" s="136">
        <f>'実質公債費比率（分子）の構造'!M$49</f>
        <v>7</v>
      </c>
      <c r="I45" s="136"/>
      <c r="J45" s="136"/>
      <c r="K45" s="136">
        <f>'実質公債費比率（分子）の構造'!N$49</f>
        <v>4</v>
      </c>
      <c r="L45" s="136"/>
      <c r="M45" s="136"/>
      <c r="N45" s="136" t="str">
        <f>'実質公債費比率（分子）の構造'!O$49</f>
        <v>-</v>
      </c>
      <c r="O45" s="136"/>
      <c r="P45" s="136"/>
    </row>
    <row r="46" spans="1:16" x14ac:dyDescent="0.15">
      <c r="A46" s="136" t="s">
        <v>55</v>
      </c>
      <c r="B46" s="136">
        <f>'実質公債費比率（分子）の構造'!K$48</f>
        <v>953</v>
      </c>
      <c r="C46" s="136"/>
      <c r="D46" s="136"/>
      <c r="E46" s="136">
        <f>'実質公債費比率（分子）の構造'!L$48</f>
        <v>1251</v>
      </c>
      <c r="F46" s="136"/>
      <c r="G46" s="136"/>
      <c r="H46" s="136">
        <f>'実質公債費比率（分子）の構造'!M$48</f>
        <v>1387</v>
      </c>
      <c r="I46" s="136"/>
      <c r="J46" s="136"/>
      <c r="K46" s="136">
        <f>'実質公債費比率（分子）の構造'!N$48</f>
        <v>1311</v>
      </c>
      <c r="L46" s="136"/>
      <c r="M46" s="136"/>
      <c r="N46" s="136">
        <f>'実質公債費比率（分子）の構造'!O$48</f>
        <v>1324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8126</v>
      </c>
      <c r="C49" s="136"/>
      <c r="D49" s="136"/>
      <c r="E49" s="136">
        <f>'実質公債費比率（分子）の構造'!L$45</f>
        <v>7913</v>
      </c>
      <c r="F49" s="136"/>
      <c r="G49" s="136"/>
      <c r="H49" s="136">
        <f>'実質公債費比率（分子）の構造'!M$45</f>
        <v>7773</v>
      </c>
      <c r="I49" s="136"/>
      <c r="J49" s="136"/>
      <c r="K49" s="136">
        <f>'実質公債費比率（分子）の構造'!N$45</f>
        <v>7651</v>
      </c>
      <c r="L49" s="136"/>
      <c r="M49" s="136"/>
      <c r="N49" s="136">
        <f>'実質公債費比率（分子）の構造'!O$45</f>
        <v>7652</v>
      </c>
      <c r="O49" s="136"/>
      <c r="P49" s="136"/>
    </row>
    <row r="50" spans="1:16" x14ac:dyDescent="0.15">
      <c r="A50" s="136" t="s">
        <v>59</v>
      </c>
      <c r="B50" s="136" t="e">
        <f>NA()</f>
        <v>#N/A</v>
      </c>
      <c r="C50" s="136">
        <f>IF(ISNUMBER('実質公債費比率（分子）の構造'!K$53),'実質公債費比率（分子）の構造'!K$53,NA())</f>
        <v>3289</v>
      </c>
      <c r="D50" s="136" t="e">
        <f>NA()</f>
        <v>#N/A</v>
      </c>
      <c r="E50" s="136" t="e">
        <f>NA()</f>
        <v>#N/A</v>
      </c>
      <c r="F50" s="136">
        <f>IF(ISNUMBER('実質公債費比率（分子）の構造'!L$53),'実質公債費比率（分子）の構造'!L$53,NA())</f>
        <v>3145</v>
      </c>
      <c r="G50" s="136" t="e">
        <f>NA()</f>
        <v>#N/A</v>
      </c>
      <c r="H50" s="136" t="e">
        <f>NA()</f>
        <v>#N/A</v>
      </c>
      <c r="I50" s="136">
        <f>IF(ISNUMBER('実質公債費比率（分子）の構造'!M$53),'実質公債費比率（分子）の構造'!M$53,NA())</f>
        <v>2969</v>
      </c>
      <c r="J50" s="136" t="e">
        <f>NA()</f>
        <v>#N/A</v>
      </c>
      <c r="K50" s="136" t="e">
        <f>NA()</f>
        <v>#N/A</v>
      </c>
      <c r="L50" s="136">
        <f>IF(ISNUMBER('実質公債費比率（分子）の構造'!N$53),'実質公債費比率（分子）の構造'!N$53,NA())</f>
        <v>2758</v>
      </c>
      <c r="M50" s="136" t="e">
        <f>NA()</f>
        <v>#N/A</v>
      </c>
      <c r="N50" s="136" t="e">
        <f>NA()</f>
        <v>#N/A</v>
      </c>
      <c r="O50" s="136">
        <f>IF(ISNUMBER('実質公債費比率（分子）の構造'!O$53),'実質公債費比率（分子）の構造'!O$53,NA())</f>
        <v>2717</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49649</v>
      </c>
      <c r="E56" s="135"/>
      <c r="F56" s="135"/>
      <c r="G56" s="135">
        <f>'将来負担比率（分子）の構造'!J$51</f>
        <v>50138</v>
      </c>
      <c r="H56" s="135"/>
      <c r="I56" s="135"/>
      <c r="J56" s="135">
        <f>'将来負担比率（分子）の構造'!K$51</f>
        <v>50018</v>
      </c>
      <c r="K56" s="135"/>
      <c r="L56" s="135"/>
      <c r="M56" s="135">
        <f>'将来負担比率（分子）の構造'!L$51</f>
        <v>50499</v>
      </c>
      <c r="N56" s="135"/>
      <c r="O56" s="135"/>
      <c r="P56" s="135">
        <f>'将来負担比率（分子）の構造'!M$51</f>
        <v>51681</v>
      </c>
    </row>
    <row r="57" spans="1:16" x14ac:dyDescent="0.15">
      <c r="A57" s="135" t="s">
        <v>35</v>
      </c>
      <c r="B57" s="135"/>
      <c r="C57" s="135"/>
      <c r="D57" s="135">
        <f>'将来負担比率（分子）の構造'!I$50</f>
        <v>10648</v>
      </c>
      <c r="E57" s="135"/>
      <c r="F57" s="135"/>
      <c r="G57" s="135">
        <f>'将来負担比率（分子）の構造'!J$50</f>
        <v>12519</v>
      </c>
      <c r="H57" s="135"/>
      <c r="I57" s="135"/>
      <c r="J57" s="135">
        <f>'将来負担比率（分子）の構造'!K$50</f>
        <v>13838</v>
      </c>
      <c r="K57" s="135"/>
      <c r="L57" s="135"/>
      <c r="M57" s="135">
        <f>'将来負担比率（分子）の構造'!L$50</f>
        <v>13818</v>
      </c>
      <c r="N57" s="135"/>
      <c r="O57" s="135"/>
      <c r="P57" s="135">
        <f>'将来負担比率（分子）の構造'!M$50</f>
        <v>12688</v>
      </c>
    </row>
    <row r="58" spans="1:16" x14ac:dyDescent="0.15">
      <c r="A58" s="135" t="s">
        <v>34</v>
      </c>
      <c r="B58" s="135"/>
      <c r="C58" s="135"/>
      <c r="D58" s="135">
        <f>'将来負担比率（分子）の構造'!I$49</f>
        <v>10105</v>
      </c>
      <c r="E58" s="135"/>
      <c r="F58" s="135"/>
      <c r="G58" s="135">
        <f>'将来負担比率（分子）の構造'!J$49</f>
        <v>10840</v>
      </c>
      <c r="H58" s="135"/>
      <c r="I58" s="135"/>
      <c r="J58" s="135">
        <f>'将来負担比率（分子）の構造'!K$49</f>
        <v>10952</v>
      </c>
      <c r="K58" s="135"/>
      <c r="L58" s="135"/>
      <c r="M58" s="135">
        <f>'将来負担比率（分子）の構造'!L$49</f>
        <v>11808</v>
      </c>
      <c r="N58" s="135"/>
      <c r="O58" s="135"/>
      <c r="P58" s="135">
        <f>'将来負担比率（分子）の構造'!M$49</f>
        <v>12325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15011</v>
      </c>
      <c r="C62" s="135"/>
      <c r="D62" s="135"/>
      <c r="E62" s="135">
        <f>'将来負担比率（分子）の構造'!J$45</f>
        <v>14145</v>
      </c>
      <c r="F62" s="135"/>
      <c r="G62" s="135"/>
      <c r="H62" s="135">
        <f>'将来負担比率（分子）の構造'!K$45</f>
        <v>12671</v>
      </c>
      <c r="I62" s="135"/>
      <c r="J62" s="135"/>
      <c r="K62" s="135">
        <f>'将来負担比率（分子）の構造'!L$45</f>
        <v>12081</v>
      </c>
      <c r="L62" s="135"/>
      <c r="M62" s="135"/>
      <c r="N62" s="135">
        <f>'将来負担比率（分子）の構造'!M$45</f>
        <v>12001</v>
      </c>
      <c r="O62" s="135"/>
      <c r="P62" s="135"/>
    </row>
    <row r="63" spans="1:16" x14ac:dyDescent="0.15">
      <c r="A63" s="135" t="s">
        <v>28</v>
      </c>
      <c r="B63" s="135">
        <f>'将来負担比率（分子）の構造'!I$44</f>
        <v>18</v>
      </c>
      <c r="C63" s="135"/>
      <c r="D63" s="135"/>
      <c r="E63" s="135">
        <f>'将来負担比率（分子）の構造'!J$44</f>
        <v>11</v>
      </c>
      <c r="F63" s="135"/>
      <c r="G63" s="135"/>
      <c r="H63" s="135">
        <f>'将来負担比率（分子）の構造'!K$44</f>
        <v>4</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13056</v>
      </c>
      <c r="C64" s="135"/>
      <c r="D64" s="135"/>
      <c r="E64" s="135">
        <f>'将来負担比率（分子）の構造'!J$43</f>
        <v>13796</v>
      </c>
      <c r="F64" s="135"/>
      <c r="G64" s="135"/>
      <c r="H64" s="135">
        <f>'将来負担比率（分子）の構造'!K$43</f>
        <v>14288</v>
      </c>
      <c r="I64" s="135"/>
      <c r="J64" s="135"/>
      <c r="K64" s="135">
        <f>'将来負担比率（分子）の構造'!L$43</f>
        <v>15090</v>
      </c>
      <c r="L64" s="135"/>
      <c r="M64" s="135"/>
      <c r="N64" s="135">
        <f>'将来負担比率（分子）の構造'!M$43</f>
        <v>15059</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75218</v>
      </c>
      <c r="C66" s="135"/>
      <c r="D66" s="135"/>
      <c r="E66" s="135">
        <f>'将来負担比率（分子）の構造'!J$41</f>
        <v>72834</v>
      </c>
      <c r="F66" s="135"/>
      <c r="G66" s="135"/>
      <c r="H66" s="135">
        <f>'将来負担比率（分子）の構造'!K$41</f>
        <v>70138</v>
      </c>
      <c r="I66" s="135"/>
      <c r="J66" s="135"/>
      <c r="K66" s="135">
        <f>'将来負担比率（分子）の構造'!L$41</f>
        <v>68465</v>
      </c>
      <c r="L66" s="135"/>
      <c r="M66" s="135"/>
      <c r="N66" s="135">
        <f>'将来負担比率（分子）の構造'!M$41</f>
        <v>67954</v>
      </c>
      <c r="O66" s="135"/>
      <c r="P66" s="135"/>
    </row>
    <row r="67" spans="1:16" x14ac:dyDescent="0.15">
      <c r="A67" s="135" t="s">
        <v>63</v>
      </c>
      <c r="B67" s="135" t="e">
        <f>NA()</f>
        <v>#N/A</v>
      </c>
      <c r="C67" s="135">
        <f>IF(ISNUMBER('将来負担比率（分子）の構造'!I$52), IF('将来負担比率（分子）の構造'!I$52 &lt; 0, 0, '将来負担比率（分子）の構造'!I$52), NA())</f>
        <v>32899</v>
      </c>
      <c r="D67" s="135" t="e">
        <f>NA()</f>
        <v>#N/A</v>
      </c>
      <c r="E67" s="135" t="e">
        <f>NA()</f>
        <v>#N/A</v>
      </c>
      <c r="F67" s="135">
        <f>IF(ISNUMBER('将来負担比率（分子）の構造'!J$52), IF('将来負担比率（分子）の構造'!J$52 &lt; 0, 0, '将来負担比率（分子）の構造'!J$52), NA())</f>
        <v>27290</v>
      </c>
      <c r="G67" s="135" t="e">
        <f>NA()</f>
        <v>#N/A</v>
      </c>
      <c r="H67" s="135" t="e">
        <f>NA()</f>
        <v>#N/A</v>
      </c>
      <c r="I67" s="135">
        <f>IF(ISNUMBER('将来負担比率（分子）の構造'!K$52), IF('将来負担比率（分子）の構造'!K$52 &lt; 0, 0, '将来負担比率（分子）の構造'!K$52), NA())</f>
        <v>22292</v>
      </c>
      <c r="J67" s="135" t="e">
        <f>NA()</f>
        <v>#N/A</v>
      </c>
      <c r="K67" s="135" t="e">
        <f>NA()</f>
        <v>#N/A</v>
      </c>
      <c r="L67" s="135">
        <f>IF(ISNUMBER('将来負担比率（分子）の構造'!L$52), IF('将来負担比率（分子）の構造'!L$52 &lt; 0, 0, '将来負担比率（分子）の構造'!L$52), NA())</f>
        <v>19511</v>
      </c>
      <c r="M67" s="135" t="e">
        <f>NA()</f>
        <v>#N/A</v>
      </c>
      <c r="N67" s="135" t="e">
        <f>NA()</f>
        <v>#N/A</v>
      </c>
      <c r="O67" s="135">
        <f>IF(ISNUMBER('将来負担比率（分子）の構造'!M$52), IF('将来負担比率（分子）の構造'!M$52 &lt; 0, 0, '将来負担比率（分子）の構造'!M$52), NA())</f>
        <v>18320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2015-04-13T10:52:08Z</cp:lastPrinted>
  <dcterms:created xsi:type="dcterms:W3CDTF">2015-02-17T07:28:13Z</dcterms:created>
  <dcterms:modified xsi:type="dcterms:W3CDTF">2015-04-27T05:44:17Z</dcterms:modified>
  <cp:category/>
</cp:coreProperties>
</file>