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C39" i="9"/>
  <c r="BW38" i="9"/>
  <c r="AM38" i="9"/>
  <c r="C38" i="9"/>
  <c r="BW37" i="9"/>
  <c r="BW36" i="9"/>
  <c r="C34" i="9"/>
  <c r="C35" i="9" s="1"/>
  <c r="C36" i="9" l="1"/>
  <c r="C37" i="9" s="1"/>
  <c r="U34" i="9" s="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c r="BE35" i="9" s="1"/>
  <c r="BE36" i="9" s="1"/>
  <c r="BE37" i="9" s="1"/>
  <c r="BE38" i="9" s="1"/>
  <c r="BE39" i="9" s="1"/>
  <c r="BW34" i="9" l="1"/>
  <c r="BW35" i="9" l="1"/>
  <c r="CO34" i="9" s="1"/>
  <c r="CO35" i="9" s="1"/>
  <c r="CO36" i="9" s="1"/>
  <c r="CO37" i="9" s="1"/>
  <c r="CO38" i="9" s="1"/>
  <c r="CO39" i="9" s="1"/>
  <c r="CO40" i="9" s="1"/>
  <c r="CO41" i="9" s="1"/>
  <c r="CO42" i="9" s="1"/>
  <c r="CO43" i="9" s="1"/>
</calcChain>
</file>

<file path=xl/sharedStrings.xml><?xml version="1.0" encoding="utf-8"?>
<sst xmlns="http://schemas.openxmlformats.org/spreadsheetml/2006/main" count="1047" uniqueCount="564">
  <si>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</si>
  <si>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</si>
  <si>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</si>
  <si>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</si>
  <si>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</si>
  <si>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</si>
  <si>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</si>
  <si>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</si>
  <si>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</si>
  <si>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</si>
  <si>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</si>
  <si>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</si>
  <si>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</si>
  <si>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</si>
  <si>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</si>
  <si>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</si>
  <si>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</si>
  <si>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</si>
  <si>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</si>
  <si>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</si>
  <si>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</si>
  <si>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</si>
  <si>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</si>
  <si>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</si>
  <si>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</si>
  <si>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</si>
  <si>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</si>
  <si>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</si>
  <si>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</si>
  <si>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</si>
  <si>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</si>
  <si>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</si>
  <si>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</si>
  <si>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</si>
  <si>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</si>
  <si>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</si>
  <si>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</si>
  <si>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</si>
  <si>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</si>
  <si>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</si>
  <si>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</si>
  <si>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</si>
  <si>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</si>
  <si>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</si>
  <si>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</si>
  <si>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</si>
  <si>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</si>
  <si>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</si>
  <si>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</si>
  <si>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</si>
  <si>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</si>
  <si>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</si>
  <si>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</si>
  <si>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</si>
  <si>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</si>
  <si>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</si>
  <si>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</si>
  <si>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</si>
  <si>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</si>
  <si>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</si>
  <si>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</si>
  <si>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</si>
  <si>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</si>
  <si>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</si>
  <si>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</si>
  <si>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</si>
  <si>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</si>
  <si>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</si>
  <si>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</si>
  <si>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</si>
  <si>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</si>
  <si>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</si>
  <si>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</si>
  <si>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</si>
  <si>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</si>
  <si>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</si>
  <si>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</si>
  <si>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</si>
  <si>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</si>
  <si>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</si>
  <si>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</si>
  <si>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</si>
  <si>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</si>
  <si>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</si>
  <si>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</si>
  <si>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</si>
  <si>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</si>
  <si>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</si>
  <si>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</si>
  <si>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</si>
  <si>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</si>
  <si>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</si>
  <si>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</si>
  <si>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</si>
  <si>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</si>
  <si>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</si>
  <si>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</si>
  <si>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</si>
  <si>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</si>
  <si>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</si>
  <si>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</si>
  <si>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</si>
  <si>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</si>
  <si>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</si>
  <si>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</si>
  <si>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</si>
  <si>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</si>
  <si>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</si>
  <si>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</si>
  <si>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</si>
  <si>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</si>
  <si>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</si>
  <si>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</si>
  <si>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</si>
  <si>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</si>
  <si>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</si>
  <si>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</si>
  <si>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</si>
  <si>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</si>
  <si>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</si>
  <si>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</si>
  <si>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</si>
  <si>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</si>
  <si>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</si>
  <si>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</si>
  <si>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</si>
  <si>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</si>
  <si>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</si>
  <si>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</si>
  <si>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</si>
  <si>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</si>
  <si>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</si>
  <si>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</si>
  <si>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</si>
  <si>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</si>
  <si>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</si>
  <si>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</si>
  <si>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</si>
  <si>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</si>
  <si>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</si>
  <si>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</si>
  <si>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</si>
  <si>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</si>
  <si>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</si>
  <si>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</si>
  <si>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</si>
  <si>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</si>
  <si>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</si>
  <si>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</si>
  <si>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</si>
  <si>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</si>
  <si>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</si>
  <si>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</si>
  <si>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</si>
  <si>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</si>
  <si>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</si>
  <si>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</si>
  <si>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</si>
  <si>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</si>
  <si>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</si>
  <si>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</si>
  <si>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</si>
  <si>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</si>
  <si>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</si>
  <si>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</si>
  <si>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</si>
  <si>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</si>
  <si>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</si>
  <si>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</si>
  <si>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</si>
  <si>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</si>
  <si>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</si>
  <si>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</si>
  <si>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</si>
  <si>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</si>
  <si>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</si>
  <si>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</si>
  <si>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</si>
  <si>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</si>
  <si>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</si>
  <si>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</si>
  <si>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</si>
  <si>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</si>
  <si>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</si>
  <si>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</si>
  <si>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</si>
  <si>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</si>
  <si>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</si>
  <si>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</si>
  <si>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</si>
  <si>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</si>
  <si>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</si>
  <si>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</si>
  <si>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</si>
  <si>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</si>
  <si>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</si>
  <si>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</si>
  <si>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</si>
  <si>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</si>
  <si>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</si>
  <si>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</si>
  <si>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</si>
  <si>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</si>
  <si>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</si>
  <si>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</si>
  <si>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</si>
  <si>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</si>
  <si>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</si>
  <si>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</si>
  <si>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</si>
  <si>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</si>
  <si>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</si>
  <si>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</si>
  <si>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</si>
  <si>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</si>
  <si>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</si>
  <si>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</si>
  <si>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</si>
  <si>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</si>
  <si>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</si>
  <si>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</si>
  <si>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</si>
  <si>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</si>
  <si>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</si>
  <si>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</si>
  <si>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</si>
  <si>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</si>
  <si>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</si>
  <si>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</si>
  <si>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</si>
  <si>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</si>
  <si>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</si>
  <si>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</si>
  <si>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</si>
  <si>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</si>
  <si>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</si>
  <si>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</si>
  <si>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</si>
  <si>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</si>
  <si>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</si>
  <si>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</si>
  <si>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</si>
  <si>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</si>
  <si>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</si>
  <si>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</si>
  <si>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</si>
  <si>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</si>
  <si>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</si>
  <si>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</si>
  <si>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</si>
  <si>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</si>
  <si>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</si>
  <si>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</si>
  <si>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</si>
  <si>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</si>
  <si>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</si>
  <si>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</si>
  <si>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</si>
  <si>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</si>
  <si>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</si>
  <si>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</si>
  <si>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</si>
  <si>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</si>
  <si>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</si>
  <si>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</si>
  <si>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</si>
  <si>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</si>
  <si>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</si>
  <si>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</si>
  <si>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</si>
  <si>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</si>
  <si>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</si>
  <si>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</si>
  <si>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</si>
  <si>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</si>
  <si>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</si>
  <si>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</si>
  <si>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</si>
  <si>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</si>
  <si>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</si>
  <si>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</si>
  <si>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</si>
  <si>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</si>
  <si>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</si>
  <si>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</si>
  <si>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</si>
  <si>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</si>
  <si>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</si>
  <si>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</si>
  <si>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</si>
  <si>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</si>
  <si>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</si>
  <si>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</si>
  <si>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</si>
  <si>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</si>
  <si>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</si>
  <si>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</si>
  <si>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</si>
  <si>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</si>
  <si>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</si>
  <si>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</si>
  <si>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</si>
  <si>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</si>
  <si>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</si>
  <si>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</si>
  <si>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</si>
  <si>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</si>
  <si>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</si>
  <si>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</si>
  <si>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</si>
  <si>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</si>
  <si>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</si>
  <si>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</si>
  <si>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</si>
  <si>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</si>
  <si>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</si>
  <si>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</si>
  <si>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</si>
  <si>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</si>
  <si>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</si>
  <si>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</si>
  <si>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</si>
  <si>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</si>
  <si>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</si>
  <si>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</si>
  <si>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</si>
  <si>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</si>
  <si>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</si>
  <si>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</si>
  <si>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</si>
  <si>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</si>
  <si>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</si>
  <si>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</si>
  <si>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</si>
  <si>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</si>
  <si>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</si>
  <si>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</si>
  <si>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</si>
  <si>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</si>
  <si>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</si>
  <si>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</si>
  <si>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</si>
  <si>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</si>
  <si>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</si>
  <si>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</si>
  <si>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</si>
  <si>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</si>
  <si>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</si>
  <si>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</si>
  <si>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</si>
  <si>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</si>
  <si>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</si>
  <si>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</si>
  <si>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</si>
  <si>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</si>
  <si>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</si>
  <si>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</si>
  <si>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</si>
  <si>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</si>
  <si>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</si>
  <si>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</si>
  <si>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</si>
  <si>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</si>
  <si>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</si>
  <si>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地域下水道事業特別会計</t>
    <phoneticPr fontId="5"/>
  </si>
  <si>
    <t>離島航路事業特別会計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</si>
  <si>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</si>
  <si>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</si>
  <si>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</si>
  <si>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</si>
  <si>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</si>
  <si>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</si>
  <si>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</si>
  <si>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</si>
  <si>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</si>
  <si>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</si>
  <si>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</si>
  <si>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</si>
  <si>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</si>
  <si>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</si>
  <si>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</si>
  <si>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</si>
  <si>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介護保険事業（保険勘定）特別会計</t>
    <phoneticPr fontId="5"/>
  </si>
  <si>
    <t>介護保険事業（サービス勘定）特別会計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</si>
  <si>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</si>
  <si>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</si>
  <si>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</si>
  <si>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</si>
  <si>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</si>
  <si>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</si>
  <si>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</si>
  <si>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</si>
  <si>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地方卸売市場事業特別会計</t>
    <phoneticPr fontId="5"/>
  </si>
  <si>
    <t>野呂高原ロッジ事業特別会計</t>
    <phoneticPr fontId="5"/>
  </si>
  <si>
    <t>港湾整備事業特別会計</t>
    <phoneticPr fontId="5"/>
  </si>
  <si>
    <t>内陸土地造成事業特別会計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</si>
  <si>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</si>
  <si>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</si>
  <si>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</si>
  <si>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</si>
  <si>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</si>
  <si>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</si>
  <si>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</si>
  <si>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</si>
  <si>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</si>
  <si>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</si>
  <si>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</si>
  <si>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</si>
  <si>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</si>
  <si>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</si>
  <si>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</si>
  <si>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</si>
  <si>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</si>
  <si>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</si>
  <si>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</si>
  <si>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</si>
  <si>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</si>
  <si>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</si>
  <si>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</si>
  <si>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</si>
  <si>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</si>
  <si>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</si>
  <si>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</si>
  <si>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</si>
  <si>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</si>
  <si>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</si>
  <si>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</si>
  <si>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</si>
  <si>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</si>
  <si>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</si>
  <si>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</si>
  <si>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</si>
  <si>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</si>
  <si>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</si>
  <si>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</si>
  <si>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</si>
  <si>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</si>
  <si>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</si>
  <si>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</si>
  <si>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</si>
  <si>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</si>
  <si>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</si>
  <si>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</si>
  <si>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</si>
  <si>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</si>
  <si>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</si>
  <si>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</si>
  <si>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</si>
  <si>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</si>
  <si>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</si>
  <si>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</si>
  <si>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</si>
  <si>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</si>
  <si>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</si>
  <si>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</si>
  <si>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</si>
  <si>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</si>
  <si>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</si>
  <si>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</si>
  <si>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</si>
  <si>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</si>
  <si>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</si>
  <si>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</si>
  <si>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</si>
  <si>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</si>
  <si>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</si>
  <si>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</si>
  <si>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</si>
  <si>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</si>
  <si>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</si>
  <si>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</si>
  <si>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</si>
  <si>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</si>
  <si>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</si>
  <si>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</si>
  <si>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</si>
  <si>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</si>
  <si>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</si>
  <si>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</si>
  <si>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</si>
  <si>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</si>
  <si>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</si>
  <si>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</si>
  <si>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</si>
  <si>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</si>
  <si>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</si>
  <si>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</si>
  <si>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</si>
  <si>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</si>
  <si>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</si>
  <si>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</si>
  <si>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</si>
  <si>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</si>
  <si>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</si>
  <si>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</si>
  <si>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</si>
  <si>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</si>
  <si>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</si>
  <si>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</si>
  <si>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</si>
  <si>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</si>
  <si>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</si>
  <si>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</si>
  <si>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</si>
  <si>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</si>
  <si>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</si>
  <si>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</si>
  <si>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</si>
  <si>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</si>
  <si>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</si>
  <si>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</si>
  <si>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</si>
  <si>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</si>
  <si>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</si>
  <si>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</si>
  <si>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</si>
  <si>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</si>
  <si>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</si>
  <si>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</si>
  <si>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</si>
  <si>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</si>
  <si>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</si>
  <si>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</si>
  <si>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</si>
  <si>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</si>
  <si>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</si>
  <si>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</si>
  <si>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</si>
  <si>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</si>
  <si>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</si>
  <si>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1.54</t>
  </si>
  <si>
    <t>一般会計</t>
  </si>
  <si>
    <t>水道事業会計</t>
  </si>
  <si>
    <t>工業用水道事業会計</t>
  </si>
  <si>
    <t>下水道事業会計</t>
  </si>
  <si>
    <t>国民健康保険事業（事業勘定）特別会計</t>
  </si>
  <si>
    <t>介護保険事業（保険勘定）特別会計</t>
  </si>
  <si>
    <t>病院事業会計</t>
  </si>
  <si>
    <t>後期高齢者医療事業特別会計</t>
  </si>
  <si>
    <t>その他会計（赤字）</t>
  </si>
  <si>
    <t>▲ 0.75</t>
  </si>
  <si>
    <t>▲ 0.16</t>
  </si>
  <si>
    <t>▲ 5.56</t>
  </si>
  <si>
    <t>その他会計（黒字）</t>
  </si>
  <si>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</si>
  <si>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</si>
  <si>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</si>
  <si>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</si>
  <si>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呉市体育振興財団</t>
    <rPh sb="0" eb="2">
      <t>クレシ</t>
    </rPh>
    <rPh sb="2" eb="4">
      <t>タイイク</t>
    </rPh>
    <rPh sb="4" eb="6">
      <t>シンコウ</t>
    </rPh>
    <rPh sb="6" eb="8">
      <t>ザイダン</t>
    </rPh>
    <phoneticPr fontId="2"/>
  </si>
  <si>
    <t>くれ産業振興センター</t>
    <rPh sb="2" eb="4">
      <t>サンギョウ</t>
    </rPh>
    <rPh sb="4" eb="6">
      <t>シンコウ</t>
    </rPh>
    <phoneticPr fontId="2"/>
  </si>
  <si>
    <t>呉市土地開発公社</t>
    <rPh sb="0" eb="2">
      <t>クレシ</t>
    </rPh>
    <rPh sb="2" eb="6">
      <t>トチカイハツ</t>
    </rPh>
    <rPh sb="6" eb="8">
      <t>コウシャ</t>
    </rPh>
    <phoneticPr fontId="2"/>
  </si>
  <si>
    <t>呉市文化振興財団</t>
    <rPh sb="0" eb="2">
      <t>クレシ</t>
    </rPh>
    <rPh sb="2" eb="4">
      <t>ブンカ</t>
    </rPh>
    <rPh sb="4" eb="6">
      <t>シンコウ</t>
    </rPh>
    <rPh sb="6" eb="8">
      <t>ザイダン</t>
    </rPh>
    <phoneticPr fontId="2"/>
  </si>
  <si>
    <t>蘭島文化振興財団</t>
    <rPh sb="0" eb="2">
      <t>ラントウ</t>
    </rPh>
    <rPh sb="2" eb="4">
      <t>ブンカ</t>
    </rPh>
    <rPh sb="4" eb="6">
      <t>シンコウ</t>
    </rPh>
    <rPh sb="6" eb="8">
      <t>ザイダン</t>
    </rPh>
    <phoneticPr fontId="2"/>
  </si>
  <si>
    <t>野呂山観光開発公社</t>
    <rPh sb="0" eb="3">
      <t>ノロサン</t>
    </rPh>
    <rPh sb="3" eb="5">
      <t>カンコウ</t>
    </rPh>
    <rPh sb="5" eb="7">
      <t>カイハツ</t>
    </rPh>
    <rPh sb="7" eb="9">
      <t>コウシャ</t>
    </rPh>
    <phoneticPr fontId="2"/>
  </si>
  <si>
    <t>安浦町生涯学習振興財団</t>
    <rPh sb="0" eb="3">
      <t>ヤスウラチョウ</t>
    </rPh>
    <rPh sb="3" eb="5">
      <t>ショウガイ</t>
    </rPh>
    <rPh sb="5" eb="7">
      <t>ガクシュウ</t>
    </rPh>
    <rPh sb="7" eb="9">
      <t>シンコウ</t>
    </rPh>
    <rPh sb="9" eb="11">
      <t>ザイダン</t>
    </rPh>
    <phoneticPr fontId="2"/>
  </si>
  <si>
    <t>倉橋まちづくり公社</t>
    <rPh sb="0" eb="2">
      <t>クラハシ</t>
    </rPh>
    <rPh sb="7" eb="9">
      <t>コウシャ</t>
    </rPh>
    <phoneticPr fontId="2"/>
  </si>
  <si>
    <t>県民の浜蒲刈</t>
    <rPh sb="0" eb="2">
      <t>ケンミン</t>
    </rPh>
    <rPh sb="3" eb="4">
      <t>ハマ</t>
    </rPh>
    <rPh sb="4" eb="6">
      <t>カマガリ</t>
    </rPh>
    <phoneticPr fontId="2"/>
  </si>
  <si>
    <t>斎島汽船</t>
    <rPh sb="0" eb="1">
      <t>イツキ</t>
    </rPh>
    <rPh sb="1" eb="2">
      <t>シマ</t>
    </rPh>
    <rPh sb="2" eb="4">
      <t>キセン</t>
    </rPh>
    <phoneticPr fontId="2"/>
  </si>
  <si>
    <t>くれ勤労者福祉サービスセンター</t>
    <rPh sb="2" eb="5">
      <t>キンロウシャ</t>
    </rPh>
    <rPh sb="5" eb="7">
      <t>フクシ</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</si>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</sst>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59317</c:v>
                </c:pt>
                <c:pt idx="1">
                  <c:v>67523</c:v>
                </c:pt>
                <c:pt idx="2">
                  <c:v>47686</c:v>
                </c:pt>
                <c:pt idx="3">
                  <c:v>46580</c:v>
                </c:pt>
                <c:pt idx="4">
                  <c:v>38536</c:v>
                </c:pt>
              </c:numCache>
            </c:numRef>
          </c:val>
          <c:smooth val="0"/>
        </c:ser>
        <c:dLbls>
          <c:showLegendKey val="0"/>
          <c:showVal val="0"/>
          <c:showCatName val="0"/>
          <c:showSerName val="0"/>
          <c:showPercent val="0"/>
          <c:showBubbleSize val="0"/>
        </c:dLbls>
        <c:marker val="1"/>
        <c:smooth val="0"/>
        <c:axId val="114284032"/>
        <c:axId val="114285952"/>
      </c:lineChart>
      <c:catAx>
        <c:axId val="1142840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85952"/>
        <c:crosses val="autoZero"/>
        <c:auto val="1"/>
        <c:lblAlgn val="ctr"/>
        <c:lblOffset val="100"/>
        <c:tickLblSkip val="1"/>
        <c:tickMarkSkip val="1"/>
        <c:noMultiLvlLbl val="0"/>
      </c:catAx>
      <c:valAx>
        <c:axId val="1142859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284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2.19</c:v>
                </c:pt>
                <c:pt idx="1">
                  <c:v>2.0299999999999998</c:v>
                </c:pt>
                <c:pt idx="2">
                  <c:v>2.34</c:v>
                </c:pt>
                <c:pt idx="3">
                  <c:v>2.61</c:v>
                </c:pt>
                <c:pt idx="4">
                  <c:v>4.05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7.84</c:v>
                </c:pt>
                <c:pt idx="1">
                  <c:v>12.73</c:v>
                </c:pt>
                <c:pt idx="2">
                  <c:v>13.8</c:v>
                </c:pt>
                <c:pt idx="3">
                  <c:v>11.82</c:v>
                </c:pt>
                <c:pt idx="4">
                  <c:v>13.13</c:v>
                </c:pt>
              </c:numCache>
            </c:numRef>
          </c:val>
        </c:ser>
        <c:dLbls>
          <c:showLegendKey val="0"/>
          <c:showVal val="0"/>
          <c:showCatName val="0"/>
          <c:showSerName val="0"/>
          <c:showPercent val="0"/>
          <c:showBubbleSize val="0"/>
        </c:dLbls>
        <c:gapWidth val="250"/>
        <c:overlap val="100"/>
        <c:axId val="117709056"/>
        <c:axId val="117723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1.56</c:v>
                </c:pt>
                <c:pt idx="1">
                  <c:v>5.83</c:v>
                </c:pt>
                <c:pt idx="2">
                  <c:v>1.1599999999999999</c:v>
                </c:pt>
                <c:pt idx="3">
                  <c:v>-1.54</c:v>
                </c:pt>
                <c:pt idx="4">
                  <c:v>2.75</c:v>
                </c:pt>
              </c:numCache>
            </c:numRef>
          </c:val>
          <c:smooth val="0"/>
        </c:ser>
        <c:dLbls>
          <c:showLegendKey val="0"/>
          <c:showVal val="0"/>
          <c:showCatName val="0"/>
          <c:showSerName val="0"/>
          <c:showPercent val="0"/>
          <c:showBubbleSize val="0"/>
        </c:dLbls>
        <c:marker val="1"/>
        <c:smooth val="0"/>
        <c:axId val="117709056"/>
        <c:axId val="117723520"/>
      </c:lineChart>
      <c:catAx>
        <c:axId val="1177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23520"/>
        <c:crosses val="autoZero"/>
        <c:auto val="1"/>
        <c:lblAlgn val="ctr"/>
        <c:lblOffset val="100"/>
        <c:tickLblSkip val="1"/>
        <c:tickMarkSkip val="1"/>
        <c:noMultiLvlLbl val="0"/>
      </c:catAx>
      <c:valAx>
        <c:axId val="11772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0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#N/A</c:v>
                </c:pt>
                <c:pt idx="5">
                  <c:v>0.01</c:v>
                </c:pt>
                <c:pt idx="6">
                  <c:v>#N/A</c:v>
                </c:pt>
                <c:pt idx="7">
                  <c:v>0.15</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0.75</c:v>
                </c:pt>
                <c:pt idx="1">
                  <c:v>#N/A</c:v>
                </c:pt>
                <c:pt idx="2">
                  <c:v>0.16</c:v>
                </c:pt>
                <c:pt idx="3">
                  <c:v>#N/A</c:v>
                </c:pt>
                <c:pt idx="4">
                  <c:v>5.56</c:v>
                </c:pt>
                <c:pt idx="5">
                  <c:v>#N/A</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0.13</c:v>
                </c:pt>
                <c:pt idx="2">
                  <c:v>#N/A</c:v>
                </c:pt>
                <c:pt idx="3">
                  <c:v>0.15</c:v>
                </c:pt>
                <c:pt idx="4">
                  <c:v>#N/A</c:v>
                </c:pt>
                <c:pt idx="5">
                  <c:v>0.16</c:v>
                </c:pt>
                <c:pt idx="6">
                  <c:v>#N/A</c:v>
                </c:pt>
                <c:pt idx="7">
                  <c:v>0.2</c:v>
                </c:pt>
                <c:pt idx="8">
                  <c:v>#N/A</c:v>
                </c:pt>
                <c:pt idx="9">
                  <c:v>0.2</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0.05</c:v>
                </c:pt>
                <c:pt idx="4">
                  <c:v>#N/A</c:v>
                </c:pt>
                <c:pt idx="5">
                  <c:v>0.08</c:v>
                </c:pt>
                <c:pt idx="6">
                  <c:v>#N/A</c:v>
                </c:pt>
                <c:pt idx="7">
                  <c:v>0.16</c:v>
                </c:pt>
                <c:pt idx="8">
                  <c:v>#N/A</c:v>
                </c:pt>
                <c:pt idx="9">
                  <c:v>0.25</c:v>
                </c:pt>
              </c:numCache>
            </c:numRef>
          </c:val>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0.36</c:v>
                </c:pt>
                <c:pt idx="2">
                  <c:v>#N/A</c:v>
                </c:pt>
                <c:pt idx="3">
                  <c:v>0.17</c:v>
                </c:pt>
                <c:pt idx="4">
                  <c:v>#N/A</c:v>
                </c:pt>
                <c:pt idx="5">
                  <c:v>0.3</c:v>
                </c:pt>
                <c:pt idx="6">
                  <c:v>#N/A</c:v>
                </c:pt>
                <c:pt idx="7">
                  <c:v>0.26</c:v>
                </c:pt>
                <c:pt idx="8">
                  <c:v>#N/A</c:v>
                </c:pt>
                <c:pt idx="9">
                  <c:v>0.48</c:v>
                </c:pt>
              </c:numCache>
            </c:numRef>
          </c:val>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0.9</c:v>
                </c:pt>
                <c:pt idx="2">
                  <c:v>#N/A</c:v>
                </c:pt>
                <c:pt idx="3">
                  <c:v>1.06</c:v>
                </c:pt>
                <c:pt idx="4">
                  <c:v>#N/A</c:v>
                </c:pt>
                <c:pt idx="5">
                  <c:v>1.1000000000000001</c:v>
                </c:pt>
                <c:pt idx="6">
                  <c:v>#N/A</c:v>
                </c:pt>
                <c:pt idx="7">
                  <c:v>1.28</c:v>
                </c:pt>
                <c:pt idx="8">
                  <c:v>#N/A</c:v>
                </c:pt>
                <c:pt idx="9">
                  <c:v>1.62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1.65</c:v>
                </c:pt>
                <c:pt idx="2">
                  <c:v>#N/A</c:v>
                </c:pt>
                <c:pt idx="3">
                  <c:v>1.9</c:v>
                </c:pt>
                <c:pt idx="4">
                  <c:v>#N/A</c:v>
                </c:pt>
                <c:pt idx="5">
                  <c:v>1.97</c:v>
                </c:pt>
                <c:pt idx="6">
                  <c:v>#N/A</c:v>
                </c:pt>
                <c:pt idx="7">
                  <c:v>2.09</c:v>
                </c:pt>
                <c:pt idx="8">
                  <c:v>#N/A</c:v>
                </c:pt>
                <c:pt idx="9">
                  <c:v>1.89</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1.54</c:v>
                </c:pt>
                <c:pt idx="2">
                  <c:v>#N/A</c:v>
                </c:pt>
                <c:pt idx="3">
                  <c:v>1.74</c:v>
                </c:pt>
                <c:pt idx="4">
                  <c:v>#N/A</c:v>
                </c:pt>
                <c:pt idx="5">
                  <c:v>2.0299999999999998</c:v>
                </c:pt>
                <c:pt idx="6">
                  <c:v>#N/A</c:v>
                </c:pt>
                <c:pt idx="7">
                  <c:v>2.2000000000000002</c:v>
                </c:pt>
                <c:pt idx="8">
                  <c:v>#N/A</c:v>
                </c:pt>
                <c:pt idx="9">
                  <c:v>2.16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4.45</c:v>
                </c:pt>
                <c:pt idx="2">
                  <c:v>#N/A</c:v>
                </c:pt>
                <c:pt idx="3">
                  <c:v>3.84</c:v>
                </c:pt>
                <c:pt idx="4">
                  <c:v>#N/A</c:v>
                </c:pt>
                <c:pt idx="5">
                  <c:v>3.53</c:v>
                </c:pt>
                <c:pt idx="6">
                  <c:v>#N/A</c:v>
                </c:pt>
                <c:pt idx="7">
                  <c:v>2.09</c:v>
                </c:pt>
                <c:pt idx="8">
                  <c:v>#N/A</c:v>
                </c:pt>
                <c:pt idx="9">
                  <c:v>2.41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2.1800000000000002</c:v>
                </c:pt>
                <c:pt idx="2">
                  <c:v>#N/A</c:v>
                </c:pt>
                <c:pt idx="3">
                  <c:v>2.0299999999999998</c:v>
                </c:pt>
                <c:pt idx="4">
                  <c:v>#N/A</c:v>
                </c:pt>
                <c:pt idx="5">
                  <c:v>2.34</c:v>
                </c:pt>
                <c:pt idx="6">
                  <c:v>#N/A</c:v>
                </c:pt>
                <c:pt idx="7">
                  <c:v>2.6</c:v>
                </c:pt>
                <c:pt idx="8">
                  <c:v>#N/A</c:v>
                </c:pt>
                <c:pt idx="9">
                  <c:v>4.04</c:v>
                </c:pt>
              </c:numCache>
            </c:numRef>
          </c:val>
        </c:ser>
        <c:dLbls>
          <c:showLegendKey val="0"/>
          <c:showVal val="0"/>
          <c:showCatName val="0"/>
          <c:showSerName val="0"/>
          <c:showPercent val="0"/>
          <c:showBubbleSize val="0"/>
        </c:dLbls>
        <c:gapWidth val="150"/>
        <c:overlap val="100"/>
        <c:axId val="118288768"/>
        <c:axId val="118290304"/>
      </c:barChart>
      <c:catAx>
        <c:axId val="11828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290304"/>
        <c:crosses val="autoZero"/>
        <c:auto val="1"/>
        <c:lblAlgn val="ctr"/>
        <c:lblOffset val="100"/>
        <c:tickLblSkip val="1"/>
        <c:tickMarkSkip val="1"/>
        <c:noMultiLvlLbl val="0"/>
      </c:catAx>
      <c:valAx>
        <c:axId val="11829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88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12158</c:v>
                </c:pt>
                <c:pt idx="5">
                  <c:v>12276</c:v>
                </c:pt>
                <c:pt idx="8">
                  <c:v>12506</c:v>
                </c:pt>
                <c:pt idx="11">
                  <c:v>12548</c:v>
                </c:pt>
                <c:pt idx="14">
                  <c:v>12623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11</c:v>
                </c:pt>
                <c:pt idx="6">
                  <c:v>12</c:v>
                </c:pt>
                <c:pt idx="9">
                  <c:v>7</c:v>
                </c:pt>
                <c:pt idx="12">
                  <c:v>7</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1311</c:v>
                </c:pt>
                <c:pt idx="3">
                  <c:v>1129</c:v>
                </c:pt>
                <c:pt idx="6">
                  <c:v>1129</c:v>
                </c:pt>
                <c:pt idx="9">
                  <c:v>1129</c:v>
                </c:pt>
                <c:pt idx="12">
                  <c:v>1130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2705</c:v>
                </c:pt>
                <c:pt idx="3">
                  <c:v>2499</c:v>
                </c:pt>
                <c:pt idx="6">
                  <c:v>2878</c:v>
                </c:pt>
                <c:pt idx="9">
                  <c:v>2302</c:v>
                </c:pt>
                <c:pt idx="12">
                  <c:v>2298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14870</c:v>
                </c:pt>
                <c:pt idx="3">
                  <c:v>14693</c:v>
                </c:pt>
                <c:pt idx="6">
                  <c:v>14677</c:v>
                </c:pt>
                <c:pt idx="9">
                  <c:v>15299</c:v>
                </c:pt>
                <c:pt idx="12">
                  <c:v>15264</c:v>
                </c:pt>
              </c:numCache>
            </c:numRef>
          </c:val>
        </c:ser>
        <c:dLbls>
          <c:showLegendKey val="0"/>
          <c:showVal val="0"/>
          <c:showCatName val="0"/>
          <c:showSerName val="0"/>
          <c:showPercent val="0"/>
          <c:showBubbleSize val="0"/>
        </c:dLbls>
        <c:gapWidth val="100"/>
        <c:overlap val="100"/>
        <c:axId val="116953088"/>
        <c:axId val="116955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6732</c:v>
                </c:pt>
                <c:pt idx="2">
                  <c:v>#N/A</c:v>
                </c:pt>
                <c:pt idx="3">
                  <c:v>#N/A</c:v>
                </c:pt>
                <c:pt idx="4">
                  <c:v>6056</c:v>
                </c:pt>
                <c:pt idx="5">
                  <c:v>#N/A</c:v>
                </c:pt>
                <c:pt idx="6">
                  <c:v>#N/A</c:v>
                </c:pt>
                <c:pt idx="7">
                  <c:v>6190</c:v>
                </c:pt>
                <c:pt idx="8">
                  <c:v>#N/A</c:v>
                </c:pt>
                <c:pt idx="9">
                  <c:v>#N/A</c:v>
                </c:pt>
                <c:pt idx="10">
                  <c:v>6189</c:v>
                </c:pt>
                <c:pt idx="11">
                  <c:v>#N/A</c:v>
                </c:pt>
                <c:pt idx="12">
                  <c:v>#N/A</c:v>
                </c:pt>
                <c:pt idx="13">
                  <c:v>6076</c:v>
                </c:pt>
                <c:pt idx="14">
                  <c:v>#N/A</c:v>
                </c:pt>
              </c:numCache>
            </c:numRef>
          </c:val>
          <c:smooth val="0"/>
        </c:ser>
        <c:dLbls>
          <c:showLegendKey val="0"/>
          <c:showVal val="0"/>
          <c:showCatName val="0"/>
          <c:showSerName val="0"/>
          <c:showPercent val="0"/>
          <c:showBubbleSize val="0"/>
        </c:dLbls>
        <c:marker val="1"/>
        <c:smooth val="0"/>
        <c:axId val="116953088"/>
        <c:axId val="116955008"/>
      </c:lineChart>
      <c:catAx>
        <c:axId val="11695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955008"/>
        <c:crosses val="autoZero"/>
        <c:auto val="1"/>
        <c:lblAlgn val="ctr"/>
        <c:lblOffset val="100"/>
        <c:tickLblSkip val="1"/>
        <c:tickMarkSkip val="1"/>
        <c:noMultiLvlLbl val="0"/>
      </c:catAx>
      <c:valAx>
        <c:axId val="11695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5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107782</c:v>
                </c:pt>
                <c:pt idx="5">
                  <c:v>109666</c:v>
                </c:pt>
                <c:pt idx="8">
                  <c:v>108598</c:v>
                </c:pt>
                <c:pt idx="11">
                  <c:v>106517</c:v>
                </c:pt>
                <c:pt idx="14">
                  <c:v>105194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24766</c:v>
                </c:pt>
                <c:pt idx="5">
                  <c:v>25171</c:v>
                </c:pt>
                <c:pt idx="8">
                  <c:v>24876</c:v>
                </c:pt>
                <c:pt idx="11">
                  <c:v>23599</c:v>
                </c:pt>
                <c:pt idx="14">
                  <c:v>22486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10387</c:v>
                </c:pt>
                <c:pt idx="5">
                  <c:v>14811</c:v>
                </c:pt>
                <c:pt idx="8">
                  <c:v>15487</c:v>
                </c:pt>
                <c:pt idx="11">
                  <c:v>15090</c:v>
                </c:pt>
                <c:pt idx="14">
                  <c:v>15831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1289</c:v>
                </c:pt>
                <c:pt idx="3">
                  <c:v>772</c:v>
                </c:pt>
                <c:pt idx="6">
                  <c:v>757</c:v>
                </c:pt>
                <c:pt idx="9">
                  <c:v>744</c:v>
                </c:pt>
                <c:pt idx="12">
                  <c:v>731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26401</c:v>
                </c:pt>
                <c:pt idx="3">
                  <c:v>25816</c:v>
                </c:pt>
                <c:pt idx="6">
                  <c:v>25034</c:v>
                </c:pt>
                <c:pt idx="9">
                  <c:v>24998</c:v>
                </c:pt>
                <c:pt idx="12">
                  <c:v>23851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50841</c:v>
                </c:pt>
                <c:pt idx="3">
                  <c:v>45848</c:v>
                </c:pt>
                <c:pt idx="6">
                  <c:v>41308</c:v>
                </c:pt>
                <c:pt idx="9">
                  <c:v>38621</c:v>
                </c:pt>
                <c:pt idx="12">
                  <c:v>37643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10796</c:v>
                </c:pt>
                <c:pt idx="3">
                  <c:v>9226</c:v>
                </c:pt>
                <c:pt idx="6">
                  <c:v>8152</c:v>
                </c:pt>
                <c:pt idx="9">
                  <c:v>7071</c:v>
                </c:pt>
                <c:pt idx="12">
                  <c:v>5985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137396</c:v>
                </c:pt>
                <c:pt idx="3">
                  <c:v>137009</c:v>
                </c:pt>
                <c:pt idx="6">
                  <c:v>139135</c:v>
                </c:pt>
                <c:pt idx="9">
                  <c:v>134883</c:v>
                </c:pt>
                <c:pt idx="12">
                  <c:v>129976</c:v>
                </c:pt>
              </c:numCache>
            </c:numRef>
          </c:val>
        </c:ser>
        <c:dLbls>
          <c:showLegendKey val="0"/>
          <c:showVal val="0"/>
          <c:showCatName val="0"/>
          <c:showSerName val="0"/>
          <c:showPercent val="0"/>
          <c:showBubbleSize val="0"/>
        </c:dLbls>
        <c:gapWidth val="100"/>
        <c:overlap val="100"/>
        <c:axId val="99389440"/>
        <c:axId val="993913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83787</c:v>
                </c:pt>
                <c:pt idx="2">
                  <c:v>#N/A</c:v>
                </c:pt>
                <c:pt idx="3">
                  <c:v>#N/A</c:v>
                </c:pt>
                <c:pt idx="4">
                  <c:v>69022</c:v>
                </c:pt>
                <c:pt idx="5">
                  <c:v>#N/A</c:v>
                </c:pt>
                <c:pt idx="6">
                  <c:v>#N/A</c:v>
                </c:pt>
                <c:pt idx="7">
                  <c:v>65424</c:v>
                </c:pt>
                <c:pt idx="8">
                  <c:v>#N/A</c:v>
                </c:pt>
                <c:pt idx="9">
                  <c:v>#N/A</c:v>
                </c:pt>
                <c:pt idx="10">
                  <c:v>61112</c:v>
                </c:pt>
                <c:pt idx="11">
                  <c:v>#N/A</c:v>
                </c:pt>
                <c:pt idx="12">
                  <c:v>#N/A</c:v>
                </c:pt>
                <c:pt idx="13">
                  <c:v>54675</c:v>
                </c:pt>
                <c:pt idx="14">
                  <c:v>#N/A</c:v>
                </c:pt>
              </c:numCache>
            </c:numRef>
          </c:val>
          <c:smooth val="0"/>
        </c:ser>
        <c:dLbls>
          <c:showLegendKey val="0"/>
          <c:showVal val="0"/>
          <c:showCatName val="0"/>
          <c:showSerName val="0"/>
          <c:showPercent val="0"/>
          <c:showBubbleSize val="0"/>
        </c:dLbls>
        <c:marker val="1"/>
        <c:smooth val="0"/>
        <c:axId val="99389440"/>
        <c:axId val="99391360"/>
      </c:lineChart>
      <c:catAx>
        <c:axId val="9938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391360"/>
        <c:crosses val="autoZero"/>
        <c:auto val="1"/>
        <c:lblAlgn val="ctr"/>
        <c:lblOffset val="100"/>
        <c:tickLblSkip val="1"/>
        <c:tickMarkSkip val="1"/>
        <c:noMultiLvlLbl val="0"/>
      </c:catAx>
      <c:valAx>
        <c:axId val="9939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8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238,046
235,408
353.86
98,873,375
96,192,990
2,366,752
58,492,536
129,720,188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113.5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前年度と同ポイントの</a:t>
          </a:r>
          <a:r>
            <a:rPr kumimoji="1" lang="en-US" altLang="ja-JP" sz="1200">
              <a:latin typeface="ＭＳ Ｐゴシック"/>
            </a:rPr>
            <a:t>0.60</a:t>
          </a:r>
          <a:r>
            <a:rPr kumimoji="1" lang="ja-JP" altLang="en-US" sz="1200">
              <a:latin typeface="ＭＳ Ｐゴシック"/>
            </a:rPr>
            <a:t>で，類似団体平均値を下回っている。</a:t>
          </a:r>
        </a:p>
        <a:p>
          <a:r>
            <a:rPr kumimoji="1" lang="ja-JP" altLang="en-US" sz="1200">
              <a:latin typeface="ＭＳ Ｐゴシック"/>
            </a:rPr>
            <a:t>　これは，景気の低迷等による市税収入の減少に加え，合併による影響などによるものである。</a:t>
          </a:r>
        </a:p>
        <a:p>
          <a:r>
            <a:rPr kumimoji="1" lang="ja-JP" altLang="en-US" sz="1200">
              <a:latin typeface="ＭＳ Ｐゴシック"/>
            </a:rPr>
            <a:t>　今後とも財政基盤の強化を図るため，財政の健全化に努めていく。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8" name="直線コネクタ 67"/>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72619</xdr:rowOff>
    </xdr:from>
    <xdr:ext cx="762000" cy="259045"/>
    <xdr:sp macro="" textlink="">
      <xdr:nvSpPr>
        <xdr:cNvPr id="69" name="財政力平均値テキスト"/>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1" name="直線コネクタ 70"/>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3" name="テキスト ボックス 72"/>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166158</xdr:rowOff>
    </xdr:to>
    <xdr:cxnSp macro="">
      <xdr:nvCxnSpPr>
        <xdr:cNvPr id="74" name="直線コネクタ 73"/>
        <xdr:cNvCxnSpPr/>
      </xdr:nvCxnSpPr>
      <xdr:spPr>
        <a:xfrm>
          <a:off x="2336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65617</xdr:rowOff>
    </xdr:from>
    <xdr:to>
      <xdr:col>3</xdr:col>
      <xdr:colOff>279400</xdr:colOff>
      <xdr:row>42</xdr:row>
      <xdr:rowOff>105833</xdr:rowOff>
    </xdr:to>
    <xdr:cxnSp macro="">
      <xdr:nvCxnSpPr>
        <xdr:cNvPr id="77" name="直線コネクタ 76"/>
        <xdr:cNvCxnSpPr/>
      </xdr:nvCxnSpPr>
      <xdr:spPr>
        <a:xfrm>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79" name="テキスト ボックス 78"/>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1" name="テキスト ボックス 80"/>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7" name="円/楕円 86"/>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8"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9" name="円/楕円 88"/>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0" name="テキスト ボックス 89"/>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1" name="円/楕円 90"/>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2" name="テキスト ボックス 91"/>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141410</xdr:rowOff>
    </xdr:from>
    <xdr:ext cx="762000" cy="259045"/>
    <xdr:sp macro="" textlink="">
      <xdr:nvSpPr>
        <xdr:cNvPr id="94" name="テキスト ボックス 93"/>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95" name="円/楕円 94"/>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101194</xdr:rowOff>
    </xdr:from>
    <xdr:ext cx="762000" cy="259045"/>
    <xdr:sp macro="" textlink="">
      <xdr:nvSpPr>
        <xdr:cNvPr id="96" name="テキスト ボックス 95"/>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0.6</a:t>
          </a:r>
          <a:r>
            <a:rPr kumimoji="1" lang="ja-JP" altLang="en-US" sz="1200">
              <a:latin typeface="ＭＳ Ｐゴシック"/>
            </a:rPr>
            <a:t>ポイント減の</a:t>
          </a:r>
          <a:r>
            <a:rPr kumimoji="1" lang="en-US" altLang="ja-JP" sz="1200">
              <a:latin typeface="ＭＳ Ｐゴシック"/>
            </a:rPr>
            <a:t>94.7</a:t>
          </a:r>
          <a:r>
            <a:rPr kumimoji="1" lang="ja-JP" altLang="en-US" sz="1200">
              <a:latin typeface="ＭＳ Ｐゴシック"/>
            </a:rPr>
            <a:t>％で，類似団体平均値を上回っている。</a:t>
          </a:r>
        </a:p>
        <a:p>
          <a:r>
            <a:rPr kumimoji="1" lang="ja-JP" altLang="en-US" sz="1200">
              <a:latin typeface="ＭＳ Ｐゴシック"/>
            </a:rPr>
            <a:t>　これは，市税収入等が減少する一方で，義務的経費の占める割合が高いためである。</a:t>
          </a:r>
        </a:p>
        <a:p>
          <a:r>
            <a:rPr kumimoji="1" lang="ja-JP" altLang="en-US" sz="1200">
              <a:latin typeface="ＭＳ Ｐゴシック"/>
            </a:rPr>
            <a:t>　今後とも経常経費の抑制に努め，財政構造の弾力性の確保に努めていく。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152400</xdr:rowOff>
    </xdr:to>
    <xdr:cxnSp macro="">
      <xdr:nvCxnSpPr>
        <xdr:cNvPr id="126" name="直線コネクタ 125"/>
        <xdr:cNvCxnSpPr/>
      </xdr:nvCxnSpPr>
      <xdr:spPr>
        <a:xfrm flipV="1">
          <a:off x="4953000" y="1011936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124477</xdr:rowOff>
    </xdr:from>
    <xdr:ext cx="762000" cy="259045"/>
    <xdr:sp macro="" textlink="">
      <xdr:nvSpPr>
        <xdr:cNvPr id="127"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67</xdr:row>
      <xdr:rowOff>152400</xdr:rowOff>
    </xdr:from>
    <xdr:to>
      <xdr:col>7</xdr:col>
      <xdr:colOff>241300</xdr:colOff>
      <xdr:row>67</xdr:row>
      <xdr:rowOff>152400</xdr:rowOff>
    </xdr:to>
    <xdr:cxnSp macro="">
      <xdr:nvCxnSpPr>
        <xdr:cNvPr id="128" name="直線コネクタ 127"/>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9"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30" name="直線コネクタ 129"/>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65</xdr:row>
      <xdr:rowOff>77046</xdr:rowOff>
    </xdr:to>
    <xdr:cxnSp macro="">
      <xdr:nvCxnSpPr>
        <xdr:cNvPr id="131" name="直線コネクタ 130"/>
        <xdr:cNvCxnSpPr/>
      </xdr:nvCxnSpPr>
      <xdr:spPr>
        <a:xfrm flipV="1">
          <a:off x="4114800" y="111730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95673</xdr:rowOff>
    </xdr:from>
    <xdr:to>
      <xdr:col>6</xdr:col>
      <xdr:colOff>0</xdr:colOff>
      <xdr:row>65</xdr:row>
      <xdr:rowOff>77046</xdr:rowOff>
    </xdr:to>
    <xdr:cxnSp macro="">
      <xdr:nvCxnSpPr>
        <xdr:cNvPr id="134" name="直線コネクタ 133"/>
        <xdr:cNvCxnSpPr/>
      </xdr:nvCxnSpPr>
      <xdr:spPr>
        <a:xfrm>
          <a:off x="3225800" y="110684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5" name="フローチャート : 判断 134"/>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6" name="テキスト ボックス 135"/>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95673</xdr:rowOff>
    </xdr:from>
    <xdr:to>
      <xdr:col>4</xdr:col>
      <xdr:colOff>482600</xdr:colOff>
      <xdr:row>65</xdr:row>
      <xdr:rowOff>125306</xdr:rowOff>
    </xdr:to>
    <xdr:cxnSp macro="">
      <xdr:nvCxnSpPr>
        <xdr:cNvPr id="137" name="直線コネクタ 136"/>
        <xdr:cNvCxnSpPr/>
      </xdr:nvCxnSpPr>
      <xdr:spPr>
        <a:xfrm flipV="1">
          <a:off x="2336800" y="1106847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125306</xdr:rowOff>
    </xdr:from>
    <xdr:to>
      <xdr:col>3</xdr:col>
      <xdr:colOff>279400</xdr:colOff>
      <xdr:row>66</xdr:row>
      <xdr:rowOff>2117</xdr:rowOff>
    </xdr:to>
    <xdr:cxnSp macro="">
      <xdr:nvCxnSpPr>
        <xdr:cNvPr id="140" name="直線コネクタ 139"/>
        <xdr:cNvCxnSpPr/>
      </xdr:nvCxnSpPr>
      <xdr:spPr>
        <a:xfrm flipV="1">
          <a:off x="1447800" y="112695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33867</xdr:rowOff>
    </xdr:from>
    <xdr:to>
      <xdr:col>3</xdr:col>
      <xdr:colOff>330200</xdr:colOff>
      <xdr:row>62</xdr:row>
      <xdr:rowOff>135467</xdr:rowOff>
    </xdr:to>
    <xdr:sp macro="" textlink="">
      <xdr:nvSpPr>
        <xdr:cNvPr id="141" name="フローチャート : 判断 140"/>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145644</xdr:rowOff>
    </xdr:from>
    <xdr:ext cx="762000" cy="259045"/>
    <xdr:sp macro="" textlink="">
      <xdr:nvSpPr>
        <xdr:cNvPr id="142" name="テキスト ボックス 141"/>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23283</xdr:rowOff>
    </xdr:from>
    <xdr:to>
      <xdr:col>2</xdr:col>
      <xdr:colOff>127000</xdr:colOff>
      <xdr:row>63</xdr:row>
      <xdr:rowOff>124883</xdr:rowOff>
    </xdr:to>
    <xdr:sp macro="" textlink="">
      <xdr:nvSpPr>
        <xdr:cNvPr id="143" name="フローチャート : 判断 142"/>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135060</xdr:rowOff>
    </xdr:from>
    <xdr:ext cx="762000" cy="259045"/>
    <xdr:sp macro="" textlink="">
      <xdr:nvSpPr>
        <xdr:cNvPr id="144" name="テキスト ボックス 143"/>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0" name="円/楕円 149"/>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1"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26246</xdr:rowOff>
    </xdr:from>
    <xdr:to>
      <xdr:col>6</xdr:col>
      <xdr:colOff>50800</xdr:colOff>
      <xdr:row>65</xdr:row>
      <xdr:rowOff>127846</xdr:rowOff>
    </xdr:to>
    <xdr:sp macro="" textlink="">
      <xdr:nvSpPr>
        <xdr:cNvPr id="152" name="円/楕円 151"/>
        <xdr:cNvSpPr/>
      </xdr:nvSpPr>
      <xdr:spPr>
        <a:xfrm>
          <a:off x="4064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112623</xdr:rowOff>
    </xdr:from>
    <xdr:ext cx="736600" cy="259045"/>
    <xdr:sp macro="" textlink="">
      <xdr:nvSpPr>
        <xdr:cNvPr id="153" name="テキスト ボックス 152"/>
        <xdr:cNvSpPr txBox="1"/>
      </xdr:nvSpPr>
      <xdr:spPr>
        <a:xfrm>
          <a:off x="3733800" y="1125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44873</xdr:rowOff>
    </xdr:from>
    <xdr:to>
      <xdr:col>4</xdr:col>
      <xdr:colOff>533400</xdr:colOff>
      <xdr:row>64</xdr:row>
      <xdr:rowOff>146473</xdr:rowOff>
    </xdr:to>
    <xdr:sp macro="" textlink="">
      <xdr:nvSpPr>
        <xdr:cNvPr id="154" name="円/楕円 153"/>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131250</xdr:rowOff>
    </xdr:from>
    <xdr:ext cx="762000" cy="259045"/>
    <xdr:sp macro="" textlink="">
      <xdr:nvSpPr>
        <xdr:cNvPr id="155" name="テキスト ボックス 154"/>
        <xdr:cNvSpPr txBox="1"/>
      </xdr:nvSpPr>
      <xdr:spPr>
        <a:xfrm>
          <a:off x="2844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74506</xdr:rowOff>
    </xdr:from>
    <xdr:to>
      <xdr:col>3</xdr:col>
      <xdr:colOff>330200</xdr:colOff>
      <xdr:row>66</xdr:row>
      <xdr:rowOff>4656</xdr:rowOff>
    </xdr:to>
    <xdr:sp macro="" textlink="">
      <xdr:nvSpPr>
        <xdr:cNvPr id="156" name="円/楕円 155"/>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160883</xdr:rowOff>
    </xdr:from>
    <xdr:ext cx="762000" cy="259045"/>
    <xdr:sp macro="" textlink="">
      <xdr:nvSpPr>
        <xdr:cNvPr id="157" name="テキスト ボックス 156"/>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122767</xdr:rowOff>
    </xdr:from>
    <xdr:to>
      <xdr:col>2</xdr:col>
      <xdr:colOff>127000</xdr:colOff>
      <xdr:row>66</xdr:row>
      <xdr:rowOff>52917</xdr:rowOff>
    </xdr:to>
    <xdr:sp macro="" textlink="">
      <xdr:nvSpPr>
        <xdr:cNvPr id="158" name="円/楕円 157"/>
        <xdr:cNvSpPr/>
      </xdr:nvSpPr>
      <xdr:spPr>
        <a:xfrm>
          <a:off x="1397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37694</xdr:rowOff>
    </xdr:from>
    <xdr:ext cx="762000" cy="259045"/>
    <xdr:sp macro="" textlink="">
      <xdr:nvSpPr>
        <xdr:cNvPr id="159" name="テキスト ボックス 158"/>
        <xdr:cNvSpPr txBox="1"/>
      </xdr:nvSpPr>
      <xdr:spPr>
        <a:xfrm>
          <a:off x="1066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[116,329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832</a:t>
          </a:r>
          <a:r>
            <a:rPr kumimoji="1" lang="ja-JP" altLang="en-US" sz="1200">
              <a:latin typeface="ＭＳ Ｐゴシック"/>
            </a:rPr>
            <a:t>円減の</a:t>
          </a:r>
          <a:r>
            <a:rPr kumimoji="1" lang="en-US" altLang="ja-JP" sz="1200">
              <a:latin typeface="ＭＳ Ｐゴシック"/>
            </a:rPr>
            <a:t>116,329</a:t>
          </a:r>
          <a:r>
            <a:rPr kumimoji="1" lang="ja-JP" altLang="en-US" sz="1200">
              <a:latin typeface="ＭＳ Ｐゴシック"/>
            </a:rPr>
            <a:t>円で，類似団体平均値を上回っている。</a:t>
          </a:r>
        </a:p>
        <a:p>
          <a:r>
            <a:rPr kumimoji="1" lang="ja-JP" altLang="en-US" sz="1200">
              <a:latin typeface="ＭＳ Ｐゴシック"/>
            </a:rPr>
            <a:t>　これは，人件費が類似団体平均を上回っていることが主な要因であると考える。</a:t>
          </a:r>
        </a:p>
        <a:p>
          <a:r>
            <a:rPr kumimoji="1" lang="ja-JP" altLang="en-US" sz="1200">
              <a:latin typeface="ＭＳ Ｐゴシック"/>
            </a:rPr>
            <a:t>　今後とも定員の適正化に努め，職員人件費の縮減に努めていく。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91" name="直線コネクタ 190"/>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92"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93" name="直線コネクタ 192"/>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4"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5" name="直線コネクタ 194"/>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140835</xdr:rowOff>
    </xdr:from>
    <xdr:to>
      <xdr:col>7</xdr:col>
      <xdr:colOff>152400</xdr:colOff>
      <xdr:row>85</xdr:row>
      <xdr:rowOff>155175</xdr:rowOff>
    </xdr:to>
    <xdr:cxnSp macro="">
      <xdr:nvCxnSpPr>
        <xdr:cNvPr id="196" name="直線コネクタ 195"/>
        <xdr:cNvCxnSpPr/>
      </xdr:nvCxnSpPr>
      <xdr:spPr>
        <a:xfrm flipV="1">
          <a:off x="4114800" y="14714085"/>
          <a:ext cx="8382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7"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8" name="フローチャート : 判断 197"/>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155175</xdr:rowOff>
    </xdr:from>
    <xdr:to>
      <xdr:col>6</xdr:col>
      <xdr:colOff>0</xdr:colOff>
      <xdr:row>86</xdr:row>
      <xdr:rowOff>34001</xdr:rowOff>
    </xdr:to>
    <xdr:cxnSp macro="">
      <xdr:nvCxnSpPr>
        <xdr:cNvPr id="199" name="直線コネクタ 198"/>
        <xdr:cNvCxnSpPr/>
      </xdr:nvCxnSpPr>
      <xdr:spPr>
        <a:xfrm flipV="1">
          <a:off x="3225800" y="14728425"/>
          <a:ext cx="889000" cy="5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200" name="フローチャート : 判断 199"/>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201" name="テキスト ボックス 200"/>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29504</xdr:rowOff>
    </xdr:from>
    <xdr:to>
      <xdr:col>4</xdr:col>
      <xdr:colOff>482600</xdr:colOff>
      <xdr:row>86</xdr:row>
      <xdr:rowOff>34001</xdr:rowOff>
    </xdr:to>
    <xdr:cxnSp macro="">
      <xdr:nvCxnSpPr>
        <xdr:cNvPr id="202" name="直線コネクタ 201"/>
        <xdr:cNvCxnSpPr/>
      </xdr:nvCxnSpPr>
      <xdr:spPr>
        <a:xfrm>
          <a:off x="2336800" y="14774204"/>
          <a:ext cx="889000" cy="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203" name="フローチャート : 判断 202"/>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4" name="テキスト ボックス 203"/>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25833</xdr:rowOff>
    </xdr:from>
    <xdr:to>
      <xdr:col>3</xdr:col>
      <xdr:colOff>279400</xdr:colOff>
      <xdr:row>86</xdr:row>
      <xdr:rowOff>29504</xdr:rowOff>
    </xdr:to>
    <xdr:cxnSp macro="">
      <xdr:nvCxnSpPr>
        <xdr:cNvPr id="205" name="直線コネクタ 204"/>
        <xdr:cNvCxnSpPr/>
      </xdr:nvCxnSpPr>
      <xdr:spPr>
        <a:xfrm>
          <a:off x="1447800" y="14770533"/>
          <a:ext cx="8890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6" name="フローチャート : 判断 205"/>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7" name="テキスト ボックス 206"/>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8" name="フローチャート : 判断 207"/>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9" name="テキスト ボックス 208"/>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90035</xdr:rowOff>
    </xdr:from>
    <xdr:to>
      <xdr:col>7</xdr:col>
      <xdr:colOff>203200</xdr:colOff>
      <xdr:row>86</xdr:row>
      <xdr:rowOff>20185</xdr:rowOff>
    </xdr:to>
    <xdr:sp macro="" textlink="">
      <xdr:nvSpPr>
        <xdr:cNvPr id="215" name="円/楕円 214"/>
        <xdr:cNvSpPr/>
      </xdr:nvSpPr>
      <xdr:spPr>
        <a:xfrm>
          <a:off x="4902200" y="146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62112</xdr:rowOff>
    </xdr:from>
    <xdr:ext cx="762000" cy="259045"/>
    <xdr:sp macro="" textlink="">
      <xdr:nvSpPr>
        <xdr:cNvPr id="216" name="人件費・物件費等の状況該当値テキスト"/>
        <xdr:cNvSpPr txBox="1"/>
      </xdr:nvSpPr>
      <xdr:spPr>
        <a:xfrm>
          <a:off x="5041900" y="1463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116,329</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104375</xdr:rowOff>
    </xdr:from>
    <xdr:to>
      <xdr:col>6</xdr:col>
      <xdr:colOff>50800</xdr:colOff>
      <xdr:row>86</xdr:row>
      <xdr:rowOff>34525</xdr:rowOff>
    </xdr:to>
    <xdr:sp macro="" textlink="">
      <xdr:nvSpPr>
        <xdr:cNvPr id="217" name="円/楕円 216"/>
        <xdr:cNvSpPr/>
      </xdr:nvSpPr>
      <xdr:spPr>
        <a:xfrm>
          <a:off x="4064000" y="146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19302</xdr:rowOff>
    </xdr:from>
    <xdr:ext cx="736600" cy="259045"/>
    <xdr:sp macro="" textlink="">
      <xdr:nvSpPr>
        <xdr:cNvPr id="218" name="テキスト ボックス 217"/>
        <xdr:cNvSpPr txBox="1"/>
      </xdr:nvSpPr>
      <xdr:spPr>
        <a:xfrm>
          <a:off x="3733800" y="14764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117,161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154651</xdr:rowOff>
    </xdr:from>
    <xdr:to>
      <xdr:col>4</xdr:col>
      <xdr:colOff>533400</xdr:colOff>
      <xdr:row>86</xdr:row>
      <xdr:rowOff>84801</xdr:rowOff>
    </xdr:to>
    <xdr:sp macro="" textlink="">
      <xdr:nvSpPr>
        <xdr:cNvPr id="219" name="円/楕円 218"/>
        <xdr:cNvSpPr/>
      </xdr:nvSpPr>
      <xdr:spPr>
        <a:xfrm>
          <a:off x="3175000" y="147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69578</xdr:rowOff>
    </xdr:from>
    <xdr:ext cx="762000" cy="259045"/>
    <xdr:sp macro="" textlink="">
      <xdr:nvSpPr>
        <xdr:cNvPr id="220" name="テキスト ボックス 219"/>
        <xdr:cNvSpPr txBox="1"/>
      </xdr:nvSpPr>
      <xdr:spPr>
        <a:xfrm>
          <a:off x="2844800" y="14814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120,078</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150154</xdr:rowOff>
    </xdr:from>
    <xdr:to>
      <xdr:col>3</xdr:col>
      <xdr:colOff>330200</xdr:colOff>
      <xdr:row>86</xdr:row>
      <xdr:rowOff>80304</xdr:rowOff>
    </xdr:to>
    <xdr:sp macro="" textlink="">
      <xdr:nvSpPr>
        <xdr:cNvPr id="221" name="円/楕円 220"/>
        <xdr:cNvSpPr/>
      </xdr:nvSpPr>
      <xdr:spPr>
        <a:xfrm>
          <a:off x="2286000" y="1472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65081</xdr:rowOff>
    </xdr:from>
    <xdr:ext cx="762000" cy="259045"/>
    <xdr:sp macro="" textlink="">
      <xdr:nvSpPr>
        <xdr:cNvPr id="222" name="テキスト ボックス 221"/>
        <xdr:cNvSpPr txBox="1"/>
      </xdr:nvSpPr>
      <xdr:spPr>
        <a:xfrm>
          <a:off x="1955800" y="1480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119,817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146483</xdr:rowOff>
    </xdr:from>
    <xdr:to>
      <xdr:col>2</xdr:col>
      <xdr:colOff>127000</xdr:colOff>
      <xdr:row>86</xdr:row>
      <xdr:rowOff>76633</xdr:rowOff>
    </xdr:to>
    <xdr:sp macro="" textlink="">
      <xdr:nvSpPr>
        <xdr:cNvPr id="223" name="円/楕円 222"/>
        <xdr:cNvSpPr/>
      </xdr:nvSpPr>
      <xdr:spPr>
        <a:xfrm>
          <a:off x="1397000" y="147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61410</xdr:rowOff>
    </xdr:from>
    <xdr:ext cx="762000" cy="259045"/>
    <xdr:sp macro="" textlink="">
      <xdr:nvSpPr>
        <xdr:cNvPr id="224" name="テキスト ボックス 223"/>
        <xdr:cNvSpPr txBox="1"/>
      </xdr:nvSpPr>
      <xdr:spPr>
        <a:xfrm>
          <a:off x="1066800" y="1480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20</a:t>
          </a:r>
          <a:r>
            <a:rPr kumimoji="1" lang="ja-JP" altLang="en-US" sz="1200">
              <a:latin typeface="ＭＳ Ｐゴシック"/>
            </a:rPr>
            <a:t>年度から</a:t>
          </a:r>
          <a:r>
            <a:rPr kumimoji="1" lang="en-US" altLang="ja-JP" sz="1200">
              <a:latin typeface="ＭＳ Ｐゴシック"/>
            </a:rPr>
            <a:t>5</a:t>
          </a:r>
          <a:r>
            <a:rPr kumimoji="1" lang="ja-JP" altLang="en-US" sz="1200">
              <a:latin typeface="ＭＳ Ｐゴシック"/>
            </a:rPr>
            <a:t>年間，財政集中改革プログラムの一環として給料の独自カット（▲</a:t>
          </a:r>
          <a:r>
            <a:rPr kumimoji="1" lang="en-US" altLang="ja-JP" sz="1200">
              <a:latin typeface="ＭＳ Ｐゴシック"/>
            </a:rPr>
            <a:t>2.5</a:t>
          </a:r>
          <a:r>
            <a:rPr kumimoji="1" lang="ja-JP" altLang="en-US" sz="1200">
              <a:latin typeface="ＭＳ Ｐゴシック"/>
            </a:rPr>
            <a:t>％～▲</a:t>
          </a:r>
          <a:r>
            <a:rPr kumimoji="1" lang="en-US" altLang="ja-JP" sz="1200">
              <a:latin typeface="ＭＳ Ｐゴシック"/>
            </a:rPr>
            <a:t>5</a:t>
          </a:r>
          <a:r>
            <a:rPr kumimoji="1" lang="ja-JP" altLang="en-US" sz="1200">
              <a:latin typeface="ＭＳ Ｐゴシック"/>
            </a:rPr>
            <a:t>％）を実施し，平成</a:t>
          </a:r>
          <a:r>
            <a:rPr kumimoji="1" lang="en-US" altLang="ja-JP" sz="1200">
              <a:latin typeface="ＭＳ Ｐゴシック"/>
            </a:rPr>
            <a:t>25</a:t>
          </a:r>
          <a:r>
            <a:rPr kumimoji="1" lang="ja-JP" altLang="en-US" sz="1200">
              <a:latin typeface="ＭＳ Ｐゴシック"/>
            </a:rPr>
            <a:t>年</a:t>
          </a:r>
          <a:r>
            <a:rPr kumimoji="1" lang="en-US" altLang="ja-JP" sz="1200">
              <a:latin typeface="ＭＳ Ｐゴシック"/>
            </a:rPr>
            <a:t>7</a:t>
          </a:r>
          <a:r>
            <a:rPr kumimoji="1" lang="ja-JP" altLang="en-US" sz="1200">
              <a:latin typeface="ＭＳ Ｐゴシック"/>
            </a:rPr>
            <a:t>月から平成</a:t>
          </a:r>
          <a:r>
            <a:rPr kumimoji="1" lang="en-US" altLang="ja-JP" sz="1200">
              <a:latin typeface="ＭＳ Ｐゴシック"/>
            </a:rPr>
            <a:t>26</a:t>
          </a:r>
          <a:r>
            <a:rPr kumimoji="1" lang="ja-JP" altLang="en-US" sz="1200">
              <a:latin typeface="ＭＳ Ｐゴシック"/>
            </a:rPr>
            <a:t>年</a:t>
          </a:r>
          <a:r>
            <a:rPr kumimoji="1" lang="en-US" altLang="ja-JP" sz="1200">
              <a:latin typeface="ＭＳ Ｐゴシック"/>
            </a:rPr>
            <a:t>3</a:t>
          </a:r>
          <a:r>
            <a:rPr kumimoji="1" lang="ja-JP" altLang="en-US" sz="1200">
              <a:latin typeface="ＭＳ Ｐゴシック"/>
            </a:rPr>
            <a:t>月までは一律▲</a:t>
          </a:r>
          <a:r>
            <a:rPr kumimoji="1" lang="en-US" altLang="ja-JP" sz="1200">
              <a:latin typeface="ＭＳ Ｐゴシック"/>
            </a:rPr>
            <a:t>3</a:t>
          </a:r>
          <a:r>
            <a:rPr kumimoji="1" lang="ja-JP" altLang="en-US" sz="1200">
              <a:latin typeface="ＭＳ Ｐゴシック"/>
            </a:rPr>
            <a:t>％の特例減額を実施している。</a:t>
          </a:r>
        </a:p>
        <a:p>
          <a:r>
            <a:rPr kumimoji="1" lang="ja-JP" altLang="en-US" sz="1200">
              <a:latin typeface="ＭＳ Ｐゴシック"/>
            </a:rPr>
            <a:t>　また，国家公務員においては，平成</a:t>
          </a:r>
          <a:r>
            <a:rPr kumimoji="1" lang="en-US" altLang="ja-JP" sz="1200">
              <a:latin typeface="ＭＳ Ｐゴシック"/>
            </a:rPr>
            <a:t>24</a:t>
          </a:r>
          <a:r>
            <a:rPr kumimoji="1" lang="ja-JP" altLang="en-US" sz="1200">
              <a:latin typeface="ＭＳ Ｐゴシック"/>
            </a:rPr>
            <a:t>年度から実施されていた特例減額措置（平均</a:t>
          </a:r>
          <a:r>
            <a:rPr kumimoji="1" lang="en-US" altLang="ja-JP" sz="1200">
              <a:latin typeface="ＭＳ Ｐゴシック"/>
            </a:rPr>
            <a:t>7.8</a:t>
          </a:r>
          <a:r>
            <a:rPr kumimoji="1" lang="ja-JP" altLang="en-US" sz="1200">
              <a:latin typeface="ＭＳ Ｐゴシック"/>
            </a:rPr>
            <a:t>％）が平成</a:t>
          </a:r>
          <a:r>
            <a:rPr kumimoji="1" lang="en-US" altLang="ja-JP" sz="1200">
              <a:latin typeface="ＭＳ Ｐゴシック"/>
            </a:rPr>
            <a:t>25</a:t>
          </a:r>
          <a:r>
            <a:rPr kumimoji="1" lang="ja-JP" altLang="en-US" sz="1200">
              <a:latin typeface="ＭＳ Ｐゴシック"/>
            </a:rPr>
            <a:t>年度末で終了しており，前年度よりラスパイレス指数が下がった主な要因となっている。</a:t>
          </a:r>
        </a:p>
        <a:p>
          <a:r>
            <a:rPr kumimoji="1" lang="ja-JP" altLang="en-US" sz="1200">
              <a:latin typeface="ＭＳ Ｐゴシック"/>
            </a:rPr>
            <a:t>　今後も引き続き，ラスパイレス指数の変動を注視しつつ，より適正な給与制度の確立に努めていく。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86</xdr:row>
      <xdr:rowOff>165946</xdr:rowOff>
    </xdr:to>
    <xdr:cxnSp macro="">
      <xdr:nvCxnSpPr>
        <xdr:cNvPr id="253" name="直線コネクタ 252"/>
        <xdr:cNvCxnSpPr/>
      </xdr:nvCxnSpPr>
      <xdr:spPr>
        <a:xfrm flipV="1">
          <a:off x="17018000" y="13800666"/>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138023</xdr:rowOff>
    </xdr:from>
    <xdr:ext cx="762000" cy="259045"/>
    <xdr:sp macro="" textlink="">
      <xdr:nvSpPr>
        <xdr:cNvPr id="254" name="給与水準   （国との比較）最小値テキスト"/>
        <xdr:cNvSpPr txBox="1"/>
      </xdr:nvSpPr>
      <xdr:spPr>
        <a:xfrm>
          <a:off x="17106900" y="1488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165946</xdr:rowOff>
    </xdr:from>
    <xdr:to>
      <xdr:col>24</xdr:col>
      <xdr:colOff>647700</xdr:colOff>
      <xdr:row>86</xdr:row>
      <xdr:rowOff>165946</xdr:rowOff>
    </xdr:to>
    <xdr:cxnSp macro="">
      <xdr:nvCxnSpPr>
        <xdr:cNvPr id="255" name="直線コネクタ 254"/>
        <xdr:cNvCxnSpPr/>
      </xdr:nvCxnSpPr>
      <xdr:spPr>
        <a:xfrm>
          <a:off x="16929100" y="1491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89</xdr:row>
      <xdr:rowOff>110066</xdr:rowOff>
    </xdr:to>
    <xdr:cxnSp macro="">
      <xdr:nvCxnSpPr>
        <xdr:cNvPr id="258" name="直線コネクタ 257"/>
        <xdr:cNvCxnSpPr/>
      </xdr:nvCxnSpPr>
      <xdr:spPr>
        <a:xfrm flipV="1">
          <a:off x="16179800" y="14653261"/>
          <a:ext cx="838200" cy="71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89</xdr:row>
      <xdr:rowOff>110066</xdr:rowOff>
    </xdr:to>
    <xdr:cxnSp macro="">
      <xdr:nvCxnSpPr>
        <xdr:cNvPr id="261" name="直線コネクタ 260"/>
        <xdr:cNvCxnSpPr/>
      </xdr:nvCxnSpPr>
      <xdr:spPr>
        <a:xfrm>
          <a:off x="15290800" y="15135861"/>
          <a:ext cx="889000" cy="2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102023</xdr:rowOff>
    </xdr:from>
    <xdr:to>
      <xdr:col>23</xdr:col>
      <xdr:colOff>457200</xdr:colOff>
      <xdr:row>89</xdr:row>
      <xdr:rowOff>32173</xdr:rowOff>
    </xdr:to>
    <xdr:sp macro="" textlink="">
      <xdr:nvSpPr>
        <xdr:cNvPr id="262" name="フローチャート : 判断 261"/>
        <xdr:cNvSpPr/>
      </xdr:nvSpPr>
      <xdr:spPr>
        <a:xfrm>
          <a:off x="16129000" y="1518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63" name="テキスト ボックス 262"/>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48261</xdr:rowOff>
    </xdr:to>
    <xdr:cxnSp macro="">
      <xdr:nvCxnSpPr>
        <xdr:cNvPr id="264" name="直線コネクタ 263"/>
        <xdr:cNvCxnSpPr/>
      </xdr:nvCxnSpPr>
      <xdr:spPr>
        <a:xfrm>
          <a:off x="14401800" y="14484350"/>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134196</xdr:rowOff>
    </xdr:from>
    <xdr:to>
      <xdr:col>22</xdr:col>
      <xdr:colOff>254000</xdr:colOff>
      <xdr:row>89</xdr:row>
      <xdr:rowOff>64346</xdr:rowOff>
    </xdr:to>
    <xdr:sp macro="" textlink="">
      <xdr:nvSpPr>
        <xdr:cNvPr id="265" name="フローチャート : 判断 264"/>
        <xdr:cNvSpPr/>
      </xdr:nvSpPr>
      <xdr:spPr>
        <a:xfrm>
          <a:off x="15240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66" name="テキスト ボックス 265"/>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84</xdr:row>
      <xdr:rowOff>98637</xdr:rowOff>
    </xdr:to>
    <xdr:cxnSp macro="">
      <xdr:nvCxnSpPr>
        <xdr:cNvPr id="267" name="直線コネクタ 266"/>
        <xdr:cNvCxnSpPr/>
      </xdr:nvCxnSpPr>
      <xdr:spPr>
        <a:xfrm flipV="1">
          <a:off x="13512800" y="1448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5080</xdr:rowOff>
    </xdr:from>
    <xdr:to>
      <xdr:col>21</xdr:col>
      <xdr:colOff>50800</xdr:colOff>
      <xdr:row>85</xdr:row>
      <xdr:rowOff>106680</xdr:rowOff>
    </xdr:to>
    <xdr:sp macro="" textlink="">
      <xdr:nvSpPr>
        <xdr:cNvPr id="268" name="フローチャート : 判断 267"/>
        <xdr:cNvSpPr/>
      </xdr:nvSpPr>
      <xdr:spPr>
        <a:xfrm>
          <a:off x="14351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69" name="テキスト ボックス 268"/>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70" name="フローチャート :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71" name="テキスト ボックス 270"/>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7" name="円/楕円 276"/>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8" name="給与水準   （国との比較）該当値テキスト"/>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59266</xdr:rowOff>
    </xdr:from>
    <xdr:to>
      <xdr:col>23</xdr:col>
      <xdr:colOff>457200</xdr:colOff>
      <xdr:row>89</xdr:row>
      <xdr:rowOff>160866</xdr:rowOff>
    </xdr:to>
    <xdr:sp macro="" textlink="">
      <xdr:nvSpPr>
        <xdr:cNvPr id="279" name="円/楕円 278"/>
        <xdr:cNvSpPr/>
      </xdr:nvSpPr>
      <xdr:spPr>
        <a:xfrm>
          <a:off x="16129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145643</xdr:rowOff>
    </xdr:from>
    <xdr:ext cx="736600" cy="259045"/>
    <xdr:sp macro="" textlink="">
      <xdr:nvSpPr>
        <xdr:cNvPr id="280" name="テキスト ボックス 279"/>
        <xdr:cNvSpPr txBox="1"/>
      </xdr:nvSpPr>
      <xdr:spPr>
        <a:xfrm>
          <a:off x="15798800" y="1540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81" name="円/楕円 280"/>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82" name="テキスト ボックス 281"/>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3" name="円/楕円 282"/>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4" name="テキスト ボックス 283"/>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47837</xdr:rowOff>
    </xdr:from>
    <xdr:to>
      <xdr:col>19</xdr:col>
      <xdr:colOff>533400</xdr:colOff>
      <xdr:row>84</xdr:row>
      <xdr:rowOff>149437</xdr:rowOff>
    </xdr:to>
    <xdr:sp macro="" textlink="">
      <xdr:nvSpPr>
        <xdr:cNvPr id="285" name="円/楕円 284"/>
        <xdr:cNvSpPr/>
      </xdr:nvSpPr>
      <xdr:spPr>
        <a:xfrm>
          <a:off x="13462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159614</xdr:rowOff>
    </xdr:from>
    <xdr:ext cx="762000" cy="259045"/>
    <xdr:sp macro="" textlink="">
      <xdr:nvSpPr>
        <xdr:cNvPr id="286" name="テキスト ボックス 285"/>
        <xdr:cNvSpPr txBox="1"/>
      </xdr:nvSpPr>
      <xdr:spPr>
        <a:xfrm>
          <a:off x="13131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0.23</a:t>
          </a:r>
          <a:r>
            <a:rPr kumimoji="1" lang="ja-JP" altLang="en-US" sz="1200">
              <a:latin typeface="ＭＳ Ｐゴシック"/>
            </a:rPr>
            <a:t>ポイント減の</a:t>
          </a:r>
          <a:r>
            <a:rPr kumimoji="1" lang="en-US" altLang="ja-JP" sz="1200">
              <a:latin typeface="ＭＳ Ｐゴシック"/>
            </a:rPr>
            <a:t>7.66</a:t>
          </a:r>
          <a:r>
            <a:rPr kumimoji="1" lang="ja-JP" altLang="en-US" sz="1200">
              <a:latin typeface="ＭＳ Ｐゴシック"/>
            </a:rPr>
            <a:t>人であるが，依然として類似団体平均値を上回っている。これは，保健所設置市であることなどがその要因となっている。平成</a:t>
          </a:r>
          <a:r>
            <a:rPr kumimoji="1" lang="en-US" altLang="ja-JP" sz="1200">
              <a:latin typeface="ＭＳ Ｐゴシック"/>
            </a:rPr>
            <a:t>25</a:t>
          </a:r>
          <a:r>
            <a:rPr kumimoji="1" lang="ja-JP" altLang="en-US" sz="1200">
              <a:latin typeface="ＭＳ Ｐゴシック"/>
            </a:rPr>
            <a:t>年３月に，平成</a:t>
          </a:r>
          <a:r>
            <a:rPr kumimoji="1" lang="en-US" altLang="ja-JP" sz="1200">
              <a:latin typeface="ＭＳ Ｐゴシック"/>
            </a:rPr>
            <a:t>30</a:t>
          </a:r>
          <a:r>
            <a:rPr kumimoji="1" lang="ja-JP" altLang="en-US" sz="1200">
              <a:latin typeface="ＭＳ Ｐゴシック"/>
            </a:rPr>
            <a:t>年度当初の総職員数（上下水道局を除く）を</a:t>
          </a:r>
          <a:r>
            <a:rPr kumimoji="1" lang="en-US" altLang="ja-JP" sz="1200">
              <a:latin typeface="ＭＳ Ｐゴシック"/>
            </a:rPr>
            <a:t>1,690</a:t>
          </a:r>
          <a:r>
            <a:rPr kumimoji="1" lang="ja-JP" altLang="en-US" sz="1200">
              <a:latin typeface="ＭＳ Ｐゴシック"/>
            </a:rPr>
            <a:t>人体制（平成</a:t>
          </a:r>
          <a:r>
            <a:rPr kumimoji="1" lang="en-US" altLang="ja-JP" sz="1200">
              <a:latin typeface="ＭＳ Ｐゴシック"/>
            </a:rPr>
            <a:t>24</a:t>
          </a:r>
          <a:r>
            <a:rPr kumimoji="1" lang="ja-JP" altLang="en-US" sz="1200">
              <a:latin typeface="ＭＳ Ｐゴシック"/>
            </a:rPr>
            <a:t>年度比較▲</a:t>
          </a:r>
          <a:r>
            <a:rPr kumimoji="1" lang="en-US" altLang="ja-JP" sz="1200">
              <a:latin typeface="ＭＳ Ｐゴシック"/>
            </a:rPr>
            <a:t>439</a:t>
          </a:r>
          <a:r>
            <a:rPr kumimoji="1" lang="ja-JP" altLang="en-US" sz="1200">
              <a:latin typeface="ＭＳ Ｐゴシック"/>
            </a:rPr>
            <a:t>人）とする「呉市職員体制再構築計画」を策定し，この着実な実現のため，事務事業等のアウトソーシング，公共施設再配置などの事務の効率化に取り組んでいる。今後は，公共施設等総合管理計画を策定し，取り組んでいくことにより，総合的な資産経営の推進を図っていく予定である。今後も，簡素で効率的な「小さな市役所」の実現に向け取り組んで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8" name="直線コネクタ 317"/>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9"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20" name="直線コネクタ 319"/>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21"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22" name="直線コネクタ 321"/>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50619</xdr:rowOff>
    </xdr:from>
    <xdr:to>
      <xdr:col>24</xdr:col>
      <xdr:colOff>558800</xdr:colOff>
      <xdr:row>65</xdr:row>
      <xdr:rowOff>129903</xdr:rowOff>
    </xdr:to>
    <xdr:cxnSp macro="">
      <xdr:nvCxnSpPr>
        <xdr:cNvPr id="323" name="直線コネクタ 322"/>
        <xdr:cNvCxnSpPr/>
      </xdr:nvCxnSpPr>
      <xdr:spPr>
        <a:xfrm flipV="1">
          <a:off x="16179800" y="11194869"/>
          <a:ext cx="8382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24"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25" name="フローチャート : 判断 324"/>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129903</xdr:rowOff>
    </xdr:from>
    <xdr:to>
      <xdr:col>23</xdr:col>
      <xdr:colOff>406400</xdr:colOff>
      <xdr:row>66</xdr:row>
      <xdr:rowOff>10160</xdr:rowOff>
    </xdr:to>
    <xdr:cxnSp macro="">
      <xdr:nvCxnSpPr>
        <xdr:cNvPr id="326" name="直線コネクタ 325"/>
        <xdr:cNvCxnSpPr/>
      </xdr:nvCxnSpPr>
      <xdr:spPr>
        <a:xfrm flipV="1">
          <a:off x="15290800" y="112741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7" name="フローチャート : 判断 326"/>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8" name="テキスト ボックス 327"/>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10160</xdr:rowOff>
    </xdr:from>
    <xdr:to>
      <xdr:col>22</xdr:col>
      <xdr:colOff>203200</xdr:colOff>
      <xdr:row>66</xdr:row>
      <xdr:rowOff>37737</xdr:rowOff>
    </xdr:to>
    <xdr:cxnSp macro="">
      <xdr:nvCxnSpPr>
        <xdr:cNvPr id="329" name="直線コネクタ 328"/>
        <xdr:cNvCxnSpPr/>
      </xdr:nvCxnSpPr>
      <xdr:spPr>
        <a:xfrm flipV="1">
          <a:off x="14401800" y="113258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30" name="フローチャート : 判断 329"/>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31" name="テキスト ボックス 330"/>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37737</xdr:rowOff>
    </xdr:from>
    <xdr:to>
      <xdr:col>21</xdr:col>
      <xdr:colOff>0</xdr:colOff>
      <xdr:row>66</xdr:row>
      <xdr:rowOff>110127</xdr:rowOff>
    </xdr:to>
    <xdr:cxnSp macro="">
      <xdr:nvCxnSpPr>
        <xdr:cNvPr id="332" name="直線コネクタ 331"/>
        <xdr:cNvCxnSpPr/>
      </xdr:nvCxnSpPr>
      <xdr:spPr>
        <a:xfrm flipV="1">
          <a:off x="13512800" y="113534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33" name="フローチャート : 判断 332"/>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34" name="テキスト ボックス 333"/>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35" name="フローチャート : 判断 334"/>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36" name="テキスト ボックス 335"/>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171269</xdr:rowOff>
    </xdr:from>
    <xdr:to>
      <xdr:col>24</xdr:col>
      <xdr:colOff>609600</xdr:colOff>
      <xdr:row>65</xdr:row>
      <xdr:rowOff>101419</xdr:rowOff>
    </xdr:to>
    <xdr:sp macro="" textlink="">
      <xdr:nvSpPr>
        <xdr:cNvPr id="342" name="円/楕円 341"/>
        <xdr:cNvSpPr/>
      </xdr:nvSpPr>
      <xdr:spPr>
        <a:xfrm>
          <a:off x="169672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143346</xdr:rowOff>
    </xdr:from>
    <xdr:ext cx="762000" cy="259045"/>
    <xdr:sp macro="" textlink="">
      <xdr:nvSpPr>
        <xdr:cNvPr id="343" name="定員管理の状況該当値テキスト"/>
        <xdr:cNvSpPr txBox="1"/>
      </xdr:nvSpPr>
      <xdr:spPr>
        <a:xfrm>
          <a:off x="17106900" y="11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79103</xdr:rowOff>
    </xdr:from>
    <xdr:to>
      <xdr:col>23</xdr:col>
      <xdr:colOff>457200</xdr:colOff>
      <xdr:row>66</xdr:row>
      <xdr:rowOff>9253</xdr:rowOff>
    </xdr:to>
    <xdr:sp macro="" textlink="">
      <xdr:nvSpPr>
        <xdr:cNvPr id="344" name="円/楕円 343"/>
        <xdr:cNvSpPr/>
      </xdr:nvSpPr>
      <xdr:spPr>
        <a:xfrm>
          <a:off x="16129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165480</xdr:rowOff>
    </xdr:from>
    <xdr:ext cx="736600" cy="259045"/>
    <xdr:sp macro="" textlink="">
      <xdr:nvSpPr>
        <xdr:cNvPr id="345" name="テキスト ボックス 344"/>
        <xdr:cNvSpPr txBox="1"/>
      </xdr:nvSpPr>
      <xdr:spPr>
        <a:xfrm>
          <a:off x="15798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130810</xdr:rowOff>
    </xdr:from>
    <xdr:to>
      <xdr:col>22</xdr:col>
      <xdr:colOff>254000</xdr:colOff>
      <xdr:row>66</xdr:row>
      <xdr:rowOff>60960</xdr:rowOff>
    </xdr:to>
    <xdr:sp macro="" textlink="">
      <xdr:nvSpPr>
        <xdr:cNvPr id="346" name="円/楕円 345"/>
        <xdr:cNvSpPr/>
      </xdr:nvSpPr>
      <xdr:spPr>
        <a:xfrm>
          <a:off x="15240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45737</xdr:rowOff>
    </xdr:from>
    <xdr:ext cx="762000" cy="259045"/>
    <xdr:sp macro="" textlink="">
      <xdr:nvSpPr>
        <xdr:cNvPr id="347" name="テキスト ボックス 346"/>
        <xdr:cNvSpPr txBox="1"/>
      </xdr:nvSpPr>
      <xdr:spPr>
        <a:xfrm>
          <a:off x="14909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158387</xdr:rowOff>
    </xdr:from>
    <xdr:to>
      <xdr:col>21</xdr:col>
      <xdr:colOff>50800</xdr:colOff>
      <xdr:row>66</xdr:row>
      <xdr:rowOff>88537</xdr:rowOff>
    </xdr:to>
    <xdr:sp macro="" textlink="">
      <xdr:nvSpPr>
        <xdr:cNvPr id="348" name="円/楕円 347"/>
        <xdr:cNvSpPr/>
      </xdr:nvSpPr>
      <xdr:spPr>
        <a:xfrm>
          <a:off x="14351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73314</xdr:rowOff>
    </xdr:from>
    <xdr:ext cx="762000" cy="259045"/>
    <xdr:sp macro="" textlink="">
      <xdr:nvSpPr>
        <xdr:cNvPr id="349" name="テキスト ボックス 348"/>
        <xdr:cNvSpPr txBox="1"/>
      </xdr:nvSpPr>
      <xdr:spPr>
        <a:xfrm>
          <a:off x="14020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59327</xdr:rowOff>
    </xdr:from>
    <xdr:to>
      <xdr:col>19</xdr:col>
      <xdr:colOff>533400</xdr:colOff>
      <xdr:row>66</xdr:row>
      <xdr:rowOff>160927</xdr:rowOff>
    </xdr:to>
    <xdr:sp macro="" textlink="">
      <xdr:nvSpPr>
        <xdr:cNvPr id="350" name="円/楕円 349"/>
        <xdr:cNvSpPr/>
      </xdr:nvSpPr>
      <xdr:spPr>
        <a:xfrm>
          <a:off x="13462000" y="11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145704</xdr:rowOff>
    </xdr:from>
    <xdr:ext cx="762000" cy="259045"/>
    <xdr:sp macro="" textlink="">
      <xdr:nvSpPr>
        <xdr:cNvPr id="351" name="テキスト ボックス 350"/>
        <xdr:cNvSpPr txBox="1"/>
      </xdr:nvSpPr>
      <xdr:spPr>
        <a:xfrm>
          <a:off x="13131800" y="1146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0.1</a:t>
          </a:r>
          <a:r>
            <a:rPr kumimoji="1" lang="ja-JP" altLang="en-US" sz="1200">
              <a:latin typeface="ＭＳ Ｐゴシック"/>
            </a:rPr>
            <a:t>ポイント増の</a:t>
          </a:r>
          <a:r>
            <a:rPr kumimoji="1" lang="en-US" altLang="ja-JP" sz="1200">
              <a:latin typeface="ＭＳ Ｐゴシック"/>
            </a:rPr>
            <a:t>12.7</a:t>
          </a:r>
          <a:r>
            <a:rPr kumimoji="1" lang="ja-JP" altLang="en-US" sz="1200">
              <a:latin typeface="ＭＳ Ｐゴシック"/>
            </a:rPr>
            <a:t>％となっており，過去に借り入れた市債の償還金が高額であるため，依然として類似団体平均値を上回っている。</a:t>
          </a:r>
        </a:p>
        <a:p>
          <a:r>
            <a:rPr kumimoji="1" lang="ja-JP" altLang="en-US" sz="1200">
              <a:latin typeface="ＭＳ Ｐゴシック"/>
            </a:rPr>
            <a:t>　今後とも，市債を活用して実施する投資的事業については，後年の財政負担を考慮し，財源的に有利な市債を活用するなど計画的な実施に努める。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81" name="直線コネクタ 380"/>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82"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83" name="直線コネクタ 382"/>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84"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85" name="直線コネクタ 384"/>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135709</xdr:rowOff>
    </xdr:from>
    <xdr:to>
      <xdr:col>24</xdr:col>
      <xdr:colOff>558800</xdr:colOff>
      <xdr:row>42</xdr:row>
      <xdr:rowOff>142603</xdr:rowOff>
    </xdr:to>
    <xdr:cxnSp macro="">
      <xdr:nvCxnSpPr>
        <xdr:cNvPr id="386" name="直線コネクタ 385"/>
        <xdr:cNvCxnSpPr/>
      </xdr:nvCxnSpPr>
      <xdr:spPr>
        <a:xfrm>
          <a:off x="16179800" y="73366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7"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8" name="フローチャート : 判断 387"/>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135709</xdr:rowOff>
    </xdr:from>
    <xdr:to>
      <xdr:col>23</xdr:col>
      <xdr:colOff>406400</xdr:colOff>
      <xdr:row>42</xdr:row>
      <xdr:rowOff>163285</xdr:rowOff>
    </xdr:to>
    <xdr:cxnSp macro="">
      <xdr:nvCxnSpPr>
        <xdr:cNvPr id="389" name="直線コネクタ 388"/>
        <xdr:cNvCxnSpPr/>
      </xdr:nvCxnSpPr>
      <xdr:spPr>
        <a:xfrm flipV="1">
          <a:off x="15290800" y="73366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90" name="フローチャート : 判断 389"/>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71681</xdr:rowOff>
    </xdr:from>
    <xdr:ext cx="736600" cy="259045"/>
    <xdr:sp macro="" textlink="">
      <xdr:nvSpPr>
        <xdr:cNvPr id="391" name="テキスト ボックス 390"/>
        <xdr:cNvSpPr txBox="1"/>
      </xdr:nvSpPr>
      <xdr:spPr>
        <a:xfrm>
          <a:off x="15798800" y="675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163285</xdr:rowOff>
    </xdr:from>
    <xdr:to>
      <xdr:col>22</xdr:col>
      <xdr:colOff>203200</xdr:colOff>
      <xdr:row>43</xdr:row>
      <xdr:rowOff>19413</xdr:rowOff>
    </xdr:to>
    <xdr:cxnSp macro="">
      <xdr:nvCxnSpPr>
        <xdr:cNvPr id="392" name="直線コネクタ 391"/>
        <xdr:cNvCxnSpPr/>
      </xdr:nvCxnSpPr>
      <xdr:spPr>
        <a:xfrm flipV="1">
          <a:off x="14401800" y="73641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93" name="フローチャート : 判断 392"/>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92364</xdr:rowOff>
    </xdr:from>
    <xdr:ext cx="762000" cy="259045"/>
    <xdr:sp macro="" textlink="">
      <xdr:nvSpPr>
        <xdr:cNvPr id="394" name="テキスト ボックス 393"/>
        <xdr:cNvSpPr txBox="1"/>
      </xdr:nvSpPr>
      <xdr:spPr>
        <a:xfrm>
          <a:off x="14909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19413</xdr:rowOff>
    </xdr:from>
    <xdr:to>
      <xdr:col>21</xdr:col>
      <xdr:colOff>0</xdr:colOff>
      <xdr:row>43</xdr:row>
      <xdr:rowOff>60778</xdr:rowOff>
    </xdr:to>
    <xdr:cxnSp macro="">
      <xdr:nvCxnSpPr>
        <xdr:cNvPr id="395" name="直線コネクタ 394"/>
        <xdr:cNvCxnSpPr/>
      </xdr:nvCxnSpPr>
      <xdr:spPr>
        <a:xfrm flipV="1">
          <a:off x="13512800" y="739176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96" name="フローチャート : 判断 395"/>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140624</xdr:rowOff>
    </xdr:from>
    <xdr:ext cx="762000" cy="259045"/>
    <xdr:sp macro="" textlink="">
      <xdr:nvSpPr>
        <xdr:cNvPr id="397" name="テキスト ボックス 396"/>
        <xdr:cNvSpPr txBox="1"/>
      </xdr:nvSpPr>
      <xdr:spPr>
        <a:xfrm>
          <a:off x="14020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8" name="フローチャート : 判断 397"/>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3646</xdr:rowOff>
    </xdr:from>
    <xdr:ext cx="762000" cy="259045"/>
    <xdr:sp macro="" textlink="">
      <xdr:nvSpPr>
        <xdr:cNvPr id="399" name="テキスト ボックス 398"/>
        <xdr:cNvSpPr txBox="1"/>
      </xdr:nvSpPr>
      <xdr:spPr>
        <a:xfrm>
          <a:off x="13131800" y="686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91803</xdr:rowOff>
    </xdr:from>
    <xdr:to>
      <xdr:col>24</xdr:col>
      <xdr:colOff>609600</xdr:colOff>
      <xdr:row>43</xdr:row>
      <xdr:rowOff>21953</xdr:rowOff>
    </xdr:to>
    <xdr:sp macro="" textlink="">
      <xdr:nvSpPr>
        <xdr:cNvPr id="405" name="円/楕円 404"/>
        <xdr:cNvSpPr/>
      </xdr:nvSpPr>
      <xdr:spPr>
        <a:xfrm>
          <a:off x="169672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63880</xdr:rowOff>
    </xdr:from>
    <xdr:ext cx="762000" cy="259045"/>
    <xdr:sp macro="" textlink="">
      <xdr:nvSpPr>
        <xdr:cNvPr id="406" name="公債費負担の状況該当値テキスト"/>
        <xdr:cNvSpPr txBox="1"/>
      </xdr:nvSpPr>
      <xdr:spPr>
        <a:xfrm>
          <a:off x="17106900" y="726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84909</xdr:rowOff>
    </xdr:from>
    <xdr:to>
      <xdr:col>23</xdr:col>
      <xdr:colOff>457200</xdr:colOff>
      <xdr:row>43</xdr:row>
      <xdr:rowOff>15059</xdr:rowOff>
    </xdr:to>
    <xdr:sp macro="" textlink="">
      <xdr:nvSpPr>
        <xdr:cNvPr id="407" name="円/楕円 406"/>
        <xdr:cNvSpPr/>
      </xdr:nvSpPr>
      <xdr:spPr>
        <a:xfrm>
          <a:off x="16129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171286</xdr:rowOff>
    </xdr:from>
    <xdr:ext cx="736600" cy="259045"/>
    <xdr:sp macro="" textlink="">
      <xdr:nvSpPr>
        <xdr:cNvPr id="408" name="テキスト ボックス 407"/>
        <xdr:cNvSpPr txBox="1"/>
      </xdr:nvSpPr>
      <xdr:spPr>
        <a:xfrm>
          <a:off x="15798800" y="7372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112485</xdr:rowOff>
    </xdr:from>
    <xdr:to>
      <xdr:col>22</xdr:col>
      <xdr:colOff>254000</xdr:colOff>
      <xdr:row>43</xdr:row>
      <xdr:rowOff>42635</xdr:rowOff>
    </xdr:to>
    <xdr:sp macro="" textlink="">
      <xdr:nvSpPr>
        <xdr:cNvPr id="409" name="円/楕円 408"/>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27412</xdr:rowOff>
    </xdr:from>
    <xdr:ext cx="762000" cy="259045"/>
    <xdr:sp macro="" textlink="">
      <xdr:nvSpPr>
        <xdr:cNvPr id="410" name="テキスト ボックス 409"/>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140063</xdr:rowOff>
    </xdr:from>
    <xdr:to>
      <xdr:col>21</xdr:col>
      <xdr:colOff>50800</xdr:colOff>
      <xdr:row>43</xdr:row>
      <xdr:rowOff>70213</xdr:rowOff>
    </xdr:to>
    <xdr:sp macro="" textlink="">
      <xdr:nvSpPr>
        <xdr:cNvPr id="411" name="円/楕円 410"/>
        <xdr:cNvSpPr/>
      </xdr:nvSpPr>
      <xdr:spPr>
        <a:xfrm>
          <a:off x="14351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54990</xdr:rowOff>
    </xdr:from>
    <xdr:ext cx="762000" cy="259045"/>
    <xdr:sp macro="" textlink="">
      <xdr:nvSpPr>
        <xdr:cNvPr id="412" name="テキスト ボックス 411"/>
        <xdr:cNvSpPr txBox="1"/>
      </xdr:nvSpPr>
      <xdr:spPr>
        <a:xfrm>
          <a:off x="14020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9978</xdr:rowOff>
    </xdr:from>
    <xdr:to>
      <xdr:col>19</xdr:col>
      <xdr:colOff>533400</xdr:colOff>
      <xdr:row>43</xdr:row>
      <xdr:rowOff>111578</xdr:rowOff>
    </xdr:to>
    <xdr:sp macro="" textlink="">
      <xdr:nvSpPr>
        <xdr:cNvPr id="413" name="円/楕円 412"/>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96355</xdr:rowOff>
    </xdr:from>
    <xdr:ext cx="762000" cy="259045"/>
    <xdr:sp macro="" textlink="">
      <xdr:nvSpPr>
        <xdr:cNvPr id="414" name="テキスト ボックス 413"/>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一般会計等に係る地方債の現在高や退職手当負担見込額等が減少したことから，前年度と比較して</a:t>
          </a:r>
          <a:r>
            <a:rPr kumimoji="1" lang="en-US" altLang="ja-JP" sz="1200">
              <a:latin typeface="ＭＳ Ｐゴシック"/>
            </a:rPr>
            <a:t>13.6</a:t>
          </a:r>
          <a:r>
            <a:rPr kumimoji="1" lang="ja-JP" altLang="en-US" sz="1200">
              <a:latin typeface="ＭＳ Ｐゴシック"/>
            </a:rPr>
            <a:t>ポイント改善した。</a:t>
          </a:r>
        </a:p>
        <a:p>
          <a:r>
            <a:rPr kumimoji="1" lang="ja-JP" altLang="en-US" sz="1200">
              <a:latin typeface="ＭＳ Ｐゴシック"/>
            </a:rPr>
            <a:t>　今後とも計画的な財政運営を行なうことで，財政の健全化に努める。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31496</xdr:rowOff>
    </xdr:from>
    <xdr:to>
      <xdr:col>24</xdr:col>
      <xdr:colOff>558800</xdr:colOff>
      <xdr:row>21</xdr:row>
      <xdr:rowOff>13716</xdr:rowOff>
    </xdr:to>
    <xdr:cxnSp macro="">
      <xdr:nvCxnSpPr>
        <xdr:cNvPr id="443" name="直線コネクタ 442"/>
        <xdr:cNvCxnSpPr/>
      </xdr:nvCxnSpPr>
      <xdr:spPr>
        <a:xfrm flipV="1">
          <a:off x="17018000" y="243179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157243</xdr:rowOff>
    </xdr:from>
    <xdr:ext cx="762000" cy="259045"/>
    <xdr:sp macro="" textlink="">
      <xdr:nvSpPr>
        <xdr:cNvPr id="444" name="将来負担の状況最小値テキスト"/>
        <xdr:cNvSpPr txBox="1"/>
      </xdr:nvSpPr>
      <xdr:spPr>
        <a:xfrm>
          <a:off x="17106900" y="358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21</xdr:row>
      <xdr:rowOff>13716</xdr:rowOff>
    </xdr:from>
    <xdr:to>
      <xdr:col>24</xdr:col>
      <xdr:colOff>647700</xdr:colOff>
      <xdr:row>21</xdr:row>
      <xdr:rowOff>13716</xdr:rowOff>
    </xdr:to>
    <xdr:cxnSp macro="">
      <xdr:nvCxnSpPr>
        <xdr:cNvPr id="445" name="直線コネクタ 444"/>
        <xdr:cNvCxnSpPr/>
      </xdr:nvCxnSpPr>
      <xdr:spPr>
        <a:xfrm>
          <a:off x="16929100" y="361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117873</xdr:rowOff>
    </xdr:from>
    <xdr:ext cx="762000" cy="259045"/>
    <xdr:sp macro="" textlink="">
      <xdr:nvSpPr>
        <xdr:cNvPr id="446" name="将来負担の状況最大値テキスト"/>
        <xdr:cNvSpPr txBox="1"/>
      </xdr:nvSpPr>
      <xdr:spPr>
        <a:xfrm>
          <a:off x="17106900" y="21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31496</xdr:rowOff>
    </xdr:from>
    <xdr:to>
      <xdr:col>24</xdr:col>
      <xdr:colOff>647700</xdr:colOff>
      <xdr:row>14</xdr:row>
      <xdr:rowOff>31496</xdr:rowOff>
    </xdr:to>
    <xdr:cxnSp macro="">
      <xdr:nvCxnSpPr>
        <xdr:cNvPr id="447" name="直線コネクタ 446"/>
        <xdr:cNvCxnSpPr/>
      </xdr:nvCxnSpPr>
      <xdr:spPr>
        <a:xfrm>
          <a:off x="16929100" y="243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26035</xdr:rowOff>
    </xdr:from>
    <xdr:to>
      <xdr:col>24</xdr:col>
      <xdr:colOff>558800</xdr:colOff>
      <xdr:row>19</xdr:row>
      <xdr:rowOff>135424</xdr:rowOff>
    </xdr:to>
    <xdr:cxnSp macro="">
      <xdr:nvCxnSpPr>
        <xdr:cNvPr id="448" name="直線コネクタ 447"/>
        <xdr:cNvCxnSpPr/>
      </xdr:nvCxnSpPr>
      <xdr:spPr>
        <a:xfrm flipV="1">
          <a:off x="16179800" y="3283585"/>
          <a:ext cx="8382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165202</xdr:rowOff>
    </xdr:from>
    <xdr:ext cx="762000" cy="259045"/>
    <xdr:sp macro="" textlink="">
      <xdr:nvSpPr>
        <xdr:cNvPr id="449" name="将来負担の状況平均値テキスト"/>
        <xdr:cNvSpPr txBox="1"/>
      </xdr:nvSpPr>
      <xdr:spPr>
        <a:xfrm>
          <a:off x="17106900" y="2565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148675</xdr:rowOff>
    </xdr:from>
    <xdr:to>
      <xdr:col>24</xdr:col>
      <xdr:colOff>609600</xdr:colOff>
      <xdr:row>16</xdr:row>
      <xdr:rowOff>78825</xdr:rowOff>
    </xdr:to>
    <xdr:sp macro="" textlink="">
      <xdr:nvSpPr>
        <xdr:cNvPr id="450" name="フローチャート : 判断 449"/>
        <xdr:cNvSpPr/>
      </xdr:nvSpPr>
      <xdr:spPr>
        <a:xfrm>
          <a:off x="16967200" y="272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135424</xdr:rowOff>
    </xdr:from>
    <xdr:to>
      <xdr:col>23</xdr:col>
      <xdr:colOff>406400</xdr:colOff>
      <xdr:row>20</xdr:row>
      <xdr:rowOff>36364</xdr:rowOff>
    </xdr:to>
    <xdr:cxnSp macro="">
      <xdr:nvCxnSpPr>
        <xdr:cNvPr id="451" name="直線コネクタ 450"/>
        <xdr:cNvCxnSpPr/>
      </xdr:nvCxnSpPr>
      <xdr:spPr>
        <a:xfrm flipV="1">
          <a:off x="15290800" y="33929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41571</xdr:rowOff>
    </xdr:from>
    <xdr:to>
      <xdr:col>23</xdr:col>
      <xdr:colOff>457200</xdr:colOff>
      <xdr:row>16</xdr:row>
      <xdr:rowOff>143171</xdr:rowOff>
    </xdr:to>
    <xdr:sp macro="" textlink="">
      <xdr:nvSpPr>
        <xdr:cNvPr id="452" name="フローチャート : 判断 451"/>
        <xdr:cNvSpPr/>
      </xdr:nvSpPr>
      <xdr:spPr>
        <a:xfrm>
          <a:off x="16129000" y="278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153348</xdr:rowOff>
    </xdr:from>
    <xdr:ext cx="736600" cy="259045"/>
    <xdr:sp macro="" textlink="">
      <xdr:nvSpPr>
        <xdr:cNvPr id="453" name="テキスト ボックス 452"/>
        <xdr:cNvSpPr txBox="1"/>
      </xdr:nvSpPr>
      <xdr:spPr>
        <a:xfrm>
          <a:off x="15798800" y="255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36364</xdr:rowOff>
    </xdr:from>
    <xdr:to>
      <xdr:col>22</xdr:col>
      <xdr:colOff>203200</xdr:colOff>
      <xdr:row>20</xdr:row>
      <xdr:rowOff>64516</xdr:rowOff>
    </xdr:to>
    <xdr:cxnSp macro="">
      <xdr:nvCxnSpPr>
        <xdr:cNvPr id="454" name="直線コネクタ 453"/>
        <xdr:cNvCxnSpPr/>
      </xdr:nvCxnSpPr>
      <xdr:spPr>
        <a:xfrm flipV="1">
          <a:off x="14401800" y="3465364"/>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79375</xdr:rowOff>
    </xdr:from>
    <xdr:to>
      <xdr:col>22</xdr:col>
      <xdr:colOff>254000</xdr:colOff>
      <xdr:row>17</xdr:row>
      <xdr:rowOff>9525</xdr:rowOff>
    </xdr:to>
    <xdr:sp macro="" textlink="">
      <xdr:nvSpPr>
        <xdr:cNvPr id="455" name="フローチャート : 判断 454"/>
        <xdr:cNvSpPr/>
      </xdr:nvSpPr>
      <xdr:spPr>
        <a:xfrm>
          <a:off x="15240000" y="282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19702</xdr:rowOff>
    </xdr:from>
    <xdr:ext cx="762000" cy="259045"/>
    <xdr:sp macro="" textlink="">
      <xdr:nvSpPr>
        <xdr:cNvPr id="456" name="テキスト ボックス 455"/>
        <xdr:cNvSpPr txBox="1"/>
      </xdr:nvSpPr>
      <xdr:spPr>
        <a:xfrm>
          <a:off x="14909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64516</xdr:rowOff>
    </xdr:from>
    <xdr:to>
      <xdr:col>21</xdr:col>
      <xdr:colOff>0</xdr:colOff>
      <xdr:row>21</xdr:row>
      <xdr:rowOff>161713</xdr:rowOff>
    </xdr:to>
    <xdr:cxnSp macro="">
      <xdr:nvCxnSpPr>
        <xdr:cNvPr id="457" name="直線コネクタ 456"/>
        <xdr:cNvCxnSpPr/>
      </xdr:nvCxnSpPr>
      <xdr:spPr>
        <a:xfrm flipV="1">
          <a:off x="13512800" y="3493516"/>
          <a:ext cx="889000" cy="26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11684</xdr:rowOff>
    </xdr:from>
    <xdr:to>
      <xdr:col>21</xdr:col>
      <xdr:colOff>50800</xdr:colOff>
      <xdr:row>17</xdr:row>
      <xdr:rowOff>113284</xdr:rowOff>
    </xdr:to>
    <xdr:sp macro="" textlink="">
      <xdr:nvSpPr>
        <xdr:cNvPr id="458" name="フローチャート : 判断 457"/>
        <xdr:cNvSpPr/>
      </xdr:nvSpPr>
      <xdr:spPr>
        <a:xfrm>
          <a:off x="14351000" y="292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123461</xdr:rowOff>
    </xdr:from>
    <xdr:ext cx="762000" cy="259045"/>
    <xdr:sp macro="" textlink="">
      <xdr:nvSpPr>
        <xdr:cNvPr id="459" name="テキスト ボックス 458"/>
        <xdr:cNvSpPr txBox="1"/>
      </xdr:nvSpPr>
      <xdr:spPr>
        <a:xfrm>
          <a:off x="14020800" y="269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108204</xdr:rowOff>
    </xdr:from>
    <xdr:to>
      <xdr:col>19</xdr:col>
      <xdr:colOff>533400</xdr:colOff>
      <xdr:row>18</xdr:row>
      <xdr:rowOff>38354</xdr:rowOff>
    </xdr:to>
    <xdr:sp macro="" textlink="">
      <xdr:nvSpPr>
        <xdr:cNvPr id="460" name="フローチャート : 判断 459"/>
        <xdr:cNvSpPr/>
      </xdr:nvSpPr>
      <xdr:spPr>
        <a:xfrm>
          <a:off x="13462000" y="302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48531</xdr:rowOff>
    </xdr:from>
    <xdr:ext cx="762000" cy="259045"/>
    <xdr:sp macro="" textlink="">
      <xdr:nvSpPr>
        <xdr:cNvPr id="461" name="テキスト ボックス 460"/>
        <xdr:cNvSpPr txBox="1"/>
      </xdr:nvSpPr>
      <xdr:spPr>
        <a:xfrm>
          <a:off x="13131800" y="27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146685</xdr:rowOff>
    </xdr:from>
    <xdr:to>
      <xdr:col>24</xdr:col>
      <xdr:colOff>609600</xdr:colOff>
      <xdr:row>19</xdr:row>
      <xdr:rowOff>76835</xdr:rowOff>
    </xdr:to>
    <xdr:sp macro="" textlink="">
      <xdr:nvSpPr>
        <xdr:cNvPr id="467" name="円/楕円 466"/>
        <xdr:cNvSpPr/>
      </xdr:nvSpPr>
      <xdr:spPr>
        <a:xfrm>
          <a:off x="16967200" y="32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118762</xdr:rowOff>
    </xdr:from>
    <xdr:ext cx="762000" cy="259045"/>
    <xdr:sp macro="" textlink="">
      <xdr:nvSpPr>
        <xdr:cNvPr id="468" name="将来負担の状況該当値テキスト"/>
        <xdr:cNvSpPr txBox="1"/>
      </xdr:nvSpPr>
      <xdr:spPr>
        <a:xfrm>
          <a:off x="17106900" y="320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84624</xdr:rowOff>
    </xdr:from>
    <xdr:to>
      <xdr:col>23</xdr:col>
      <xdr:colOff>457200</xdr:colOff>
      <xdr:row>20</xdr:row>
      <xdr:rowOff>14774</xdr:rowOff>
    </xdr:to>
    <xdr:sp macro="" textlink="">
      <xdr:nvSpPr>
        <xdr:cNvPr id="469" name="円/楕円 468"/>
        <xdr:cNvSpPr/>
      </xdr:nvSpPr>
      <xdr:spPr>
        <a:xfrm>
          <a:off x="16129000" y="33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171001</xdr:rowOff>
    </xdr:from>
    <xdr:ext cx="736600" cy="259045"/>
    <xdr:sp macro="" textlink="">
      <xdr:nvSpPr>
        <xdr:cNvPr id="470" name="テキスト ボックス 469"/>
        <xdr:cNvSpPr txBox="1"/>
      </xdr:nvSpPr>
      <xdr:spPr>
        <a:xfrm>
          <a:off x="15798800" y="342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157014</xdr:rowOff>
    </xdr:from>
    <xdr:to>
      <xdr:col>22</xdr:col>
      <xdr:colOff>254000</xdr:colOff>
      <xdr:row>20</xdr:row>
      <xdr:rowOff>87164</xdr:rowOff>
    </xdr:to>
    <xdr:sp macro="" textlink="">
      <xdr:nvSpPr>
        <xdr:cNvPr id="471" name="円/楕円 470"/>
        <xdr:cNvSpPr/>
      </xdr:nvSpPr>
      <xdr:spPr>
        <a:xfrm>
          <a:off x="15240000" y="34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71941</xdr:rowOff>
    </xdr:from>
    <xdr:ext cx="762000" cy="259045"/>
    <xdr:sp macro="" textlink="">
      <xdr:nvSpPr>
        <xdr:cNvPr id="472" name="テキスト ボックス 471"/>
        <xdr:cNvSpPr txBox="1"/>
      </xdr:nvSpPr>
      <xdr:spPr>
        <a:xfrm>
          <a:off x="14909800" y="350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13716</xdr:rowOff>
    </xdr:from>
    <xdr:to>
      <xdr:col>21</xdr:col>
      <xdr:colOff>50800</xdr:colOff>
      <xdr:row>20</xdr:row>
      <xdr:rowOff>115316</xdr:rowOff>
    </xdr:to>
    <xdr:sp macro="" textlink="">
      <xdr:nvSpPr>
        <xdr:cNvPr id="473" name="円/楕円 472"/>
        <xdr:cNvSpPr/>
      </xdr:nvSpPr>
      <xdr:spPr>
        <a:xfrm>
          <a:off x="14351000" y="3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100093</xdr:rowOff>
    </xdr:from>
    <xdr:ext cx="762000" cy="259045"/>
    <xdr:sp macro="" textlink="">
      <xdr:nvSpPr>
        <xdr:cNvPr id="474" name="テキスト ボックス 473"/>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110913</xdr:rowOff>
    </xdr:from>
    <xdr:to>
      <xdr:col>19</xdr:col>
      <xdr:colOff>533400</xdr:colOff>
      <xdr:row>22</xdr:row>
      <xdr:rowOff>41063</xdr:rowOff>
    </xdr:to>
    <xdr:sp macro="" textlink="">
      <xdr:nvSpPr>
        <xdr:cNvPr id="475" name="円/楕円 474"/>
        <xdr:cNvSpPr/>
      </xdr:nvSpPr>
      <xdr:spPr>
        <a:xfrm>
          <a:off x="13462000" y="37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25840</xdr:rowOff>
    </xdr:from>
    <xdr:ext cx="762000" cy="259045"/>
    <xdr:sp macro="" textlink="">
      <xdr:nvSpPr>
        <xdr:cNvPr id="476" name="テキスト ボックス 475"/>
        <xdr:cNvSpPr txBox="1"/>
      </xdr:nvSpPr>
      <xdr:spPr>
        <a:xfrm>
          <a:off x="13131800" y="379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238,046
235,408
353.86
98,873,375
96,192,990
2,366,752
58,492,536
129,720,188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12.7
113.5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1.5</a:t>
          </a:r>
          <a:r>
            <a:rPr kumimoji="1" lang="ja-JP" altLang="en-US" sz="1200">
              <a:latin typeface="ＭＳ Ｐゴシック"/>
            </a:rPr>
            <a:t>ポイント減の</a:t>
          </a:r>
          <a:r>
            <a:rPr kumimoji="1" lang="en-US" altLang="ja-JP" sz="1200">
              <a:latin typeface="ＭＳ Ｐゴシック"/>
            </a:rPr>
            <a:t>29.2</a:t>
          </a:r>
          <a:r>
            <a:rPr kumimoji="1" lang="ja-JP" altLang="en-US" sz="1200">
              <a:latin typeface="ＭＳ Ｐゴシック"/>
            </a:rPr>
            <a:t>％で，類似団体平均値を上回っている。</a:t>
          </a:r>
        </a:p>
        <a:p>
          <a:r>
            <a:rPr kumimoji="1" lang="ja-JP" altLang="en-US" sz="1200">
              <a:latin typeface="ＭＳ Ｐゴシック"/>
            </a:rPr>
            <a:t>　これは，職員数が類似団体平均と比較して多いことが主な要因と考えられる。</a:t>
          </a:r>
        </a:p>
        <a:p>
          <a:r>
            <a:rPr kumimoji="1" lang="ja-JP" altLang="en-US" sz="1200">
              <a:latin typeface="ＭＳ Ｐゴシック"/>
            </a:rPr>
            <a:t>　今後とも定員の適正化に努め，職員人件費の縮減に努めていく。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35560</xdr:rowOff>
    </xdr:to>
    <xdr:cxnSp macro="">
      <xdr:nvCxnSpPr>
        <xdr:cNvPr id="60" name="直線コネクタ 59"/>
        <xdr:cNvCxnSpPr/>
      </xdr:nvCxnSpPr>
      <xdr:spPr>
        <a:xfrm flipV="1">
          <a:off x="4826000" y="578866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1"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2" name="直線コネクタ 61"/>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39</xdr:row>
      <xdr:rowOff>161290</xdr:rowOff>
    </xdr:to>
    <xdr:cxnSp macro="">
      <xdr:nvCxnSpPr>
        <xdr:cNvPr id="65" name="直線コネクタ 64"/>
        <xdr:cNvCxnSpPr/>
      </xdr:nvCxnSpPr>
      <xdr:spPr>
        <a:xfrm flipV="1">
          <a:off x="3987800" y="67335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168927</xdr:rowOff>
    </xdr:from>
    <xdr:ext cx="762000" cy="259045"/>
    <xdr:sp macro="" textlink="">
      <xdr:nvSpPr>
        <xdr:cNvPr id="66" name="人件費平均値テキスト"/>
        <xdr:cNvSpPr txBox="1"/>
      </xdr:nvSpPr>
      <xdr:spPr>
        <a:xfrm>
          <a:off x="4914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67" name="フローチャート : 判断 66"/>
        <xdr:cNvSpPr/>
      </xdr:nvSpPr>
      <xdr:spPr>
        <a:xfrm>
          <a:off x="4775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161290</xdr:rowOff>
    </xdr:from>
    <xdr:to>
      <xdr:col>5</xdr:col>
      <xdr:colOff>549275</xdr:colOff>
      <xdr:row>40</xdr:row>
      <xdr:rowOff>12700</xdr:rowOff>
    </xdr:to>
    <xdr:cxnSp macro="">
      <xdr:nvCxnSpPr>
        <xdr:cNvPr id="68" name="直線コネクタ 67"/>
        <xdr:cNvCxnSpPr/>
      </xdr:nvCxnSpPr>
      <xdr:spPr>
        <a:xfrm flipV="1">
          <a:off x="3098800" y="6847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57150</xdr:rowOff>
    </xdr:from>
    <xdr:to>
      <xdr:col>5</xdr:col>
      <xdr:colOff>600075</xdr:colOff>
      <xdr:row>37</xdr:row>
      <xdr:rowOff>158750</xdr:rowOff>
    </xdr:to>
    <xdr:sp macro="" textlink="">
      <xdr:nvSpPr>
        <xdr:cNvPr id="69" name="フローチャート : 判断 68"/>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168927</xdr:rowOff>
    </xdr:from>
    <xdr:ext cx="736600" cy="259045"/>
    <xdr:sp macro="" textlink="">
      <xdr:nvSpPr>
        <xdr:cNvPr id="70" name="テキスト ボックス 69"/>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88900</xdr:rowOff>
    </xdr:to>
    <xdr:cxnSp macro="">
      <xdr:nvCxnSpPr>
        <xdr:cNvPr id="71" name="直線コネクタ 70"/>
        <xdr:cNvCxnSpPr/>
      </xdr:nvCxnSpPr>
      <xdr:spPr>
        <a:xfrm flipV="1">
          <a:off x="2209800" y="687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148590</xdr:rowOff>
    </xdr:from>
    <xdr:to>
      <xdr:col>4</xdr:col>
      <xdr:colOff>396875</xdr:colOff>
      <xdr:row>38</xdr:row>
      <xdr:rowOff>78740</xdr:rowOff>
    </xdr:to>
    <xdr:sp macro="" textlink="">
      <xdr:nvSpPr>
        <xdr:cNvPr id="72" name="フローチャート : 判断 71"/>
        <xdr:cNvSpPr/>
      </xdr:nvSpPr>
      <xdr:spPr>
        <a:xfrm>
          <a:off x="3048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88917</xdr:rowOff>
    </xdr:from>
    <xdr:ext cx="762000" cy="259045"/>
    <xdr:sp macro="" textlink="">
      <xdr:nvSpPr>
        <xdr:cNvPr id="73" name="テキスト ボックス 72"/>
        <xdr:cNvSpPr txBox="1"/>
      </xdr:nvSpPr>
      <xdr:spPr>
        <a:xfrm>
          <a:off x="2717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88900</xdr:rowOff>
    </xdr:from>
    <xdr:to>
      <xdr:col>3</xdr:col>
      <xdr:colOff>142875</xdr:colOff>
      <xdr:row>40</xdr:row>
      <xdr:rowOff>127000</xdr:rowOff>
    </xdr:to>
    <xdr:cxnSp macro="">
      <xdr:nvCxnSpPr>
        <xdr:cNvPr id="74" name="直線コネクタ 73"/>
        <xdr:cNvCxnSpPr/>
      </xdr:nvCxnSpPr>
      <xdr:spPr>
        <a:xfrm flipV="1">
          <a:off x="1320800" y="694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140970</xdr:rowOff>
    </xdr:from>
    <xdr:to>
      <xdr:col>3</xdr:col>
      <xdr:colOff>193675</xdr:colOff>
      <xdr:row>38</xdr:row>
      <xdr:rowOff>71120</xdr:rowOff>
    </xdr:to>
    <xdr:sp macro="" textlink="">
      <xdr:nvSpPr>
        <xdr:cNvPr id="75" name="フローチャート : 判断 74"/>
        <xdr:cNvSpPr/>
      </xdr:nvSpPr>
      <xdr:spPr>
        <a:xfrm>
          <a:off x="21590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81297</xdr:rowOff>
    </xdr:from>
    <xdr:ext cx="762000" cy="259045"/>
    <xdr:sp macro="" textlink="">
      <xdr:nvSpPr>
        <xdr:cNvPr id="76" name="テキスト ボックス 75"/>
        <xdr:cNvSpPr txBox="1"/>
      </xdr:nvSpPr>
      <xdr:spPr>
        <a:xfrm>
          <a:off x="18288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77" name="フローチャート : 判断 76"/>
        <xdr:cNvSpPr/>
      </xdr:nvSpPr>
      <xdr:spPr>
        <a:xfrm>
          <a:off x="1270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31767</xdr:rowOff>
    </xdr:from>
    <xdr:ext cx="762000" cy="259045"/>
    <xdr:sp macro="" textlink="">
      <xdr:nvSpPr>
        <xdr:cNvPr id="78" name="テキスト ボックス 77"/>
        <xdr:cNvSpPr txBox="1"/>
      </xdr:nvSpPr>
      <xdr:spPr>
        <a:xfrm>
          <a:off x="939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4" name="円/楕円 83"/>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5"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110490</xdr:rowOff>
    </xdr:from>
    <xdr:to>
      <xdr:col>5</xdr:col>
      <xdr:colOff>600075</xdr:colOff>
      <xdr:row>40</xdr:row>
      <xdr:rowOff>40640</xdr:rowOff>
    </xdr:to>
    <xdr:sp macro="" textlink="">
      <xdr:nvSpPr>
        <xdr:cNvPr id="86" name="円/楕円 85"/>
        <xdr:cNvSpPr/>
      </xdr:nvSpPr>
      <xdr:spPr>
        <a:xfrm>
          <a:off x="3937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25417</xdr:rowOff>
    </xdr:from>
    <xdr:ext cx="736600" cy="259045"/>
    <xdr:sp macro="" textlink="">
      <xdr:nvSpPr>
        <xdr:cNvPr id="87" name="テキスト ボックス 86"/>
        <xdr:cNvSpPr txBox="1"/>
      </xdr:nvSpPr>
      <xdr:spPr>
        <a:xfrm>
          <a:off x="3606800" y="688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8" name="円/楕円 87"/>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9" name="テキスト ボックス 88"/>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38100</xdr:rowOff>
    </xdr:from>
    <xdr:to>
      <xdr:col>3</xdr:col>
      <xdr:colOff>193675</xdr:colOff>
      <xdr:row>40</xdr:row>
      <xdr:rowOff>139700</xdr:rowOff>
    </xdr:to>
    <xdr:sp macro="" textlink="">
      <xdr:nvSpPr>
        <xdr:cNvPr id="90" name="円/楕円 89"/>
        <xdr:cNvSpPr/>
      </xdr:nvSpPr>
      <xdr:spPr>
        <a:xfrm>
          <a:off x="2159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124477</xdr:rowOff>
    </xdr:from>
    <xdr:ext cx="762000" cy="259045"/>
    <xdr:sp macro="" textlink="">
      <xdr:nvSpPr>
        <xdr:cNvPr id="91" name="テキスト ボックス 90"/>
        <xdr:cNvSpPr txBox="1"/>
      </xdr:nvSpPr>
      <xdr:spPr>
        <a:xfrm>
          <a:off x="1828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76200</xdr:rowOff>
    </xdr:from>
    <xdr:to>
      <xdr:col>1</xdr:col>
      <xdr:colOff>676275</xdr:colOff>
      <xdr:row>41</xdr:row>
      <xdr:rowOff>6350</xdr:rowOff>
    </xdr:to>
    <xdr:sp macro="" textlink="">
      <xdr:nvSpPr>
        <xdr:cNvPr id="92" name="円/楕円 91"/>
        <xdr:cNvSpPr/>
      </xdr:nvSpPr>
      <xdr:spPr>
        <a:xfrm>
          <a:off x="127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162577</xdr:rowOff>
    </xdr:from>
    <xdr:ext cx="762000" cy="259045"/>
    <xdr:sp macro="" textlink="">
      <xdr:nvSpPr>
        <xdr:cNvPr id="93" name="テキスト ボックス 92"/>
        <xdr:cNvSpPr txBox="1"/>
      </xdr:nvSpPr>
      <xdr:spPr>
        <a:xfrm>
          <a:off x="93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0.3</a:t>
          </a:r>
          <a:r>
            <a:rPr kumimoji="1" lang="ja-JP" altLang="en-US" sz="1200">
              <a:latin typeface="ＭＳ Ｐゴシック"/>
            </a:rPr>
            <a:t>ポイント増の</a:t>
          </a:r>
          <a:r>
            <a:rPr kumimoji="1" lang="en-US" altLang="ja-JP" sz="1200">
              <a:latin typeface="ＭＳ Ｐゴシック"/>
            </a:rPr>
            <a:t>10.8</a:t>
          </a:r>
          <a:r>
            <a:rPr kumimoji="1" lang="ja-JP" altLang="en-US" sz="1200">
              <a:latin typeface="ＭＳ Ｐゴシック"/>
            </a:rPr>
            <a:t>％で，類似団体平均値を下回っている。</a:t>
          </a:r>
        </a:p>
        <a:p>
          <a:r>
            <a:rPr kumimoji="1" lang="ja-JP" altLang="en-US" sz="1200">
              <a:latin typeface="ＭＳ Ｐゴシック"/>
            </a:rPr>
            <a:t>　今後とも施設・内部的管理経費など，物件費の抑制に努める。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1" name="直線コネクタ 120"/>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2"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3" name="直線コネクタ 122"/>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4"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5" name="直線コネクタ 124"/>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xdr:rowOff>
    </xdr:from>
    <xdr:to>
      <xdr:col>24</xdr:col>
      <xdr:colOff>31750</xdr:colOff>
      <xdr:row>14</xdr:row>
      <xdr:rowOff>50800</xdr:rowOff>
    </xdr:to>
    <xdr:cxnSp macro="">
      <xdr:nvCxnSpPr>
        <xdr:cNvPr id="126" name="直線コネクタ 125"/>
        <xdr:cNvCxnSpPr/>
      </xdr:nvCxnSpPr>
      <xdr:spPr>
        <a:xfrm>
          <a:off x="15671800" y="241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27"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28" name="フローチャート : 判断 127"/>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158750</xdr:rowOff>
    </xdr:from>
    <xdr:to>
      <xdr:col>22</xdr:col>
      <xdr:colOff>565150</xdr:colOff>
      <xdr:row>14</xdr:row>
      <xdr:rowOff>12700</xdr:rowOff>
    </xdr:to>
    <xdr:cxnSp macro="">
      <xdr:nvCxnSpPr>
        <xdr:cNvPr id="129" name="直線コネクタ 128"/>
        <xdr:cNvCxnSpPr/>
      </xdr:nvCxnSpPr>
      <xdr:spPr>
        <a:xfrm>
          <a:off x="14782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0" name="フローチャート : 判断 129"/>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1" name="テキスト ボックス 130"/>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158750</xdr:rowOff>
    </xdr:from>
    <xdr:to>
      <xdr:col>21</xdr:col>
      <xdr:colOff>361950</xdr:colOff>
      <xdr:row>14</xdr:row>
      <xdr:rowOff>0</xdr:rowOff>
    </xdr:to>
    <xdr:cxnSp macro="">
      <xdr:nvCxnSpPr>
        <xdr:cNvPr id="132" name="直線コネクタ 131"/>
        <xdr:cNvCxnSpPr/>
      </xdr:nvCxnSpPr>
      <xdr:spPr>
        <a:xfrm flipV="1">
          <a:off x="13893800" y="238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3" name="フローチャート : 判断 132"/>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4" name="テキスト ボックス 133"/>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0</xdr:rowOff>
    </xdr:from>
    <xdr:to>
      <xdr:col>20</xdr:col>
      <xdr:colOff>158750</xdr:colOff>
      <xdr:row>14</xdr:row>
      <xdr:rowOff>50800</xdr:rowOff>
    </xdr:to>
    <xdr:cxnSp macro="">
      <xdr:nvCxnSpPr>
        <xdr:cNvPr id="135" name="直線コネクタ 134"/>
        <xdr:cNvCxnSpPr/>
      </xdr:nvCxnSpPr>
      <xdr:spPr>
        <a:xfrm flipV="1">
          <a:off x="13004800" y="240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6" name="フローチャート : 判断 135"/>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37" name="テキスト ボックス 136"/>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38" name="フローチャート :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39" name="テキスト ボックス 138"/>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0</xdr:rowOff>
    </xdr:from>
    <xdr:to>
      <xdr:col>24</xdr:col>
      <xdr:colOff>82550</xdr:colOff>
      <xdr:row>14</xdr:row>
      <xdr:rowOff>101600</xdr:rowOff>
    </xdr:to>
    <xdr:sp macro="" textlink="">
      <xdr:nvSpPr>
        <xdr:cNvPr id="145" name="円/楕円 144"/>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80027</xdr:rowOff>
    </xdr:from>
    <xdr:ext cx="762000" cy="259045"/>
    <xdr:sp macro="" textlink="">
      <xdr:nvSpPr>
        <xdr:cNvPr id="146" name="物件費該当値テキスト"/>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133350</xdr:rowOff>
    </xdr:from>
    <xdr:to>
      <xdr:col>22</xdr:col>
      <xdr:colOff>615950</xdr:colOff>
      <xdr:row>14</xdr:row>
      <xdr:rowOff>63500</xdr:rowOff>
    </xdr:to>
    <xdr:sp macro="" textlink="">
      <xdr:nvSpPr>
        <xdr:cNvPr id="147" name="円/楕円 146"/>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73677</xdr:rowOff>
    </xdr:from>
    <xdr:ext cx="736600" cy="259045"/>
    <xdr:sp macro="" textlink="">
      <xdr:nvSpPr>
        <xdr:cNvPr id="148" name="テキスト ボックス 147"/>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107950</xdr:rowOff>
    </xdr:from>
    <xdr:to>
      <xdr:col>21</xdr:col>
      <xdr:colOff>412750</xdr:colOff>
      <xdr:row>14</xdr:row>
      <xdr:rowOff>38100</xdr:rowOff>
    </xdr:to>
    <xdr:sp macro="" textlink="">
      <xdr:nvSpPr>
        <xdr:cNvPr id="149" name="円/楕円 148"/>
        <xdr:cNvSpPr/>
      </xdr:nvSpPr>
      <xdr:spPr>
        <a:xfrm>
          <a:off x="14732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48277</xdr:rowOff>
    </xdr:from>
    <xdr:ext cx="762000" cy="259045"/>
    <xdr:sp macro="" textlink="">
      <xdr:nvSpPr>
        <xdr:cNvPr id="150" name="テキスト ボックス 149"/>
        <xdr:cNvSpPr txBox="1"/>
      </xdr:nvSpPr>
      <xdr:spPr>
        <a:xfrm>
          <a:off x="14401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120650</xdr:rowOff>
    </xdr:from>
    <xdr:to>
      <xdr:col>20</xdr:col>
      <xdr:colOff>209550</xdr:colOff>
      <xdr:row>14</xdr:row>
      <xdr:rowOff>50800</xdr:rowOff>
    </xdr:to>
    <xdr:sp macro="" textlink="">
      <xdr:nvSpPr>
        <xdr:cNvPr id="151" name="円/楕円 150"/>
        <xdr:cNvSpPr/>
      </xdr:nvSpPr>
      <xdr:spPr>
        <a:xfrm>
          <a:off x="13843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60977</xdr:rowOff>
    </xdr:from>
    <xdr:ext cx="762000" cy="259045"/>
    <xdr:sp macro="" textlink="">
      <xdr:nvSpPr>
        <xdr:cNvPr id="152" name="テキスト ボックス 151"/>
        <xdr:cNvSpPr txBox="1"/>
      </xdr:nvSpPr>
      <xdr:spPr>
        <a:xfrm>
          <a:off x="13512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3" name="円/楕円 152"/>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4" name="テキスト ボックス 153"/>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0.3</a:t>
          </a:r>
          <a:r>
            <a:rPr kumimoji="1" lang="ja-JP" altLang="en-US" sz="1200">
              <a:latin typeface="ＭＳ Ｐゴシック"/>
            </a:rPr>
            <a:t>ポイント増の</a:t>
          </a:r>
          <a:r>
            <a:rPr kumimoji="1" lang="en-US" altLang="ja-JP" sz="1200">
              <a:latin typeface="ＭＳ Ｐゴシック"/>
            </a:rPr>
            <a:t>10.8</a:t>
          </a:r>
          <a:r>
            <a:rPr kumimoji="1" lang="ja-JP" altLang="en-US" sz="1200">
              <a:latin typeface="ＭＳ Ｐゴシック"/>
            </a:rPr>
            <a:t>％で，類似団体平均値を下回っている。</a:t>
          </a:r>
        </a:p>
        <a:p>
          <a:r>
            <a:rPr kumimoji="1" lang="ja-JP" altLang="en-US" sz="1200">
              <a:latin typeface="ＭＳ Ｐゴシック"/>
            </a:rPr>
            <a:t>　今後とも健全な財政運営の確保に努めていく。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2" name="直線コネクタ 181"/>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3"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4" name="直線コネクタ 183"/>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5"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86" name="直線コネクタ 185"/>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7" name="直線コネクタ 186"/>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8"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9" name="フローチャート : 判断 18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0</xdr:rowOff>
    </xdr:from>
    <xdr:to>
      <xdr:col>5</xdr:col>
      <xdr:colOff>549275</xdr:colOff>
      <xdr:row>56</xdr:row>
      <xdr:rowOff>50800</xdr:rowOff>
    </xdr:to>
    <xdr:cxnSp macro="">
      <xdr:nvCxnSpPr>
        <xdr:cNvPr id="190" name="直線コネクタ 189"/>
        <xdr:cNvCxnSpPr/>
      </xdr:nvCxnSpPr>
      <xdr:spPr>
        <a:xfrm>
          <a:off x="3098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1" name="フローチャート : 判断 190"/>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2" name="テキスト ボックス 19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165100</xdr:rowOff>
    </xdr:to>
    <xdr:cxnSp macro="">
      <xdr:nvCxnSpPr>
        <xdr:cNvPr id="193" name="直線コネクタ 192"/>
        <xdr:cNvCxnSpPr/>
      </xdr:nvCxnSpPr>
      <xdr:spPr>
        <a:xfrm flipV="1">
          <a:off x="2209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4" name="フローチャート : 判断 193"/>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5" name="テキスト ボックス 194"/>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50800</xdr:rowOff>
    </xdr:from>
    <xdr:to>
      <xdr:col>3</xdr:col>
      <xdr:colOff>142875</xdr:colOff>
      <xdr:row>56</xdr:row>
      <xdr:rowOff>165100</xdr:rowOff>
    </xdr:to>
    <xdr:cxnSp macro="">
      <xdr:nvCxnSpPr>
        <xdr:cNvPr id="196" name="直線コネクタ 195"/>
        <xdr:cNvCxnSpPr/>
      </xdr:nvCxnSpPr>
      <xdr:spPr>
        <a:xfrm>
          <a:off x="1320800" y="965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197" name="フローチャート : 判断 196"/>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8" name="テキスト ボックス 197"/>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9" name="フローチャート : 判断 198"/>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200" name="テキスト ボックス 199"/>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6" name="円/楕円 205"/>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54627</xdr:rowOff>
    </xdr:from>
    <xdr:ext cx="762000" cy="259045"/>
    <xdr:sp macro="" textlink="">
      <xdr:nvSpPr>
        <xdr:cNvPr id="207"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08" name="円/楕円 207"/>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111777</xdr:rowOff>
    </xdr:from>
    <xdr:ext cx="736600" cy="259045"/>
    <xdr:sp macro="" textlink="">
      <xdr:nvSpPr>
        <xdr:cNvPr id="209" name="テキスト ボックス 208"/>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120650</xdr:rowOff>
    </xdr:from>
    <xdr:to>
      <xdr:col>4</xdr:col>
      <xdr:colOff>396875</xdr:colOff>
      <xdr:row>56</xdr:row>
      <xdr:rowOff>50800</xdr:rowOff>
    </xdr:to>
    <xdr:sp macro="" textlink="">
      <xdr:nvSpPr>
        <xdr:cNvPr id="210" name="円/楕円 209"/>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60977</xdr:rowOff>
    </xdr:from>
    <xdr:ext cx="762000" cy="259045"/>
    <xdr:sp macro="" textlink="">
      <xdr:nvSpPr>
        <xdr:cNvPr id="211" name="テキスト ボックス 210"/>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2" name="円/楕円 211"/>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3" name="テキスト ボックス 212"/>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14" name="円/楕円 213"/>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15" name="テキスト ボックス 214"/>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0.3</a:t>
          </a:r>
          <a:r>
            <a:rPr kumimoji="1" lang="ja-JP" altLang="en-US" sz="1200">
              <a:latin typeface="ＭＳ Ｐゴシック"/>
            </a:rPr>
            <a:t>ポイント増の</a:t>
          </a:r>
          <a:r>
            <a:rPr kumimoji="1" lang="en-US" altLang="ja-JP" sz="1200">
              <a:latin typeface="ＭＳ Ｐゴシック"/>
            </a:rPr>
            <a:t>13.5</a:t>
          </a:r>
          <a:r>
            <a:rPr kumimoji="1" lang="ja-JP" altLang="en-US" sz="1200">
              <a:latin typeface="ＭＳ Ｐゴシック"/>
            </a:rPr>
            <a:t>％で，類似団体平均値を上回っている。</a:t>
          </a:r>
        </a:p>
        <a:p>
          <a:r>
            <a:rPr kumimoji="1" lang="ja-JP" altLang="en-US" sz="1200">
              <a:latin typeface="ＭＳ Ｐゴシック"/>
            </a:rPr>
            <a:t>　今後とも繰出金等の抑制に努める。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3" name="直線コネクタ 242"/>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6"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7" name="直線コネクタ 246"/>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50800</xdr:rowOff>
    </xdr:to>
    <xdr:cxnSp macro="">
      <xdr:nvCxnSpPr>
        <xdr:cNvPr id="248" name="直線コネクタ 247"/>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3827</xdr:rowOff>
    </xdr:from>
    <xdr:ext cx="762000" cy="259045"/>
    <xdr:sp macro="" textlink="">
      <xdr:nvSpPr>
        <xdr:cNvPr id="249"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0" name="フローチャート : 判断 249"/>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133350</xdr:rowOff>
    </xdr:from>
    <xdr:to>
      <xdr:col>22</xdr:col>
      <xdr:colOff>565150</xdr:colOff>
      <xdr:row>56</xdr:row>
      <xdr:rowOff>12700</xdr:rowOff>
    </xdr:to>
    <xdr:cxnSp macro="">
      <xdr:nvCxnSpPr>
        <xdr:cNvPr id="251" name="直線コネクタ 250"/>
        <xdr:cNvCxnSpPr/>
      </xdr:nvCxnSpPr>
      <xdr:spPr>
        <a:xfrm>
          <a:off x="14782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2" name="フローチャート : 判断 251"/>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3" name="テキスト ボックス 252"/>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120650</xdr:rowOff>
    </xdr:from>
    <xdr:to>
      <xdr:col>21</xdr:col>
      <xdr:colOff>361950</xdr:colOff>
      <xdr:row>55</xdr:row>
      <xdr:rowOff>133350</xdr:rowOff>
    </xdr:to>
    <xdr:cxnSp macro="">
      <xdr:nvCxnSpPr>
        <xdr:cNvPr id="254" name="直線コネクタ 253"/>
        <xdr:cNvCxnSpPr/>
      </xdr:nvCxnSpPr>
      <xdr:spPr>
        <a:xfrm>
          <a:off x="13893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5" name="フローチャート : 判断 254"/>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56" name="テキスト ボックス 255"/>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57150</xdr:rowOff>
    </xdr:from>
    <xdr:to>
      <xdr:col>20</xdr:col>
      <xdr:colOff>158750</xdr:colOff>
      <xdr:row>55</xdr:row>
      <xdr:rowOff>120650</xdr:rowOff>
    </xdr:to>
    <xdr:cxnSp macro="">
      <xdr:nvCxnSpPr>
        <xdr:cNvPr id="257" name="直線コネクタ 256"/>
        <xdr:cNvCxnSpPr/>
      </xdr:nvCxnSpPr>
      <xdr:spPr>
        <a:xfrm>
          <a:off x="13004800" y="9486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58" name="フローチャート : 判断 257"/>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59" name="テキスト ボックス 258"/>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0" name="フローチャート : 判断 259"/>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118127</xdr:rowOff>
    </xdr:from>
    <xdr:ext cx="762000" cy="259045"/>
    <xdr:sp macro="" textlink="">
      <xdr:nvSpPr>
        <xdr:cNvPr id="261" name="テキスト ボックス 260"/>
        <xdr:cNvSpPr txBox="1"/>
      </xdr:nvSpPr>
      <xdr:spPr>
        <a:xfrm>
          <a:off x="12623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7" name="円/楕円 266"/>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143527</xdr:rowOff>
    </xdr:from>
    <xdr:ext cx="762000" cy="259045"/>
    <xdr:sp macro="" textlink="">
      <xdr:nvSpPr>
        <xdr:cNvPr id="268" name="その他該当値テキスト"/>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69" name="円/楕円 268"/>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0" name="テキスト ボックス 26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82550</xdr:rowOff>
    </xdr:from>
    <xdr:to>
      <xdr:col>21</xdr:col>
      <xdr:colOff>412750</xdr:colOff>
      <xdr:row>56</xdr:row>
      <xdr:rowOff>12700</xdr:rowOff>
    </xdr:to>
    <xdr:sp macro="" textlink="">
      <xdr:nvSpPr>
        <xdr:cNvPr id="271" name="円/楕円 270"/>
        <xdr:cNvSpPr/>
      </xdr:nvSpPr>
      <xdr:spPr>
        <a:xfrm>
          <a:off x="14732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22877</xdr:rowOff>
    </xdr:from>
    <xdr:ext cx="762000" cy="259045"/>
    <xdr:sp macro="" textlink="">
      <xdr:nvSpPr>
        <xdr:cNvPr id="272" name="テキスト ボックス 271"/>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69850</xdr:rowOff>
    </xdr:from>
    <xdr:to>
      <xdr:col>20</xdr:col>
      <xdr:colOff>209550</xdr:colOff>
      <xdr:row>56</xdr:row>
      <xdr:rowOff>0</xdr:rowOff>
    </xdr:to>
    <xdr:sp macro="" textlink="">
      <xdr:nvSpPr>
        <xdr:cNvPr id="273" name="円/楕円 272"/>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156227</xdr:rowOff>
    </xdr:from>
    <xdr:ext cx="762000" cy="259045"/>
    <xdr:sp macro="" textlink="">
      <xdr:nvSpPr>
        <xdr:cNvPr id="274" name="テキスト ボックス 273"/>
        <xdr:cNvSpPr txBox="1"/>
      </xdr:nvSpPr>
      <xdr:spPr>
        <a:xfrm>
          <a:off x="13512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75" name="円/楕円 274"/>
        <xdr:cNvSpPr/>
      </xdr:nvSpPr>
      <xdr:spPr>
        <a:xfrm>
          <a:off x="12954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6" name="テキスト ボックス 275"/>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前年度と同ポイントの</a:t>
          </a:r>
          <a:r>
            <a:rPr kumimoji="1" lang="en-US" altLang="ja-JP" sz="1200">
              <a:latin typeface="ＭＳ Ｐゴシック"/>
            </a:rPr>
            <a:t>6.0</a:t>
          </a:r>
          <a:r>
            <a:rPr kumimoji="1" lang="ja-JP" altLang="en-US" sz="1200">
              <a:latin typeface="ＭＳ Ｐゴシック"/>
            </a:rPr>
            <a:t>％で，類似団体平均値を下回っている。</a:t>
          </a:r>
        </a:p>
        <a:p>
          <a:r>
            <a:rPr kumimoji="1" lang="ja-JP" altLang="en-US" sz="1200">
              <a:latin typeface="ＭＳ Ｐゴシック"/>
            </a:rPr>
            <a:t>　今後とも補助費等の抑制に努める。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3" name="直線コネクタ 302"/>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4"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5" name="直線コネクタ 304"/>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6"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7" name="直線コネクタ 306"/>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107950</xdr:rowOff>
    </xdr:from>
    <xdr:to>
      <xdr:col>24</xdr:col>
      <xdr:colOff>31750</xdr:colOff>
      <xdr:row>35</xdr:row>
      <xdr:rowOff>107950</xdr:rowOff>
    </xdr:to>
    <xdr:cxnSp macro="">
      <xdr:nvCxnSpPr>
        <xdr:cNvPr id="308" name="直線コネクタ 307"/>
        <xdr:cNvCxnSpPr/>
      </xdr:nvCxnSpPr>
      <xdr:spPr>
        <a:xfrm>
          <a:off x="15671800" y="610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48277</xdr:rowOff>
    </xdr:from>
    <xdr:ext cx="762000" cy="259045"/>
    <xdr:sp macro="" textlink="">
      <xdr:nvSpPr>
        <xdr:cNvPr id="309"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0" name="フローチャート : 判断 309"/>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123190</xdr:rowOff>
    </xdr:to>
    <xdr:cxnSp macro="">
      <xdr:nvCxnSpPr>
        <xdr:cNvPr id="311" name="直線コネクタ 310"/>
        <xdr:cNvCxnSpPr/>
      </xdr:nvCxnSpPr>
      <xdr:spPr>
        <a:xfrm flipV="1">
          <a:off x="14782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2" name="フローチャート : 判断 311"/>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13" name="テキスト ボックス 312"/>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123190</xdr:rowOff>
    </xdr:from>
    <xdr:to>
      <xdr:col>21</xdr:col>
      <xdr:colOff>361950</xdr:colOff>
      <xdr:row>35</xdr:row>
      <xdr:rowOff>123190</xdr:rowOff>
    </xdr:to>
    <xdr:cxnSp macro="">
      <xdr:nvCxnSpPr>
        <xdr:cNvPr id="314" name="直線コネクタ 313"/>
        <xdr:cNvCxnSpPr/>
      </xdr:nvCxnSpPr>
      <xdr:spPr>
        <a:xfrm>
          <a:off x="13893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5" name="フローチャート : 判断 314"/>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6" name="テキスト ボックス 31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123190</xdr:rowOff>
    </xdr:from>
    <xdr:to>
      <xdr:col>20</xdr:col>
      <xdr:colOff>158750</xdr:colOff>
      <xdr:row>35</xdr:row>
      <xdr:rowOff>161290</xdr:rowOff>
    </xdr:to>
    <xdr:cxnSp macro="">
      <xdr:nvCxnSpPr>
        <xdr:cNvPr id="317" name="直線コネクタ 316"/>
        <xdr:cNvCxnSpPr/>
      </xdr:nvCxnSpPr>
      <xdr:spPr>
        <a:xfrm flipV="1">
          <a:off x="13004800" y="612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8" name="フローチャート : 判断 317"/>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9" name="テキスト ボックス 318"/>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0" name="フローチャート : 判断 319"/>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1" name="テキスト ボックス 320"/>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27" name="円/楕円 326"/>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73677</xdr:rowOff>
    </xdr:from>
    <xdr:ext cx="762000" cy="259045"/>
    <xdr:sp macro="" textlink="">
      <xdr:nvSpPr>
        <xdr:cNvPr id="328" name="補助費等該当値テキスト"/>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29" name="円/楕円 328"/>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0" name="テキスト ボックス 329"/>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72390</xdr:rowOff>
    </xdr:from>
    <xdr:to>
      <xdr:col>21</xdr:col>
      <xdr:colOff>412750</xdr:colOff>
      <xdr:row>36</xdr:row>
      <xdr:rowOff>2540</xdr:rowOff>
    </xdr:to>
    <xdr:sp macro="" textlink="">
      <xdr:nvSpPr>
        <xdr:cNvPr id="331" name="円/楕円 330"/>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12717</xdr:rowOff>
    </xdr:from>
    <xdr:ext cx="762000" cy="259045"/>
    <xdr:sp macro="" textlink="">
      <xdr:nvSpPr>
        <xdr:cNvPr id="332" name="テキスト ボックス 331"/>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3" name="円/楕円 332"/>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12717</xdr:rowOff>
    </xdr:from>
    <xdr:ext cx="762000" cy="259045"/>
    <xdr:sp macro="" textlink="">
      <xdr:nvSpPr>
        <xdr:cNvPr id="334" name="テキスト ボックス 333"/>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35" name="円/楕円 334"/>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50817</xdr:rowOff>
    </xdr:from>
    <xdr:ext cx="762000" cy="259045"/>
    <xdr:sp macro="" textlink="">
      <xdr:nvSpPr>
        <xdr:cNvPr id="336" name="テキスト ボックス 335"/>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前年度と同ポイントの</a:t>
          </a:r>
          <a:r>
            <a:rPr kumimoji="1" lang="en-US" altLang="ja-JP" sz="1200">
              <a:latin typeface="ＭＳ Ｐゴシック"/>
            </a:rPr>
            <a:t>24.4</a:t>
          </a:r>
          <a:r>
            <a:rPr kumimoji="1" lang="ja-JP" altLang="en-US" sz="1200">
              <a:latin typeface="ＭＳ Ｐゴシック"/>
            </a:rPr>
            <a:t>％で，類似団体平均値を上回っている。</a:t>
          </a:r>
        </a:p>
        <a:p>
          <a:r>
            <a:rPr kumimoji="1" lang="ja-JP" altLang="en-US" sz="1200">
              <a:latin typeface="ＭＳ Ｐゴシック"/>
            </a:rPr>
            <a:t>　これは，大型事業の集中や合併による市債の引き継ぎなどにより市債元利償還金の歳出に占める割合が大きいことが原因と考えられる。</a:t>
          </a:r>
        </a:p>
        <a:p>
          <a:r>
            <a:rPr kumimoji="1" lang="ja-JP" altLang="en-US" sz="1200">
              <a:latin typeface="ＭＳ Ｐゴシック"/>
            </a:rPr>
            <a:t>　今後とも建設地方債の計画的活用により市債残高を抑制するとともに，市債を活用する場合は後年の財政負担を考慮し財源的に有利なものを借り入れることとする。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2" name="直線コネクタ 361"/>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3"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4" name="直線コネクタ 363"/>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5"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66" name="直線コネクタ 365"/>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14987</xdr:rowOff>
    </xdr:from>
    <xdr:to>
      <xdr:col>7</xdr:col>
      <xdr:colOff>15875</xdr:colOff>
      <xdr:row>81</xdr:row>
      <xdr:rowOff>14987</xdr:rowOff>
    </xdr:to>
    <xdr:cxnSp macro="">
      <xdr:nvCxnSpPr>
        <xdr:cNvPr id="367" name="直線コネクタ 366"/>
        <xdr:cNvCxnSpPr/>
      </xdr:nvCxnSpPr>
      <xdr:spPr>
        <a:xfrm>
          <a:off x="3987800" y="13902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133875</xdr:rowOff>
    </xdr:from>
    <xdr:ext cx="762000" cy="259045"/>
    <xdr:sp macro="" textlink="">
      <xdr:nvSpPr>
        <xdr:cNvPr id="368" name="公債費平均値テキスト"/>
        <xdr:cNvSpPr txBox="1"/>
      </xdr:nvSpPr>
      <xdr:spPr>
        <a:xfrm>
          <a:off x="4914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69" name="フローチャート : 判断 368"/>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58420</xdr:rowOff>
    </xdr:from>
    <xdr:to>
      <xdr:col>5</xdr:col>
      <xdr:colOff>549275</xdr:colOff>
      <xdr:row>81</xdr:row>
      <xdr:rowOff>14987</xdr:rowOff>
    </xdr:to>
    <xdr:cxnSp macro="">
      <xdr:nvCxnSpPr>
        <xdr:cNvPr id="370" name="直線コネクタ 369"/>
        <xdr:cNvCxnSpPr/>
      </xdr:nvCxnSpPr>
      <xdr:spPr>
        <a:xfrm>
          <a:off x="3098800" y="137744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1" name="フローチャート : 判断 370"/>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75963</xdr:rowOff>
    </xdr:from>
    <xdr:ext cx="736600" cy="259045"/>
    <xdr:sp macro="" textlink="">
      <xdr:nvSpPr>
        <xdr:cNvPr id="372" name="テキスト ボックス 371"/>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76708</xdr:rowOff>
    </xdr:to>
    <xdr:cxnSp macro="">
      <xdr:nvCxnSpPr>
        <xdr:cNvPr id="373" name="直線コネクタ 372"/>
        <xdr:cNvCxnSpPr/>
      </xdr:nvCxnSpPr>
      <xdr:spPr>
        <a:xfrm flipV="1">
          <a:off x="2209800" y="13774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4" name="フローチャート : 判断 373"/>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75" name="テキスト ボックス 374"/>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76708</xdr:rowOff>
    </xdr:from>
    <xdr:to>
      <xdr:col>3</xdr:col>
      <xdr:colOff>142875</xdr:colOff>
      <xdr:row>80</xdr:row>
      <xdr:rowOff>131572</xdr:rowOff>
    </xdr:to>
    <xdr:cxnSp macro="">
      <xdr:nvCxnSpPr>
        <xdr:cNvPr id="376" name="直線コネクタ 375"/>
        <xdr:cNvCxnSpPr/>
      </xdr:nvCxnSpPr>
      <xdr:spPr>
        <a:xfrm flipV="1">
          <a:off x="1320800" y="13792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7" name="フローチャート : 判断 376"/>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8" name="テキスト ボックス 377"/>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80</xdr:row>
      <xdr:rowOff>135637</xdr:rowOff>
    </xdr:from>
    <xdr:to>
      <xdr:col>7</xdr:col>
      <xdr:colOff>66675</xdr:colOff>
      <xdr:row>81</xdr:row>
      <xdr:rowOff>65787</xdr:rowOff>
    </xdr:to>
    <xdr:sp macro="" textlink="">
      <xdr:nvSpPr>
        <xdr:cNvPr id="386" name="円/楕円 385"/>
        <xdr:cNvSpPr/>
      </xdr:nvSpPr>
      <xdr:spPr>
        <a:xfrm>
          <a:off x="47752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44214</xdr:rowOff>
    </xdr:from>
    <xdr:ext cx="762000" cy="259045"/>
    <xdr:sp macro="" textlink="">
      <xdr:nvSpPr>
        <xdr:cNvPr id="387" name="公債費該当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135637</xdr:rowOff>
    </xdr:from>
    <xdr:to>
      <xdr:col>5</xdr:col>
      <xdr:colOff>600075</xdr:colOff>
      <xdr:row>81</xdr:row>
      <xdr:rowOff>65787</xdr:rowOff>
    </xdr:to>
    <xdr:sp macro="" textlink="">
      <xdr:nvSpPr>
        <xdr:cNvPr id="388" name="円/楕円 387"/>
        <xdr:cNvSpPr/>
      </xdr:nvSpPr>
      <xdr:spPr>
        <a:xfrm>
          <a:off x="3937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50564</xdr:rowOff>
    </xdr:from>
    <xdr:ext cx="736600" cy="259045"/>
    <xdr:sp macro="" textlink="">
      <xdr:nvSpPr>
        <xdr:cNvPr id="389" name="テキスト ボックス 388"/>
        <xdr:cNvSpPr txBox="1"/>
      </xdr:nvSpPr>
      <xdr:spPr>
        <a:xfrm>
          <a:off x="3606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0" name="円/楕円 389"/>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1" name="テキスト ボックス 390"/>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25908</xdr:rowOff>
    </xdr:from>
    <xdr:to>
      <xdr:col>3</xdr:col>
      <xdr:colOff>193675</xdr:colOff>
      <xdr:row>80</xdr:row>
      <xdr:rowOff>127508</xdr:rowOff>
    </xdr:to>
    <xdr:sp macro="" textlink="">
      <xdr:nvSpPr>
        <xdr:cNvPr id="392" name="円/楕円 391"/>
        <xdr:cNvSpPr/>
      </xdr:nvSpPr>
      <xdr:spPr>
        <a:xfrm>
          <a:off x="2159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112285</xdr:rowOff>
    </xdr:from>
    <xdr:ext cx="762000" cy="259045"/>
    <xdr:sp macro="" textlink="">
      <xdr:nvSpPr>
        <xdr:cNvPr id="393" name="テキスト ボックス 392"/>
        <xdr:cNvSpPr txBox="1"/>
      </xdr:nvSpPr>
      <xdr:spPr>
        <a:xfrm>
          <a:off x="1828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80772</xdr:rowOff>
    </xdr:from>
    <xdr:to>
      <xdr:col>1</xdr:col>
      <xdr:colOff>676275</xdr:colOff>
      <xdr:row>81</xdr:row>
      <xdr:rowOff>10922</xdr:rowOff>
    </xdr:to>
    <xdr:sp macro="" textlink="">
      <xdr:nvSpPr>
        <xdr:cNvPr id="394" name="円/楕円 393"/>
        <xdr:cNvSpPr/>
      </xdr:nvSpPr>
      <xdr:spPr>
        <a:xfrm>
          <a:off x="1270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167149</xdr:rowOff>
    </xdr:from>
    <xdr:ext cx="762000" cy="259045"/>
    <xdr:sp macro="" textlink="">
      <xdr:nvSpPr>
        <xdr:cNvPr id="395" name="テキスト ボックス 394"/>
        <xdr:cNvSpPr txBox="1"/>
      </xdr:nvSpPr>
      <xdr:spPr>
        <a:xfrm>
          <a:off x="939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0.6</a:t>
          </a:r>
          <a:r>
            <a:rPr kumimoji="1" lang="ja-JP" altLang="en-US" sz="1200">
              <a:latin typeface="ＭＳ Ｐゴシック"/>
            </a:rPr>
            <a:t>ポイント減の</a:t>
          </a:r>
          <a:r>
            <a:rPr kumimoji="1" lang="en-US" altLang="ja-JP" sz="1200">
              <a:latin typeface="ＭＳ Ｐゴシック"/>
            </a:rPr>
            <a:t>70.3</a:t>
          </a:r>
          <a:r>
            <a:rPr kumimoji="1" lang="ja-JP" altLang="en-US" sz="1200">
              <a:latin typeface="ＭＳ Ｐゴシック"/>
            </a:rPr>
            <a:t>％で，類似団体平均値を下回っている。</a:t>
          </a:r>
        </a:p>
        <a:p>
          <a:r>
            <a:rPr kumimoji="1" lang="ja-JP" altLang="en-US" sz="1200">
              <a:latin typeface="ＭＳ Ｐゴシック"/>
            </a:rPr>
            <a:t>　今後とも人件費等の抑制に努める。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1" name="直線コネクタ 420"/>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2"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3" name="直線コネクタ 422"/>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4"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5" name="直線コネクタ 424"/>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53848</xdr:rowOff>
    </xdr:to>
    <xdr:cxnSp macro="">
      <xdr:nvCxnSpPr>
        <xdr:cNvPr id="426" name="直線コネクタ 425"/>
        <xdr:cNvCxnSpPr/>
      </xdr:nvCxnSpPr>
      <xdr:spPr>
        <a:xfrm flipV="1">
          <a:off x="15671800" y="130566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27"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28" name="フローチャート : 判断 427"/>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53848</xdr:rowOff>
    </xdr:to>
    <xdr:cxnSp macro="">
      <xdr:nvCxnSpPr>
        <xdr:cNvPr id="429" name="直線コネクタ 428"/>
        <xdr:cNvCxnSpPr/>
      </xdr:nvCxnSpPr>
      <xdr:spPr>
        <a:xfrm>
          <a:off x="14782800" y="130611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0" name="フローチャート : 判断 429"/>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1" name="テキスト ボックス 430"/>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136144</xdr:rowOff>
    </xdr:to>
    <xdr:cxnSp macro="">
      <xdr:nvCxnSpPr>
        <xdr:cNvPr id="432" name="直線コネクタ 431"/>
        <xdr:cNvCxnSpPr/>
      </xdr:nvCxnSpPr>
      <xdr:spPr>
        <a:xfrm flipV="1">
          <a:off x="13893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3" name="フローチャート : 判断 432"/>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4" name="テキスト ボックス 433"/>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76</xdr:row>
      <xdr:rowOff>136144</xdr:rowOff>
    </xdr:to>
    <xdr:cxnSp macro="">
      <xdr:nvCxnSpPr>
        <xdr:cNvPr id="435" name="直線コネクタ 434"/>
        <xdr:cNvCxnSpPr/>
      </xdr:nvCxnSpPr>
      <xdr:spPr>
        <a:xfrm>
          <a:off x="13004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6" name="フローチャート : 判断 435"/>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7" name="テキスト ボックス 436"/>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38" name="フローチャート : 判断 437"/>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39" name="テキスト ボックス 438"/>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147065</xdr:rowOff>
    </xdr:from>
    <xdr:to>
      <xdr:col>24</xdr:col>
      <xdr:colOff>82550</xdr:colOff>
      <xdr:row>76</xdr:row>
      <xdr:rowOff>77215</xdr:rowOff>
    </xdr:to>
    <xdr:sp macro="" textlink="">
      <xdr:nvSpPr>
        <xdr:cNvPr id="445" name="円/楕円 444"/>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163593</xdr:rowOff>
    </xdr:from>
    <xdr:ext cx="762000" cy="259045"/>
    <xdr:sp macro="" textlink="">
      <xdr:nvSpPr>
        <xdr:cNvPr id="446" name="公債費以外該当値テキスト"/>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7" name="円/楕円 446"/>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48" name="テキスト ボックス 447"/>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49" name="円/楕円 448"/>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0" name="テキスト ボックス 449"/>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1" name="円/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2" name="テキスト ボックス 451"/>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53" name="円/楕円 452"/>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25671</xdr:rowOff>
    </xdr:from>
    <xdr:ext cx="762000" cy="259045"/>
    <xdr:sp macro="" textlink="">
      <xdr:nvSpPr>
        <xdr:cNvPr id="454" name="テキスト ボックス 453"/>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45466</xdr:rowOff>
    </xdr:from>
    <xdr:to>
      <xdr:col>4</xdr:col>
      <xdr:colOff>1117600</xdr:colOff>
      <xdr:row>13</xdr:row>
      <xdr:rowOff>102387</xdr:rowOff>
    </xdr:to>
    <xdr:cxnSp macro="">
      <xdr:nvCxnSpPr>
        <xdr:cNvPr id="52" name="直線コネクタ 51"/>
        <xdr:cNvCxnSpPr/>
      </xdr:nvCxnSpPr>
      <xdr:spPr bwMode="auto">
        <a:xfrm>
          <a:off x="5003800" y="2321941"/>
          <a:ext cx="6477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54643</xdr:rowOff>
    </xdr:from>
    <xdr:to>
      <xdr:col>4</xdr:col>
      <xdr:colOff>469900</xdr:colOff>
      <xdr:row>13</xdr:row>
      <xdr:rowOff>45466</xdr:rowOff>
    </xdr:to>
    <xdr:cxnSp macro="">
      <xdr:nvCxnSpPr>
        <xdr:cNvPr id="55" name="直線コネクタ 54"/>
        <xdr:cNvCxnSpPr/>
      </xdr:nvCxnSpPr>
      <xdr:spPr bwMode="auto">
        <a:xfrm>
          <a:off x="4305300" y="2159668"/>
          <a:ext cx="698500" cy="16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54643</xdr:rowOff>
    </xdr:from>
    <xdr:to>
      <xdr:col>3</xdr:col>
      <xdr:colOff>904875</xdr:colOff>
      <xdr:row>12</xdr:row>
      <xdr:rowOff>75086</xdr:rowOff>
    </xdr:to>
    <xdr:cxnSp macro="">
      <xdr:nvCxnSpPr>
        <xdr:cNvPr id="58" name="直線コネクタ 57"/>
        <xdr:cNvCxnSpPr/>
      </xdr:nvCxnSpPr>
      <xdr:spPr bwMode="auto">
        <a:xfrm flipV="1">
          <a:off x="3606800" y="2159668"/>
          <a:ext cx="698500" cy="2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67738</xdr:rowOff>
    </xdr:from>
    <xdr:to>
      <xdr:col>3</xdr:col>
      <xdr:colOff>206375</xdr:colOff>
      <xdr:row>12</xdr:row>
      <xdr:rowOff>75086</xdr:rowOff>
    </xdr:to>
    <xdr:cxnSp macro="">
      <xdr:nvCxnSpPr>
        <xdr:cNvPr id="61" name="直線コネクタ 60"/>
        <xdr:cNvCxnSpPr/>
      </xdr:nvCxnSpPr>
      <xdr:spPr bwMode="auto">
        <a:xfrm>
          <a:off x="2908300" y="2172763"/>
          <a:ext cx="6985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51587</xdr:rowOff>
    </xdr:from>
    <xdr:to>
      <xdr:col>5</xdr:col>
      <xdr:colOff>34925</xdr:colOff>
      <xdr:row>13</xdr:row>
      <xdr:rowOff>153187</xdr:rowOff>
    </xdr:to>
    <xdr:sp macro="" textlink="">
      <xdr:nvSpPr>
        <xdr:cNvPr id="71" name="円/楕円 70"/>
        <xdr:cNvSpPr/>
      </xdr:nvSpPr>
      <xdr:spPr bwMode="auto">
        <a:xfrm>
          <a:off x="5600700" y="23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68114</xdr:rowOff>
    </xdr:from>
    <xdr:ext cx="762000" cy="259045"/>
    <xdr:sp macro="" textlink="">
      <xdr:nvSpPr>
        <xdr:cNvPr id="72" name="人口1人当たり決算額の推移該当値テキスト130"/>
        <xdr:cNvSpPr txBox="1"/>
      </xdr:nvSpPr>
      <xdr:spPr>
        <a:xfrm>
          <a:off x="5740400" y="217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77,712</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166116</xdr:rowOff>
    </xdr:from>
    <xdr:to>
      <xdr:col>4</xdr:col>
      <xdr:colOff>520700</xdr:colOff>
      <xdr:row>13</xdr:row>
      <xdr:rowOff>96266</xdr:rowOff>
    </xdr:to>
    <xdr:sp macro="" textlink="">
      <xdr:nvSpPr>
        <xdr:cNvPr id="73" name="円/楕円 72"/>
        <xdr:cNvSpPr/>
      </xdr:nvSpPr>
      <xdr:spPr bwMode="auto">
        <a:xfrm>
          <a:off x="4953000" y="227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106443</xdr:rowOff>
    </xdr:from>
    <xdr:ext cx="736600" cy="259045"/>
    <xdr:sp macro="" textlink="">
      <xdr:nvSpPr>
        <xdr:cNvPr id="74" name="テキスト ボックス 73"/>
        <xdr:cNvSpPr txBox="1"/>
      </xdr:nvSpPr>
      <xdr:spPr>
        <a:xfrm>
          <a:off x="4622800" y="2040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79,455</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3843</xdr:rowOff>
    </xdr:from>
    <xdr:to>
      <xdr:col>3</xdr:col>
      <xdr:colOff>955675</xdr:colOff>
      <xdr:row>12</xdr:row>
      <xdr:rowOff>105443</xdr:rowOff>
    </xdr:to>
    <xdr:sp macro="" textlink="">
      <xdr:nvSpPr>
        <xdr:cNvPr id="75" name="円/楕円 74"/>
        <xdr:cNvSpPr/>
      </xdr:nvSpPr>
      <xdr:spPr bwMode="auto">
        <a:xfrm>
          <a:off x="4254500" y="210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115620</xdr:rowOff>
    </xdr:from>
    <xdr:ext cx="762000" cy="259045"/>
    <xdr:sp macro="" textlink="">
      <xdr:nvSpPr>
        <xdr:cNvPr id="76" name="テキスト ボックス 75"/>
        <xdr:cNvSpPr txBox="1"/>
      </xdr:nvSpPr>
      <xdr:spPr>
        <a:xfrm>
          <a:off x="3924300" y="18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84,424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24286</xdr:rowOff>
    </xdr:from>
    <xdr:to>
      <xdr:col>3</xdr:col>
      <xdr:colOff>257175</xdr:colOff>
      <xdr:row>12</xdr:row>
      <xdr:rowOff>125886</xdr:rowOff>
    </xdr:to>
    <xdr:sp macro="" textlink="">
      <xdr:nvSpPr>
        <xdr:cNvPr id="77" name="円/楕円 76"/>
        <xdr:cNvSpPr/>
      </xdr:nvSpPr>
      <xdr:spPr bwMode="auto">
        <a:xfrm>
          <a:off x="3556000" y="212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136063</xdr:rowOff>
    </xdr:from>
    <xdr:ext cx="762000" cy="259045"/>
    <xdr:sp macro="" textlink="">
      <xdr:nvSpPr>
        <xdr:cNvPr id="78" name="テキスト ボックス 77"/>
        <xdr:cNvSpPr txBox="1"/>
      </xdr:nvSpPr>
      <xdr:spPr>
        <a:xfrm>
          <a:off x="3225800" y="18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83,798</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16938</xdr:rowOff>
    </xdr:from>
    <xdr:to>
      <xdr:col>2</xdr:col>
      <xdr:colOff>692150</xdr:colOff>
      <xdr:row>12</xdr:row>
      <xdr:rowOff>118538</xdr:rowOff>
    </xdr:to>
    <xdr:sp macro="" textlink="">
      <xdr:nvSpPr>
        <xdr:cNvPr id="79" name="円/楕円 78"/>
        <xdr:cNvSpPr/>
      </xdr:nvSpPr>
      <xdr:spPr bwMode="auto">
        <a:xfrm>
          <a:off x="2857500" y="212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128715</xdr:rowOff>
    </xdr:from>
    <xdr:ext cx="762000" cy="259045"/>
    <xdr:sp macro="" textlink="">
      <xdr:nvSpPr>
        <xdr:cNvPr id="80" name="テキスト ボックス 79"/>
        <xdr:cNvSpPr txBox="1"/>
      </xdr:nvSpPr>
      <xdr:spPr>
        <a:xfrm>
          <a:off x="2527300" y="189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173667</xdr:rowOff>
    </xdr:from>
    <xdr:to>
      <xdr:col>4</xdr:col>
      <xdr:colOff>1117600</xdr:colOff>
      <xdr:row>34</xdr:row>
      <xdr:rowOff>183497</xdr:rowOff>
    </xdr:to>
    <xdr:cxnSp macro="">
      <xdr:nvCxnSpPr>
        <xdr:cNvPr id="115" name="直線コネクタ 114"/>
        <xdr:cNvCxnSpPr/>
      </xdr:nvCxnSpPr>
      <xdr:spPr bwMode="auto">
        <a:xfrm>
          <a:off x="5003800" y="6441117"/>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190662</xdr:rowOff>
    </xdr:from>
    <xdr:ext cx="762000" cy="259045"/>
    <xdr:sp macro="" textlink="">
      <xdr:nvSpPr>
        <xdr:cNvPr id="116" name="人口1人当たり決算額の推移平均値テキスト445"/>
        <xdr:cNvSpPr txBox="1"/>
      </xdr:nvSpPr>
      <xdr:spPr>
        <a:xfrm>
          <a:off x="5740400" y="6801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173667</xdr:rowOff>
    </xdr:from>
    <xdr:to>
      <xdr:col>4</xdr:col>
      <xdr:colOff>469900</xdr:colOff>
      <xdr:row>34</xdr:row>
      <xdr:rowOff>174157</xdr:rowOff>
    </xdr:to>
    <xdr:cxnSp macro="">
      <xdr:nvCxnSpPr>
        <xdr:cNvPr id="118" name="直線コネクタ 117"/>
        <xdr:cNvCxnSpPr/>
      </xdr:nvCxnSpPr>
      <xdr:spPr bwMode="auto">
        <a:xfrm flipV="1">
          <a:off x="4305300" y="6441117"/>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275734</xdr:rowOff>
    </xdr:from>
    <xdr:ext cx="736600" cy="259045"/>
    <xdr:sp macro="" textlink="">
      <xdr:nvSpPr>
        <xdr:cNvPr id="120" name="テキスト ボックス 119"/>
        <xdr:cNvSpPr txBox="1"/>
      </xdr:nvSpPr>
      <xdr:spPr>
        <a:xfrm>
          <a:off x="4622800" y="688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174157</xdr:rowOff>
    </xdr:from>
    <xdr:to>
      <xdr:col>3</xdr:col>
      <xdr:colOff>904875</xdr:colOff>
      <xdr:row>34</xdr:row>
      <xdr:rowOff>200185</xdr:rowOff>
    </xdr:to>
    <xdr:cxnSp macro="">
      <xdr:nvCxnSpPr>
        <xdr:cNvPr id="121" name="直線コネクタ 120"/>
        <xdr:cNvCxnSpPr/>
      </xdr:nvCxnSpPr>
      <xdr:spPr bwMode="auto">
        <a:xfrm flipV="1">
          <a:off x="3606800" y="6441607"/>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264565</xdr:rowOff>
    </xdr:from>
    <xdr:ext cx="762000" cy="259045"/>
    <xdr:sp macro="" textlink="">
      <xdr:nvSpPr>
        <xdr:cNvPr id="123" name="テキスト ボックス 122"/>
        <xdr:cNvSpPr txBox="1"/>
      </xdr:nvSpPr>
      <xdr:spPr>
        <a:xfrm>
          <a:off x="39243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117856</xdr:rowOff>
    </xdr:from>
    <xdr:to>
      <xdr:col>3</xdr:col>
      <xdr:colOff>206375</xdr:colOff>
      <xdr:row>34</xdr:row>
      <xdr:rowOff>200185</xdr:rowOff>
    </xdr:to>
    <xdr:cxnSp macro="">
      <xdr:nvCxnSpPr>
        <xdr:cNvPr id="124" name="直線コネクタ 123"/>
        <xdr:cNvCxnSpPr/>
      </xdr:nvCxnSpPr>
      <xdr:spPr bwMode="auto">
        <a:xfrm>
          <a:off x="2908300" y="6385306"/>
          <a:ext cx="698500" cy="823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216396</xdr:rowOff>
    </xdr:from>
    <xdr:ext cx="762000" cy="259045"/>
    <xdr:sp macro="" textlink="">
      <xdr:nvSpPr>
        <xdr:cNvPr id="126" name="テキスト ボックス 125"/>
        <xdr:cNvSpPr txBox="1"/>
      </xdr:nvSpPr>
      <xdr:spPr>
        <a:xfrm>
          <a:off x="32258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197096</xdr:rowOff>
    </xdr:from>
    <xdr:ext cx="762000" cy="259045"/>
    <xdr:sp macro="" textlink="">
      <xdr:nvSpPr>
        <xdr:cNvPr id="128" name="テキスト ボックス 127"/>
        <xdr:cNvSpPr txBox="1"/>
      </xdr:nvSpPr>
      <xdr:spPr>
        <a:xfrm>
          <a:off x="2527300" y="680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132697</xdr:rowOff>
    </xdr:from>
    <xdr:to>
      <xdr:col>5</xdr:col>
      <xdr:colOff>34925</xdr:colOff>
      <xdr:row>34</xdr:row>
      <xdr:rowOff>234297</xdr:rowOff>
    </xdr:to>
    <xdr:sp macro="" textlink="">
      <xdr:nvSpPr>
        <xdr:cNvPr id="134" name="円/楕円 133"/>
        <xdr:cNvSpPr/>
      </xdr:nvSpPr>
      <xdr:spPr bwMode="auto">
        <a:xfrm>
          <a:off x="5600700" y="640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320674</xdr:rowOff>
    </xdr:from>
    <xdr:ext cx="762000" cy="259045"/>
    <xdr:sp macro="" textlink="">
      <xdr:nvSpPr>
        <xdr:cNvPr id="135" name="人口1人当たり決算額の推移該当値テキスト445"/>
        <xdr:cNvSpPr txBox="1"/>
      </xdr:nvSpPr>
      <xdr:spPr>
        <a:xfrm>
          <a:off x="5740400" y="6245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25,520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122867</xdr:rowOff>
    </xdr:from>
    <xdr:to>
      <xdr:col>4</xdr:col>
      <xdr:colOff>520700</xdr:colOff>
      <xdr:row>34</xdr:row>
      <xdr:rowOff>224467</xdr:rowOff>
    </xdr:to>
    <xdr:sp macro="" textlink="">
      <xdr:nvSpPr>
        <xdr:cNvPr id="136" name="円/楕円 135"/>
        <xdr:cNvSpPr/>
      </xdr:nvSpPr>
      <xdr:spPr bwMode="auto">
        <a:xfrm>
          <a:off x="4953000" y="639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234644</xdr:rowOff>
    </xdr:from>
    <xdr:ext cx="736600" cy="259045"/>
    <xdr:sp macro="" textlink="">
      <xdr:nvSpPr>
        <xdr:cNvPr id="137" name="テキスト ボックス 136"/>
        <xdr:cNvSpPr txBox="1"/>
      </xdr:nvSpPr>
      <xdr:spPr>
        <a:xfrm>
          <a:off x="4622800" y="6159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123357</xdr:rowOff>
    </xdr:from>
    <xdr:to>
      <xdr:col>3</xdr:col>
      <xdr:colOff>955675</xdr:colOff>
      <xdr:row>34</xdr:row>
      <xdr:rowOff>224957</xdr:rowOff>
    </xdr:to>
    <xdr:sp macro="" textlink="">
      <xdr:nvSpPr>
        <xdr:cNvPr id="138" name="円/楕円 137"/>
        <xdr:cNvSpPr/>
      </xdr:nvSpPr>
      <xdr:spPr bwMode="auto">
        <a:xfrm>
          <a:off x="4254500" y="639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235134</xdr:rowOff>
    </xdr:from>
    <xdr:ext cx="762000" cy="259045"/>
    <xdr:sp macro="" textlink="">
      <xdr:nvSpPr>
        <xdr:cNvPr id="139" name="テキスト ボックス 138"/>
        <xdr:cNvSpPr txBox="1"/>
      </xdr:nvSpPr>
      <xdr:spPr>
        <a:xfrm>
          <a:off x="3924300" y="615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149385</xdr:rowOff>
    </xdr:from>
    <xdr:to>
      <xdr:col>3</xdr:col>
      <xdr:colOff>257175</xdr:colOff>
      <xdr:row>34</xdr:row>
      <xdr:rowOff>250985</xdr:rowOff>
    </xdr:to>
    <xdr:sp macro="" textlink="">
      <xdr:nvSpPr>
        <xdr:cNvPr id="140" name="円/楕円 139"/>
        <xdr:cNvSpPr/>
      </xdr:nvSpPr>
      <xdr:spPr bwMode="auto">
        <a:xfrm>
          <a:off x="3556000" y="64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261162</xdr:rowOff>
    </xdr:from>
    <xdr:ext cx="762000" cy="259045"/>
    <xdr:sp macro="" textlink="">
      <xdr:nvSpPr>
        <xdr:cNvPr id="141" name="テキスト ボックス 140"/>
        <xdr:cNvSpPr txBox="1"/>
      </xdr:nvSpPr>
      <xdr:spPr>
        <a:xfrm>
          <a:off x="3225800" y="61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67056</xdr:rowOff>
    </xdr:from>
    <xdr:to>
      <xdr:col>2</xdr:col>
      <xdr:colOff>692150</xdr:colOff>
      <xdr:row>34</xdr:row>
      <xdr:rowOff>168656</xdr:rowOff>
    </xdr:to>
    <xdr:sp macro="" textlink="">
      <xdr:nvSpPr>
        <xdr:cNvPr id="142" name="円/楕円 141"/>
        <xdr:cNvSpPr/>
      </xdr:nvSpPr>
      <xdr:spPr bwMode="auto">
        <a:xfrm>
          <a:off x="2857500" y="633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178833</xdr:rowOff>
    </xdr:from>
    <xdr:ext cx="762000" cy="259045"/>
    <xdr:sp macro="" textlink="">
      <xdr:nvSpPr>
        <xdr:cNvPr id="143" name="テキスト ボックス 142"/>
        <xdr:cNvSpPr txBox="1"/>
      </xdr:nvSpPr>
      <xdr:spPr>
        <a:xfrm>
          <a:off x="2527300" y="610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財政調整基金残高については，前年度決算に伴う積立等を行ったため，前年度と比較して</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13.13</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実質収支額については，前年度と比較して約８億４千万円増加したことにより，前年度と比較して</a:t>
          </a:r>
          <a:r>
            <a:rPr kumimoji="1" lang="en-US" altLang="ja-JP" sz="1200">
              <a:latin typeface="ＭＳ ゴシック" pitchFamily="49" charset="-128"/>
              <a:ea typeface="ＭＳ ゴシック" pitchFamily="49" charset="-128"/>
            </a:rPr>
            <a:t>1.44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4.05</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実質単年度収支については，基金からの取崩額が皆減したことから，前年度と比較して</a:t>
          </a:r>
          <a:r>
            <a:rPr kumimoji="1" lang="en-US" altLang="ja-JP" sz="1200">
              <a:latin typeface="ＭＳ ゴシック" pitchFamily="49" charset="-128"/>
              <a:ea typeface="ＭＳ ゴシック" pitchFamily="49" charset="-128"/>
            </a:rPr>
            <a:t>4.29</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2.75</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一般会計の実質収支額は，約２３億６千万円の黒字，公営企業を除く特別会計の実質収支額についても国民健康保険事業（事業勘定）ほか２会計で黒字となったことにより約１３億５千万円の黒字となった。</a:t>
          </a:r>
        </a:p>
        <a:p>
          <a:r>
            <a:rPr kumimoji="1" lang="ja-JP" altLang="en-US" sz="1200">
              <a:latin typeface="ＭＳ ゴシック" pitchFamily="49" charset="-128"/>
              <a:ea typeface="ＭＳ ゴシック" pitchFamily="49" charset="-128"/>
            </a:rPr>
            <a:t>　また，公営企業会計等の資金剰余額については，水道事業会計ほか４会計で黒字となったことにより約３９億２千万円の資金剰余となった。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元利償還金等については，元利償還金等の減により前年度と比較して約４千万円の減となった。</a:t>
          </a:r>
        </a:p>
        <a:p>
          <a:r>
            <a:rPr kumimoji="1" lang="ja-JP" altLang="en-US" sz="1200">
              <a:latin typeface="ＭＳ ゴシック" pitchFamily="49" charset="-128"/>
              <a:ea typeface="ＭＳ ゴシック" pitchFamily="49" charset="-128"/>
            </a:rPr>
            <a:t>　また，控除財源である算入公債費等については，公債費に対する特定財源等の増により約８千万円の増となったことにより，分子合計では前年度と比較して約１億１千万円の減となった。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一般会計等に係る地方債の現在高が約４９億１千万円の減，職員に係る退職手当負担見込額が約１１億５千万円の減，天応第２期埋立地用地取得事業などの債務負担行為に基づく支出予定額が約１０億９千万円の減などにより，前年度と比較して計約８１億３千万円の減となった。</a:t>
          </a:r>
        </a:p>
        <a:p>
          <a:r>
            <a:rPr kumimoji="1" lang="ja-JP" altLang="en-US" sz="1200">
              <a:latin typeface="ＭＳ ゴシック" pitchFamily="49" charset="-128"/>
              <a:ea typeface="ＭＳ ゴシック" pitchFamily="49" charset="-128"/>
            </a:rPr>
            <a:t>　また，控除財源である充当可能財源等については，地方債残高の減少などによる基準財政需要額算入見込額が約１３億２千万円の減，市営住宅使用料等の充当可能特定歳入が約１１億１千万円の減，財政調整基金等の充当可能基金が約７億４千万円の増などにより計約１６億９千万円の減となり，分子合計では前年度と比較して約６４億４千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98873375</v>
      </c>
      <c r="BO4" s="349"/>
      <c r="BP4" s="349"/>
      <c r="BQ4" s="349"/>
      <c r="BR4" s="349"/>
      <c r="BS4" s="349"/>
      <c r="BT4" s="349"/>
      <c r="BU4" s="350"/>
      <c r="BV4" s="348">
        <v>99648018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v>
      </c>
      <c r="CU4" s="355"/>
      <c r="CV4" s="355"/>
      <c r="CW4" s="355"/>
      <c r="CX4" s="355"/>
      <c r="CY4" s="355"/>
      <c r="CZ4" s="355"/>
      <c r="DA4" s="356"/>
      <c r="DB4" s="354">
        <v>2.6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96192990</v>
      </c>
      <c r="BO5" s="386"/>
      <c r="BP5" s="386"/>
      <c r="BQ5" s="386"/>
      <c r="BR5" s="386"/>
      <c r="BS5" s="386"/>
      <c r="BT5" s="386"/>
      <c r="BU5" s="387"/>
      <c r="BV5" s="385">
        <v>97900034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94.7</v>
      </c>
      <c r="CU5" s="383"/>
      <c r="CV5" s="383"/>
      <c r="CW5" s="383"/>
      <c r="CX5" s="383"/>
      <c r="CY5" s="383"/>
      <c r="CZ5" s="383"/>
      <c r="DA5" s="384"/>
      <c r="DB5" s="382">
        <v>95.3</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2680385</v>
      </c>
      <c r="BO6" s="386"/>
      <c r="BP6" s="386"/>
      <c r="BQ6" s="386"/>
      <c r="BR6" s="386"/>
      <c r="BS6" s="386"/>
      <c r="BT6" s="386"/>
      <c r="BU6" s="387"/>
      <c r="BV6" s="385">
        <v>1747984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103.6</v>
      </c>
      <c r="CU6" s="423"/>
      <c r="CV6" s="423"/>
      <c r="CW6" s="423"/>
      <c r="CX6" s="423"/>
      <c r="CY6" s="423"/>
      <c r="CZ6" s="423"/>
      <c r="DA6" s="424"/>
      <c r="DB6" s="422">
        <v>103.7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313633</v>
      </c>
      <c r="BO7" s="386"/>
      <c r="BP7" s="386"/>
      <c r="BQ7" s="386"/>
      <c r="BR7" s="386"/>
      <c r="BS7" s="386"/>
      <c r="BT7" s="386"/>
      <c r="BU7" s="387"/>
      <c r="BV7" s="385">
        <v>223641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58492536</v>
      </c>
      <c r="CU7" s="386"/>
      <c r="CV7" s="386"/>
      <c r="CW7" s="386"/>
      <c r="CX7" s="386"/>
      <c r="CY7" s="386"/>
      <c r="CZ7" s="386"/>
      <c r="DA7" s="387"/>
      <c r="DB7" s="385">
        <v>58477965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2366752</v>
      </c>
      <c r="BO8" s="386"/>
      <c r="BP8" s="386"/>
      <c r="BQ8" s="386"/>
      <c r="BR8" s="386"/>
      <c r="BS8" s="386"/>
      <c r="BT8" s="386"/>
      <c r="BU8" s="387"/>
      <c r="BV8" s="385">
        <v>1524343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v>
      </c>
      <c r="CU8" s="426"/>
      <c r="CV8" s="426"/>
      <c r="CW8" s="426"/>
      <c r="CX8" s="426"/>
      <c r="CY8" s="426"/>
      <c r="CZ8" s="426"/>
      <c r="DA8" s="427"/>
      <c r="DB8" s="425">
        <v>0.6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239973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842409</v>
      </c>
      <c r="BO9" s="386"/>
      <c r="BP9" s="386"/>
      <c r="BQ9" s="386"/>
      <c r="BR9" s="386"/>
      <c r="BS9" s="386"/>
      <c r="BT9" s="386"/>
      <c r="BU9" s="387"/>
      <c r="BV9" s="385">
        <v>159123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21.5</v>
      </c>
      <c r="CU9" s="383"/>
      <c r="CV9" s="383"/>
      <c r="CW9" s="383"/>
      <c r="CX9" s="383"/>
      <c r="CY9" s="383"/>
      <c r="CZ9" s="383"/>
      <c r="DA9" s="384"/>
      <c r="DB9" s="382">
        <v>21.4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251003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767624</v>
      </c>
      <c r="BO10" s="386"/>
      <c r="BP10" s="386"/>
      <c r="BQ10" s="386"/>
      <c r="BR10" s="386"/>
      <c r="BS10" s="386"/>
      <c r="BT10" s="386"/>
      <c r="BU10" s="387"/>
      <c r="BV10" s="385">
        <v>687586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70747</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238046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v>1820000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235408</v>
      </c>
      <c r="S13" s="467"/>
      <c r="T13" s="467"/>
      <c r="U13" s="467"/>
      <c r="V13" s="468"/>
      <c r="W13" s="401" t="s">
        <v>123</v>
      </c>
      <c r="X13" s="402"/>
      <c r="Y13" s="402"/>
      <c r="Z13" s="402"/>
      <c r="AA13" s="402"/>
      <c r="AB13" s="392"/>
      <c r="AC13" s="436">
        <v>3020</v>
      </c>
      <c r="AD13" s="437"/>
      <c r="AE13" s="437"/>
      <c r="AF13" s="437"/>
      <c r="AG13" s="476"/>
      <c r="AH13" s="436">
        <v>4419</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1610033</v>
      </c>
      <c r="BO13" s="386"/>
      <c r="BP13" s="386"/>
      <c r="BQ13" s="386"/>
      <c r="BR13" s="386"/>
      <c r="BS13" s="386"/>
      <c r="BT13" s="386"/>
      <c r="BU13" s="387"/>
      <c r="BV13" s="385">
        <v>-902544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12.7</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239769</v>
      </c>
      <c r="S14" s="467"/>
      <c r="T14" s="467"/>
      <c r="U14" s="467"/>
      <c r="V14" s="468"/>
      <c r="W14" s="375"/>
      <c r="X14" s="376"/>
      <c r="Y14" s="376"/>
      <c r="Z14" s="376"/>
      <c r="AA14" s="376"/>
      <c r="AB14" s="365"/>
      <c r="AC14" s="469">
        <v>2.9</v>
      </c>
      <c r="AD14" s="470"/>
      <c r="AE14" s="470"/>
      <c r="AF14" s="470"/>
      <c r="AG14" s="471"/>
      <c r="AH14" s="469">
        <v>3.8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113.5</v>
      </c>
      <c r="CU14" s="481"/>
      <c r="CV14" s="481"/>
      <c r="CW14" s="481"/>
      <c r="CX14" s="481"/>
      <c r="CY14" s="481"/>
      <c r="CZ14" s="481"/>
      <c r="DA14" s="482"/>
      <c r="DB14" s="480">
        <v>127.1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237138</v>
      </c>
      <c r="S15" s="467"/>
      <c r="T15" s="467"/>
      <c r="U15" s="467"/>
      <c r="V15" s="468"/>
      <c r="W15" s="401" t="s">
        <v>129</v>
      </c>
      <c r="X15" s="402"/>
      <c r="Y15" s="402"/>
      <c r="Z15" s="402"/>
      <c r="AA15" s="402"/>
      <c r="AB15" s="392"/>
      <c r="AC15" s="436">
        <v>30590</v>
      </c>
      <c r="AD15" s="437"/>
      <c r="AE15" s="437"/>
      <c r="AF15" s="437"/>
      <c r="AG15" s="476"/>
      <c r="AH15" s="436">
        <v>33987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25014545</v>
      </c>
      <c r="BO15" s="349"/>
      <c r="BP15" s="349"/>
      <c r="BQ15" s="349"/>
      <c r="BR15" s="349"/>
      <c r="BS15" s="349"/>
      <c r="BT15" s="349"/>
      <c r="BU15" s="350"/>
      <c r="BV15" s="348">
        <v>25033518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29</v>
      </c>
      <c r="AD16" s="470"/>
      <c r="AE16" s="470"/>
      <c r="AF16" s="470"/>
      <c r="AG16" s="471"/>
      <c r="AH16" s="469">
        <v>29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41168338</v>
      </c>
      <c r="BO16" s="386"/>
      <c r="BP16" s="386"/>
      <c r="BQ16" s="386"/>
      <c r="BR16" s="386"/>
      <c r="BS16" s="386"/>
      <c r="BT16" s="386"/>
      <c r="BU16" s="387"/>
      <c r="BV16" s="385">
        <v>41656277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71953</v>
      </c>
      <c r="AD17" s="437"/>
      <c r="AE17" s="437"/>
      <c r="AF17" s="437"/>
      <c r="AG17" s="476"/>
      <c r="AH17" s="436">
        <v>77274</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32309128</v>
      </c>
      <c r="BO17" s="386"/>
      <c r="BP17" s="386"/>
      <c r="BQ17" s="386"/>
      <c r="BR17" s="386"/>
      <c r="BS17" s="386"/>
      <c r="BT17" s="386"/>
      <c r="BU17" s="387"/>
      <c r="BV17" s="385">
        <v>32297991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138</v>
      </c>
      <c r="C18" s="428"/>
      <c r="D18" s="428"/>
      <c r="E18" s="497"/>
      <c r="F18" s="497"/>
      <c r="G18" s="497"/>
      <c r="H18" s="497"/>
      <c r="I18" s="497"/>
      <c r="J18" s="497"/>
      <c r="K18" s="497"/>
      <c r="L18" s="498">
        <v>353.86</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65.900000000000006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56508079</v>
      </c>
      <c r="BO18" s="386"/>
      <c r="BP18" s="386"/>
      <c r="BQ18" s="386"/>
      <c r="BR18" s="386"/>
      <c r="BS18" s="386"/>
      <c r="BT18" s="386"/>
      <c r="BU18" s="387"/>
      <c r="BV18" s="385">
        <v>56801961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140</v>
      </c>
      <c r="C19" s="428"/>
      <c r="D19" s="428"/>
      <c r="E19" s="497"/>
      <c r="F19" s="497"/>
      <c r="G19" s="497"/>
      <c r="H19" s="497"/>
      <c r="I19" s="497"/>
      <c r="J19" s="497"/>
      <c r="K19" s="497"/>
      <c r="L19" s="505">
        <v>678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67625487</v>
      </c>
      <c r="BO19" s="386"/>
      <c r="BP19" s="386"/>
      <c r="BQ19" s="386"/>
      <c r="BR19" s="386"/>
      <c r="BS19" s="386"/>
      <c r="BT19" s="386"/>
      <c r="BU19" s="387"/>
      <c r="BV19" s="385">
        <v>68176908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142</v>
      </c>
      <c r="C20" s="428"/>
      <c r="D20" s="428"/>
      <c r="E20" s="497"/>
      <c r="F20" s="497"/>
      <c r="G20" s="497"/>
      <c r="H20" s="497"/>
      <c r="I20" s="497"/>
      <c r="J20" s="497"/>
      <c r="K20" s="497"/>
      <c r="L20" s="505">
        <v>98654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129720188</v>
      </c>
      <c r="BO23" s="386"/>
      <c r="BP23" s="386"/>
      <c r="BQ23" s="386"/>
      <c r="BR23" s="386"/>
      <c r="BS23" s="386"/>
      <c r="BT23" s="386"/>
      <c r="BU23" s="387"/>
      <c r="BV23" s="385">
        <v>134512000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151</v>
      </c>
      <c r="F24" s="415"/>
      <c r="G24" s="415"/>
      <c r="H24" s="415"/>
      <c r="I24" s="415"/>
      <c r="J24" s="415"/>
      <c r="K24" s="416"/>
      <c r="L24" s="436">
        <v>1</v>
      </c>
      <c r="M24" s="437"/>
      <c r="N24" s="437"/>
      <c r="O24" s="437"/>
      <c r="P24" s="476"/>
      <c r="Q24" s="436">
        <v>10340</v>
      </c>
      <c r="R24" s="437"/>
      <c r="S24" s="437"/>
      <c r="T24" s="437"/>
      <c r="U24" s="437"/>
      <c r="V24" s="476"/>
      <c r="W24" s="531"/>
      <c r="X24" s="519"/>
      <c r="Y24" s="520"/>
      <c r="Z24" s="435" t="s">
        <v>152</v>
      </c>
      <c r="AA24" s="415"/>
      <c r="AB24" s="415"/>
      <c r="AC24" s="415"/>
      <c r="AD24" s="415"/>
      <c r="AE24" s="415"/>
      <c r="AF24" s="415"/>
      <c r="AG24" s="416"/>
      <c r="AH24" s="436">
        <v>1760</v>
      </c>
      <c r="AI24" s="437"/>
      <c r="AJ24" s="437"/>
      <c r="AK24" s="437"/>
      <c r="AL24" s="476"/>
      <c r="AM24" s="436">
        <v>6381760</v>
      </c>
      <c r="AN24" s="437"/>
      <c r="AO24" s="437"/>
      <c r="AP24" s="437"/>
      <c r="AQ24" s="437"/>
      <c r="AR24" s="476"/>
      <c r="AS24" s="436">
        <v>3626</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86245093</v>
      </c>
      <c r="BO24" s="386"/>
      <c r="BP24" s="386"/>
      <c r="BQ24" s="386"/>
      <c r="BR24" s="386"/>
      <c r="BS24" s="386"/>
      <c r="BT24" s="386"/>
      <c r="BU24" s="387"/>
      <c r="BV24" s="385">
        <v>88162379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154</v>
      </c>
      <c r="F25" s="415"/>
      <c r="G25" s="415"/>
      <c r="H25" s="415"/>
      <c r="I25" s="415"/>
      <c r="J25" s="415"/>
      <c r="K25" s="416"/>
      <c r="L25" s="436">
        <v>2</v>
      </c>
      <c r="M25" s="437"/>
      <c r="N25" s="437"/>
      <c r="O25" s="437"/>
      <c r="P25" s="476"/>
      <c r="Q25" s="436">
        <v>8600</v>
      </c>
      <c r="R25" s="437"/>
      <c r="S25" s="437"/>
      <c r="T25" s="437"/>
      <c r="U25" s="437"/>
      <c r="V25" s="476"/>
      <c r="W25" s="531"/>
      <c r="X25" s="519"/>
      <c r="Y25" s="520"/>
      <c r="Z25" s="435" t="s">
        <v>155</v>
      </c>
      <c r="AA25" s="415"/>
      <c r="AB25" s="415"/>
      <c r="AC25" s="415"/>
      <c r="AD25" s="415"/>
      <c r="AE25" s="415"/>
      <c r="AF25" s="415"/>
      <c r="AG25" s="416"/>
      <c r="AH25" s="436">
        <v>348</v>
      </c>
      <c r="AI25" s="437"/>
      <c r="AJ25" s="437"/>
      <c r="AK25" s="437"/>
      <c r="AL25" s="476"/>
      <c r="AM25" s="436">
        <v>1167540</v>
      </c>
      <c r="AN25" s="437"/>
      <c r="AO25" s="437"/>
      <c r="AP25" s="437"/>
      <c r="AQ25" s="437"/>
      <c r="AR25" s="476"/>
      <c r="AS25" s="436">
        <v>3355</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49211457</v>
      </c>
      <c r="BO25" s="349"/>
      <c r="BP25" s="349"/>
      <c r="BQ25" s="349"/>
      <c r="BR25" s="349"/>
      <c r="BS25" s="349"/>
      <c r="BT25" s="349"/>
      <c r="BU25" s="350"/>
      <c r="BV25" s="348">
        <v>16937694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157</v>
      </c>
      <c r="F26" s="415"/>
      <c r="G26" s="415"/>
      <c r="H26" s="415"/>
      <c r="I26" s="415"/>
      <c r="J26" s="415"/>
      <c r="K26" s="416"/>
      <c r="L26" s="436">
        <v>1</v>
      </c>
      <c r="M26" s="437"/>
      <c r="N26" s="437"/>
      <c r="O26" s="437"/>
      <c r="P26" s="476"/>
      <c r="Q26" s="436">
        <v>7400</v>
      </c>
      <c r="R26" s="437"/>
      <c r="S26" s="437"/>
      <c r="T26" s="437"/>
      <c r="U26" s="437"/>
      <c r="V26" s="476"/>
      <c r="W26" s="531"/>
      <c r="X26" s="519"/>
      <c r="Y26" s="520"/>
      <c r="Z26" s="435" t="s">
        <v>158</v>
      </c>
      <c r="AA26" s="539"/>
      <c r="AB26" s="539"/>
      <c r="AC26" s="539"/>
      <c r="AD26" s="539"/>
      <c r="AE26" s="539"/>
      <c r="AF26" s="539"/>
      <c r="AG26" s="540"/>
      <c r="AH26" s="436">
        <v>115</v>
      </c>
      <c r="AI26" s="437"/>
      <c r="AJ26" s="437"/>
      <c r="AK26" s="437"/>
      <c r="AL26" s="476"/>
      <c r="AM26" s="436">
        <v>422050</v>
      </c>
      <c r="AN26" s="437"/>
      <c r="AO26" s="437"/>
      <c r="AP26" s="437"/>
      <c r="AQ26" s="437"/>
      <c r="AR26" s="476"/>
      <c r="AS26" s="436">
        <v>3670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160</v>
      </c>
      <c r="F27" s="415"/>
      <c r="G27" s="415"/>
      <c r="H27" s="415"/>
      <c r="I27" s="415"/>
      <c r="J27" s="415"/>
      <c r="K27" s="416"/>
      <c r="L27" s="436">
        <v>1</v>
      </c>
      <c r="M27" s="437"/>
      <c r="N27" s="437"/>
      <c r="O27" s="437"/>
      <c r="P27" s="476"/>
      <c r="Q27" s="436">
        <v>6600</v>
      </c>
      <c r="R27" s="437"/>
      <c r="S27" s="437"/>
      <c r="T27" s="437"/>
      <c r="U27" s="437"/>
      <c r="V27" s="476"/>
      <c r="W27" s="531"/>
      <c r="X27" s="519"/>
      <c r="Y27" s="520"/>
      <c r="Z27" s="435" t="s">
        <v>161</v>
      </c>
      <c r="AA27" s="415"/>
      <c r="AB27" s="415"/>
      <c r="AC27" s="415"/>
      <c r="AD27" s="415"/>
      <c r="AE27" s="415"/>
      <c r="AF27" s="415"/>
      <c r="AG27" s="416"/>
      <c r="AH27" s="436">
        <v>64</v>
      </c>
      <c r="AI27" s="437"/>
      <c r="AJ27" s="437"/>
      <c r="AK27" s="437"/>
      <c r="AL27" s="476"/>
      <c r="AM27" s="436">
        <v>252995</v>
      </c>
      <c r="AN27" s="437"/>
      <c r="AO27" s="437"/>
      <c r="AP27" s="437"/>
      <c r="AQ27" s="437"/>
      <c r="AR27" s="476"/>
      <c r="AS27" s="436">
        <v>3953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1004192</v>
      </c>
      <c r="BO27" s="553"/>
      <c r="BP27" s="553"/>
      <c r="BQ27" s="553"/>
      <c r="BR27" s="553"/>
      <c r="BS27" s="553"/>
      <c r="BT27" s="553"/>
      <c r="BU27" s="554"/>
      <c r="BV27" s="552">
        <v>1003446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163</v>
      </c>
      <c r="F28" s="415"/>
      <c r="G28" s="415"/>
      <c r="H28" s="415"/>
      <c r="I28" s="415"/>
      <c r="J28" s="415"/>
      <c r="K28" s="416"/>
      <c r="L28" s="436">
        <v>1</v>
      </c>
      <c r="M28" s="437"/>
      <c r="N28" s="437"/>
      <c r="O28" s="437"/>
      <c r="P28" s="476"/>
      <c r="Q28" s="436">
        <v>6000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7677208</v>
      </c>
      <c r="BO28" s="349"/>
      <c r="BP28" s="349"/>
      <c r="BQ28" s="349"/>
      <c r="BR28" s="349"/>
      <c r="BS28" s="349"/>
      <c r="BT28" s="349"/>
      <c r="BU28" s="350"/>
      <c r="BV28" s="348">
        <v>6909584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167</v>
      </c>
      <c r="F29" s="415"/>
      <c r="G29" s="415"/>
      <c r="H29" s="415"/>
      <c r="I29" s="415"/>
      <c r="J29" s="415"/>
      <c r="K29" s="416"/>
      <c r="L29" s="436">
        <v>32</v>
      </c>
      <c r="M29" s="437"/>
      <c r="N29" s="437"/>
      <c r="O29" s="437"/>
      <c r="P29" s="476"/>
      <c r="Q29" s="436">
        <v>5500</v>
      </c>
      <c r="R29" s="437"/>
      <c r="S29" s="437"/>
      <c r="T29" s="437"/>
      <c r="U29" s="437"/>
      <c r="V29" s="476"/>
      <c r="W29" s="531"/>
      <c r="X29" s="519"/>
      <c r="Y29" s="520"/>
      <c r="Z29" s="435" t="s">
        <v>168</v>
      </c>
      <c r="AA29" s="415"/>
      <c r="AB29" s="415"/>
      <c r="AC29" s="415"/>
      <c r="AD29" s="415"/>
      <c r="AE29" s="415"/>
      <c r="AF29" s="415"/>
      <c r="AG29" s="416"/>
      <c r="AH29" s="436">
        <v>1824</v>
      </c>
      <c r="AI29" s="437"/>
      <c r="AJ29" s="437"/>
      <c r="AK29" s="437"/>
      <c r="AL29" s="476"/>
      <c r="AM29" s="436">
        <v>6634755</v>
      </c>
      <c r="AN29" s="437"/>
      <c r="AO29" s="437"/>
      <c r="AP29" s="437"/>
      <c r="AQ29" s="437"/>
      <c r="AR29" s="476"/>
      <c r="AS29" s="436">
        <v>3637</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1225873</v>
      </c>
      <c r="BO29" s="386"/>
      <c r="BP29" s="386"/>
      <c r="BQ29" s="386"/>
      <c r="BR29" s="386"/>
      <c r="BS29" s="386"/>
      <c r="BT29" s="386"/>
      <c r="BU29" s="387"/>
      <c r="BV29" s="385">
        <v>1375820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100.6</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6245481</v>
      </c>
      <c r="BO30" s="553"/>
      <c r="BP30" s="553"/>
      <c r="BQ30" s="553"/>
      <c r="BR30" s="553"/>
      <c r="BS30" s="553"/>
      <c r="BT30" s="553"/>
      <c r="BU30" s="554"/>
      <c r="BV30" s="552">
        <v>6276770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国民健康保険事業（事業勘定）特別会計</v>
      </c>
      <c r="X34" s="565"/>
      <c r="Y34" s="565"/>
      <c r="Z34" s="565"/>
      <c r="AA34" s="565"/>
      <c r="AB34" s="565"/>
      <c r="AC34" s="565"/>
      <c r="AD34" s="565"/>
      <c r="AE34" s="565"/>
      <c r="AF34" s="565"/>
      <c r="AG34" s="565"/>
      <c r="AH34" s="565"/>
      <c r="AI34" s="565"/>
      <c r="AJ34" s="565"/>
      <c r="AK34" s="565"/>
      <c r="AL34" s="165"/>
      <c r="AM34" s="564">
        <f>IF(AO34="","",MAX(C34:D43,U34:V43)+1)</f>
        <v>11</v>
      </c>
      <c r="AN34" s="564"/>
      <c r="AO34" s="565" t="str">
        <f>IF('各会計、関係団体の財政状況及び健全化判断比率'!B34="","",'各会計、関係団体の財政状況及び健全化判断比率'!B34)</f>
        <v>病院事業会計</v>
      </c>
      <c r="AP34" s="565"/>
      <c r="AQ34" s="565"/>
      <c r="AR34" s="565"/>
      <c r="AS34" s="565"/>
      <c r="AT34" s="565"/>
      <c r="AU34" s="565"/>
      <c r="AV34" s="565"/>
      <c r="AW34" s="565"/>
      <c r="AX34" s="565"/>
      <c r="AY34" s="565"/>
      <c r="AZ34" s="565"/>
      <c r="BA34" s="565"/>
      <c r="BB34" s="565"/>
      <c r="BC34" s="565"/>
      <c r="BD34" s="165"/>
      <c r="BE34" s="564">
        <f>IF(BG34="","",MAX(C34:D43,U34:V43,AM34:AN43)+1)</f>
        <v>15</v>
      </c>
      <c r="BF34" s="564"/>
      <c r="BG34" s="565" t="str">
        <f>IF('各会計、関係団体の財政状況及び健全化判断比率'!B38="","",'各会計、関係団体の財政状況及び健全化判断比率'!B38)</f>
        <v>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21</v>
      </c>
      <c r="BX34" s="564"/>
      <c r="BY34" s="565" t="str">
        <f>IF('各会計、関係団体の財政状況及び健全化判断比率'!B68="","",'各会計、関係団体の財政状況及び健全化判断比率'!B68)</f>
        <v>後期高齢者医療広域連合（一般会計）</v>
      </c>
      <c r="BZ34" s="565"/>
      <c r="CA34" s="565"/>
      <c r="CB34" s="565"/>
      <c r="CC34" s="565"/>
      <c r="CD34" s="565"/>
      <c r="CE34" s="565"/>
      <c r="CF34" s="565"/>
      <c r="CG34" s="565"/>
      <c r="CH34" s="565"/>
      <c r="CI34" s="565"/>
      <c r="CJ34" s="565"/>
      <c r="CK34" s="565"/>
      <c r="CL34" s="565"/>
      <c r="CM34" s="565"/>
      <c r="CN34" s="165"/>
      <c r="CO34" s="564">
        <f>IF(CQ34="","",MAX(C34:D43,U34:V43,AM34:AN43,BE34:BF43,BW34:BX43)+1)</f>
        <v>23</v>
      </c>
      <c r="CP34" s="564"/>
      <c r="CQ34" s="565" t="str">
        <f>IF('各会計、関係団体の財政状況及び健全化判断比率'!BS7="","",'各会計、関係団体の財政状況及び健全化判断比率'!BS7)</f>
        <v>呉市体育振興財団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公園墓地事業特別会計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国民健康保険事業（直診勘定）特別会計</v>
      </c>
      <c r="X35" s="565"/>
      <c r="Y35" s="565"/>
      <c r="Z35" s="565"/>
      <c r="AA35" s="565"/>
      <c r="AB35" s="565"/>
      <c r="AC35" s="565"/>
      <c r="AD35" s="565"/>
      <c r="AE35" s="565"/>
      <c r="AF35" s="565"/>
      <c r="AG35" s="565"/>
      <c r="AH35" s="565"/>
      <c r="AI35" s="565"/>
      <c r="AJ35" s="565"/>
      <c r="AK35" s="565"/>
      <c r="AL35" s="165"/>
      <c r="AM35" s="564">
        <f t="shared" ref="AM35:AM43" si="0">IF(AO35="","",AM34+1)</f>
        <v>12</v>
      </c>
      <c r="AN35" s="564"/>
      <c r="AO35" s="565" t="str">
        <f>IF('各会計、関係団体の財政状況及び健全化判断比率'!B35="","",'各会計、関係団体の財政状況及び健全化判断比率'!B35)</f>
        <v>水道事業会計</v>
      </c>
      <c r="AP35" s="565"/>
      <c r="AQ35" s="565"/>
      <c r="AR35" s="565"/>
      <c r="AS35" s="565"/>
      <c r="AT35" s="565"/>
      <c r="AU35" s="565"/>
      <c r="AV35" s="565"/>
      <c r="AW35" s="565"/>
      <c r="AX35" s="565"/>
      <c r="AY35" s="565"/>
      <c r="AZ35" s="565"/>
      <c r="BA35" s="565"/>
      <c r="BB35" s="565"/>
      <c r="BC35" s="565"/>
      <c r="BD35" s="165"/>
      <c r="BE35" s="564">
        <f t="shared" ref="BE35:BE43" si="1">IF(BG35="","",BE34+1)</f>
        <v>16</v>
      </c>
      <c r="BF35" s="564"/>
      <c r="BG35" s="565" t="str">
        <f>IF('各会計、関係団体の財政状況及び健全化判断比率'!B39="","",'各会計、関係団体の財政状況及び健全化判断比率'!B39)</f>
        <v>地方卸売市場事業特別会計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22</v>
      </c>
      <c r="BX35" s="564"/>
      <c r="BY35" s="565" t="str">
        <f>IF('各会計、関係団体の財政状況及び健全化判断比率'!B69="","",'各会計、関係団体の財政状況及び健全化判断比率'!B69)</f>
        <v>後期高齢者医療広域連合（特別会計）</v>
      </c>
      <c r="BZ35" s="565"/>
      <c r="CA35" s="565"/>
      <c r="CB35" s="565"/>
      <c r="CC35" s="565"/>
      <c r="CD35" s="565"/>
      <c r="CE35" s="565"/>
      <c r="CF35" s="565"/>
      <c r="CG35" s="565"/>
      <c r="CH35" s="565"/>
      <c r="CI35" s="565"/>
      <c r="CJ35" s="565"/>
      <c r="CK35" s="565"/>
      <c r="CL35" s="565"/>
      <c r="CM35" s="565"/>
      <c r="CN35" s="165"/>
      <c r="CO35" s="564">
        <f t="shared" ref="CO35:CO43" si="3">IF(CQ35="","",CO34+1)</f>
        <v>24</v>
      </c>
      <c r="CP35" s="564"/>
      <c r="CQ35" s="565" t="str">
        <f>IF('各会計、関係団体の財政状況及び健全化判断比率'!BS8="","",'各会計、関係団体の財政状況及び健全化判断比率'!BS8)</f>
        <v>くれ産業振興センター</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地域下水道事業特別会計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f t="shared" si="0"/>
        <v>13</v>
      </c>
      <c r="AN36" s="564"/>
      <c r="AO36" s="565" t="str">
        <f>IF('各会計、関係団体の財政状況及び健全化判断比率'!B36="","",'各会計、関係団体の財政状況及び健全化判断比率'!B36)</f>
        <v>工業用水道事業会計</v>
      </c>
      <c r="AP36" s="565"/>
      <c r="AQ36" s="565"/>
      <c r="AR36" s="565"/>
      <c r="AS36" s="565"/>
      <c r="AT36" s="565"/>
      <c r="AU36" s="565"/>
      <c r="AV36" s="565"/>
      <c r="AW36" s="565"/>
      <c r="AX36" s="565"/>
      <c r="AY36" s="565"/>
      <c r="AZ36" s="565"/>
      <c r="BA36" s="565"/>
      <c r="BB36" s="565"/>
      <c r="BC36" s="565"/>
      <c r="BD36" s="165"/>
      <c r="BE36" s="564">
        <f t="shared" si="1"/>
        <v>17</v>
      </c>
      <c r="BF36" s="564"/>
      <c r="BG36" s="565" t="str">
        <f>IF('各会計、関係団体の財政状況及び健全化判断比率'!B40="","",'各会計、関係団体の財政状況及び健全化判断比率'!B40)</f>
        <v>野呂高原ロッジ事業特別会計</v>
      </c>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f t="shared" si="3"/>
        <v>25</v>
      </c>
      <c r="CP36" s="564"/>
      <c r="CQ36" s="565" t="str">
        <f>IF('各会計、関係団体の財政状況及び健全化判断比率'!BS9="","",'各会計、関係団体の財政状況及び健全化判断比率'!BS9)</f>
        <v>呉市土地開発公社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v>
      </c>
      <c r="DH36" s="566"/>
      <c r="DI36" s="169"/>
      <c r="DJ36" s="137"/>
      <c r="DK36" s="137"/>
      <c r="DL36" s="137"/>
      <c r="DM36" s="137"/>
      <c r="DN36" s="137"/>
      <c r="DO36" s="137"/>
    </row>
    <row r="37" spans="1:119" ht="32.25" customHeight="1" x14ac:dyDescent="0.15">
      <c r="A37" s="138"/>
      <c r="B37" s="164"/>
      <c r="C37" s="564">
        <f>IF(E37="","",C36+1)</f>
        <v>4</v>
      </c>
      <c r="D37" s="564"/>
      <c r="E37" s="565" t="str">
        <f>IF('各会計、関係団体の財政状況及び健全化判断比率'!B10="","",'各会計、関係団体の財政状況及び健全化判断比率'!B10)</f>
        <v>離島航路事業特別会計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介護保険事業（保険勘定）特別会計</v>
      </c>
      <c r="X37" s="565"/>
      <c r="Y37" s="565"/>
      <c r="Z37" s="565"/>
      <c r="AA37" s="565"/>
      <c r="AB37" s="565"/>
      <c r="AC37" s="565"/>
      <c r="AD37" s="565"/>
      <c r="AE37" s="565"/>
      <c r="AF37" s="565"/>
      <c r="AG37" s="565"/>
      <c r="AH37" s="565"/>
      <c r="AI37" s="565"/>
      <c r="AJ37" s="565"/>
      <c r="AK37" s="565"/>
      <c r="AL37" s="165"/>
      <c r="AM37" s="564">
        <f t="shared" si="0"/>
        <v>14</v>
      </c>
      <c r="AN37" s="564"/>
      <c r="AO37" s="565" t="str">
        <f>IF('各会計、関係団体の財政状況及び健全化判断比率'!B37="","",'各会計、関係団体の財政状況及び健全化判断比率'!B37)</f>
        <v>下水道事業会計</v>
      </c>
      <c r="AP37" s="565"/>
      <c r="AQ37" s="565"/>
      <c r="AR37" s="565"/>
      <c r="AS37" s="565"/>
      <c r="AT37" s="565"/>
      <c r="AU37" s="565"/>
      <c r="AV37" s="565"/>
      <c r="AW37" s="565"/>
      <c r="AX37" s="565"/>
      <c r="AY37" s="565"/>
      <c r="AZ37" s="565"/>
      <c r="BA37" s="565"/>
      <c r="BB37" s="565"/>
      <c r="BC37" s="565"/>
      <c r="BD37" s="165"/>
      <c r="BE37" s="564">
        <f t="shared" si="1"/>
        <v>18</v>
      </c>
      <c r="BF37" s="564"/>
      <c r="BG37" s="565" t="str">
        <f>IF('各会計、関係団体の財政状況及び健全化判断比率'!B41="","",'各会計、関係団体の財政状況及び健全化判断比率'!B41)</f>
        <v>港湾整備事業特別会計</v>
      </c>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f t="shared" si="3"/>
        <v>26</v>
      </c>
      <c r="CP37" s="564"/>
      <c r="CQ37" s="565" t="str">
        <f>IF('各会計、関係団体の財政状況及び健全化判断比率'!BS10="","",'各会計、関係団体の財政状況及び健全化判断比率'!BS10)</f>
        <v>呉市文化振興財団</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9</v>
      </c>
      <c r="V38" s="564"/>
      <c r="W38" s="565" t="str">
        <f>IF('各会計、関係団体の財政状況及び健全化判断比率'!B32="","",'各会計、関係団体の財政状況及び健全化判断比率'!B32)</f>
        <v>介護保険事業（サービス勘定）特別会計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f t="shared" si="1"/>
        <v>19</v>
      </c>
      <c r="BF38" s="564"/>
      <c r="BG38" s="565" t="str">
        <f>IF('各会計、関係団体の財政状況及び健全化判断比率'!B42="","",'各会計、関係団体の財政状況及び健全化判断比率'!B42)</f>
        <v>内陸土地造成事業特別会計</v>
      </c>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27</v>
      </c>
      <c r="CP38" s="564"/>
      <c r="CQ38" s="565" t="str">
        <f>IF('各会計、関係団体の財政状況及び健全化判断比率'!BS11="","",'各会計、関係団体の財政状況及び健全化判断比率'!BS11)</f>
        <v>蘭島文化振興財団</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10</v>
      </c>
      <c r="V39" s="564"/>
      <c r="W39" s="565" t="str">
        <f>IF('各会計、関係団体の財政状況及び健全化判断比率'!B33="","",'各会計、関係団体の財政状況及び健全化判断比率'!B33)</f>
        <v>駐車場事業特別会計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f t="shared" si="1"/>
        <v>20</v>
      </c>
      <c r="BF39" s="564"/>
      <c r="BG39" s="565" t="str">
        <f>IF('各会計、関係団体の財政状況及び健全化判断比率'!B43="","",'各会計、関係団体の財政状況及び健全化判断比率'!B43)</f>
        <v>臨海土地造成事業特別会計</v>
      </c>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28</v>
      </c>
      <c r="CP39" s="564"/>
      <c r="CQ39" s="565" t="str">
        <f>IF('各会計、関係団体の財政状況及び健全化判断比率'!BS12="","",'各会計、関係団体の財政状況及び健全化判断比率'!BS12)</f>
        <v>野呂山観光開発公社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29</v>
      </c>
      <c r="CP40" s="564"/>
      <c r="CQ40" s="565" t="str">
        <f>IF('各会計、関係団体の財政状況及び健全化判断比率'!BS13="","",'各会計、関係団体の財政状況及び健全化判断比率'!BS13)</f>
        <v>安浦町生涯学習振興財団</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30</v>
      </c>
      <c r="CP41" s="564"/>
      <c r="CQ41" s="565" t="str">
        <f>IF('各会計、関係団体の財政状況及び健全化判断比率'!BS14="","",'各会計、関係団体の財政状況及び健全化判断比率'!BS14)</f>
        <v>倉橋まちづくり公社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31</v>
      </c>
      <c r="CP42" s="564"/>
      <c r="CQ42" s="565" t="str">
        <f>IF('各会計、関係団体の財政状況及び健全化判断比率'!BS15="","",'各会計、関係団体の財政状況及び健全化判断比率'!BS15)</f>
        <v>県民の浜蒲刈</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32</v>
      </c>
      <c r="CP43" s="564"/>
      <c r="CQ43" s="565" t="str">
        <f>IF('各会計、関係団体の財政状況及び健全化判断比率'!BS16="","",'各会計、関係団体の財政状況及び健全化判断比率'!BS16)</f>
        <v>斎島汽船</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205</v>
      </c>
      <c r="C5" s="578"/>
      <c r="D5" s="578"/>
      <c r="E5" s="578"/>
      <c r="F5" s="578"/>
      <c r="G5" s="578"/>
      <c r="H5" s="578"/>
      <c r="I5" s="578"/>
      <c r="J5" s="578"/>
      <c r="K5" s="578"/>
      <c r="L5" s="578"/>
      <c r="M5" s="578"/>
      <c r="N5" s="578"/>
      <c r="O5" s="578"/>
      <c r="P5" s="578"/>
      <c r="Q5" s="579"/>
      <c r="R5" s="580">
        <v>31366173</v>
      </c>
      <c r="S5" s="581"/>
      <c r="T5" s="581"/>
      <c r="U5" s="581"/>
      <c r="V5" s="581"/>
      <c r="W5" s="581"/>
      <c r="X5" s="581"/>
      <c r="Y5" s="582"/>
      <c r="Z5" s="583">
        <v>31.7</v>
      </c>
      <c r="AA5" s="583"/>
      <c r="AB5" s="583"/>
      <c r="AC5" s="583"/>
      <c r="AD5" s="584">
        <v>29237019</v>
      </c>
      <c r="AE5" s="584"/>
      <c r="AF5" s="584"/>
      <c r="AG5" s="584"/>
      <c r="AH5" s="584"/>
      <c r="AI5" s="584"/>
      <c r="AJ5" s="584"/>
      <c r="AK5" s="584"/>
      <c r="AL5" s="585">
        <v>53.6</v>
      </c>
      <c r="AM5" s="586"/>
      <c r="AN5" s="586"/>
      <c r="AO5" s="587"/>
      <c r="AP5" s="577" t="s">
        <v>206</v>
      </c>
      <c r="AQ5" s="578"/>
      <c r="AR5" s="578"/>
      <c r="AS5" s="578"/>
      <c r="AT5" s="578"/>
      <c r="AU5" s="578"/>
      <c r="AV5" s="578"/>
      <c r="AW5" s="578"/>
      <c r="AX5" s="578"/>
      <c r="AY5" s="578"/>
      <c r="AZ5" s="578"/>
      <c r="BA5" s="578"/>
      <c r="BB5" s="578"/>
      <c r="BC5" s="578"/>
      <c r="BD5" s="578"/>
      <c r="BE5" s="578"/>
      <c r="BF5" s="579"/>
      <c r="BG5" s="591">
        <v>29224763</v>
      </c>
      <c r="BH5" s="592"/>
      <c r="BI5" s="592"/>
      <c r="BJ5" s="592"/>
      <c r="BK5" s="592"/>
      <c r="BL5" s="592"/>
      <c r="BM5" s="592"/>
      <c r="BN5" s="593"/>
      <c r="BO5" s="594">
        <v>93.2</v>
      </c>
      <c r="BP5" s="594"/>
      <c r="BQ5" s="594"/>
      <c r="BR5" s="594"/>
      <c r="BS5" s="595">
        <v>366834</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207</v>
      </c>
      <c r="CS5" s="574"/>
      <c r="CT5" s="574"/>
      <c r="CU5" s="574"/>
      <c r="CV5" s="574"/>
      <c r="CW5" s="574"/>
      <c r="CX5" s="574"/>
      <c r="CY5" s="575"/>
      <c r="CZ5" s="573" t="s">
        <v>199</v>
      </c>
      <c r="DA5" s="574"/>
      <c r="DB5" s="574"/>
      <c r="DC5" s="575"/>
      <c r="DD5" s="573" t="s">
        <v>208</v>
      </c>
      <c r="DE5" s="574"/>
      <c r="DF5" s="574"/>
      <c r="DG5" s="574"/>
      <c r="DH5" s="574"/>
      <c r="DI5" s="574"/>
      <c r="DJ5" s="574"/>
      <c r="DK5" s="574"/>
      <c r="DL5" s="574"/>
      <c r="DM5" s="574"/>
      <c r="DN5" s="574"/>
      <c r="DO5" s="574"/>
      <c r="DP5" s="575"/>
      <c r="DQ5" s="573" t="s">
        <v>209</v>
      </c>
      <c r="DR5" s="574"/>
      <c r="DS5" s="574"/>
      <c r="DT5" s="574"/>
      <c r="DU5" s="574"/>
      <c r="DV5" s="574"/>
      <c r="DW5" s="574"/>
      <c r="DX5" s="574"/>
      <c r="DY5" s="574"/>
      <c r="DZ5" s="574"/>
      <c r="EA5" s="574"/>
      <c r="EB5" s="574"/>
      <c r="EC5" s="575"/>
    </row>
    <row r="6" spans="2:143" ht="11.25" customHeight="1" x14ac:dyDescent="0.15">
      <c r="B6" s="588" t="s">
        <v>210</v>
      </c>
      <c r="C6" s="589"/>
      <c r="D6" s="589"/>
      <c r="E6" s="589"/>
      <c r="F6" s="589"/>
      <c r="G6" s="589"/>
      <c r="H6" s="589"/>
      <c r="I6" s="589"/>
      <c r="J6" s="589"/>
      <c r="K6" s="589"/>
      <c r="L6" s="589"/>
      <c r="M6" s="589"/>
      <c r="N6" s="589"/>
      <c r="O6" s="589"/>
      <c r="P6" s="589"/>
      <c r="Q6" s="590"/>
      <c r="R6" s="591">
        <v>633746</v>
      </c>
      <c r="S6" s="592"/>
      <c r="T6" s="592"/>
      <c r="U6" s="592"/>
      <c r="V6" s="592"/>
      <c r="W6" s="592"/>
      <c r="X6" s="592"/>
      <c r="Y6" s="593"/>
      <c r="Z6" s="594">
        <v>0.6</v>
      </c>
      <c r="AA6" s="594"/>
      <c r="AB6" s="594"/>
      <c r="AC6" s="594"/>
      <c r="AD6" s="595">
        <v>633746</v>
      </c>
      <c r="AE6" s="595"/>
      <c r="AF6" s="595"/>
      <c r="AG6" s="595"/>
      <c r="AH6" s="595"/>
      <c r="AI6" s="595"/>
      <c r="AJ6" s="595"/>
      <c r="AK6" s="595"/>
      <c r="AL6" s="596">
        <v>1.2</v>
      </c>
      <c r="AM6" s="597"/>
      <c r="AN6" s="597"/>
      <c r="AO6" s="598"/>
      <c r="AP6" s="588" t="s">
        <v>211</v>
      </c>
      <c r="AQ6" s="589"/>
      <c r="AR6" s="589"/>
      <c r="AS6" s="589"/>
      <c r="AT6" s="589"/>
      <c r="AU6" s="589"/>
      <c r="AV6" s="589"/>
      <c r="AW6" s="589"/>
      <c r="AX6" s="589"/>
      <c r="AY6" s="589"/>
      <c r="AZ6" s="589"/>
      <c r="BA6" s="589"/>
      <c r="BB6" s="589"/>
      <c r="BC6" s="589"/>
      <c r="BD6" s="589"/>
      <c r="BE6" s="589"/>
      <c r="BF6" s="590"/>
      <c r="BG6" s="591">
        <v>29224763</v>
      </c>
      <c r="BH6" s="592"/>
      <c r="BI6" s="592"/>
      <c r="BJ6" s="592"/>
      <c r="BK6" s="592"/>
      <c r="BL6" s="592"/>
      <c r="BM6" s="592"/>
      <c r="BN6" s="593"/>
      <c r="BO6" s="594">
        <v>93.2</v>
      </c>
      <c r="BP6" s="594"/>
      <c r="BQ6" s="594"/>
      <c r="BR6" s="594"/>
      <c r="BS6" s="595">
        <v>366834</v>
      </c>
      <c r="BT6" s="595"/>
      <c r="BU6" s="595"/>
      <c r="BV6" s="595"/>
      <c r="BW6" s="595"/>
      <c r="BX6" s="595"/>
      <c r="BY6" s="595"/>
      <c r="BZ6" s="595"/>
      <c r="CA6" s="595"/>
      <c r="CB6" s="599"/>
      <c r="CD6" s="602" t="s">
        <v>212</v>
      </c>
      <c r="CE6" s="603"/>
      <c r="CF6" s="603"/>
      <c r="CG6" s="603"/>
      <c r="CH6" s="603"/>
      <c r="CI6" s="603"/>
      <c r="CJ6" s="603"/>
      <c r="CK6" s="603"/>
      <c r="CL6" s="603"/>
      <c r="CM6" s="603"/>
      <c r="CN6" s="603"/>
      <c r="CO6" s="603"/>
      <c r="CP6" s="603"/>
      <c r="CQ6" s="604"/>
      <c r="CR6" s="591">
        <v>598066</v>
      </c>
      <c r="CS6" s="592"/>
      <c r="CT6" s="592"/>
      <c r="CU6" s="592"/>
      <c r="CV6" s="592"/>
      <c r="CW6" s="592"/>
      <c r="CX6" s="592"/>
      <c r="CY6" s="593"/>
      <c r="CZ6" s="594">
        <v>0.6</v>
      </c>
      <c r="DA6" s="594"/>
      <c r="DB6" s="594"/>
      <c r="DC6" s="594"/>
      <c r="DD6" s="600" t="s">
        <v>213</v>
      </c>
      <c r="DE6" s="592"/>
      <c r="DF6" s="592"/>
      <c r="DG6" s="592"/>
      <c r="DH6" s="592"/>
      <c r="DI6" s="592"/>
      <c r="DJ6" s="592"/>
      <c r="DK6" s="592"/>
      <c r="DL6" s="592"/>
      <c r="DM6" s="592"/>
      <c r="DN6" s="592"/>
      <c r="DO6" s="592"/>
      <c r="DP6" s="593"/>
      <c r="DQ6" s="600">
        <v>597714</v>
      </c>
      <c r="DR6" s="592"/>
      <c r="DS6" s="592"/>
      <c r="DT6" s="592"/>
      <c r="DU6" s="592"/>
      <c r="DV6" s="592"/>
      <c r="DW6" s="592"/>
      <c r="DX6" s="592"/>
      <c r="DY6" s="592"/>
      <c r="DZ6" s="592"/>
      <c r="EA6" s="592"/>
      <c r="EB6" s="592"/>
      <c r="EC6" s="601"/>
    </row>
    <row r="7" spans="2:143" ht="11.25" customHeight="1" x14ac:dyDescent="0.15">
      <c r="B7" s="588" t="s">
        <v>214</v>
      </c>
      <c r="C7" s="589"/>
      <c r="D7" s="589"/>
      <c r="E7" s="589"/>
      <c r="F7" s="589"/>
      <c r="G7" s="589"/>
      <c r="H7" s="589"/>
      <c r="I7" s="589"/>
      <c r="J7" s="589"/>
      <c r="K7" s="589"/>
      <c r="L7" s="589"/>
      <c r="M7" s="589"/>
      <c r="N7" s="589"/>
      <c r="O7" s="589"/>
      <c r="P7" s="589"/>
      <c r="Q7" s="590"/>
      <c r="R7" s="591">
        <v>89065</v>
      </c>
      <c r="S7" s="592"/>
      <c r="T7" s="592"/>
      <c r="U7" s="592"/>
      <c r="V7" s="592"/>
      <c r="W7" s="592"/>
      <c r="X7" s="592"/>
      <c r="Y7" s="593"/>
      <c r="Z7" s="594">
        <v>0.1</v>
      </c>
      <c r="AA7" s="594"/>
      <c r="AB7" s="594"/>
      <c r="AC7" s="594"/>
      <c r="AD7" s="595">
        <v>89065</v>
      </c>
      <c r="AE7" s="595"/>
      <c r="AF7" s="595"/>
      <c r="AG7" s="595"/>
      <c r="AH7" s="595"/>
      <c r="AI7" s="595"/>
      <c r="AJ7" s="595"/>
      <c r="AK7" s="595"/>
      <c r="AL7" s="596">
        <v>0.2</v>
      </c>
      <c r="AM7" s="597"/>
      <c r="AN7" s="597"/>
      <c r="AO7" s="598"/>
      <c r="AP7" s="588" t="s">
        <v>215</v>
      </c>
      <c r="AQ7" s="589"/>
      <c r="AR7" s="589"/>
      <c r="AS7" s="589"/>
      <c r="AT7" s="589"/>
      <c r="AU7" s="589"/>
      <c r="AV7" s="589"/>
      <c r="AW7" s="589"/>
      <c r="AX7" s="589"/>
      <c r="AY7" s="589"/>
      <c r="AZ7" s="589"/>
      <c r="BA7" s="589"/>
      <c r="BB7" s="589"/>
      <c r="BC7" s="589"/>
      <c r="BD7" s="589"/>
      <c r="BE7" s="589"/>
      <c r="BF7" s="590"/>
      <c r="BG7" s="591">
        <v>14374196</v>
      </c>
      <c r="BH7" s="592"/>
      <c r="BI7" s="592"/>
      <c r="BJ7" s="592"/>
      <c r="BK7" s="592"/>
      <c r="BL7" s="592"/>
      <c r="BM7" s="592"/>
      <c r="BN7" s="593"/>
      <c r="BO7" s="594">
        <v>45.8</v>
      </c>
      <c r="BP7" s="594"/>
      <c r="BQ7" s="594"/>
      <c r="BR7" s="594"/>
      <c r="BS7" s="595">
        <v>366834</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10525742</v>
      </c>
      <c r="CS7" s="592"/>
      <c r="CT7" s="592"/>
      <c r="CU7" s="592"/>
      <c r="CV7" s="592"/>
      <c r="CW7" s="592"/>
      <c r="CX7" s="592"/>
      <c r="CY7" s="593"/>
      <c r="CZ7" s="594">
        <v>10.9</v>
      </c>
      <c r="DA7" s="594"/>
      <c r="DB7" s="594"/>
      <c r="DC7" s="594"/>
      <c r="DD7" s="600">
        <v>770136</v>
      </c>
      <c r="DE7" s="592"/>
      <c r="DF7" s="592"/>
      <c r="DG7" s="592"/>
      <c r="DH7" s="592"/>
      <c r="DI7" s="592"/>
      <c r="DJ7" s="592"/>
      <c r="DK7" s="592"/>
      <c r="DL7" s="592"/>
      <c r="DM7" s="592"/>
      <c r="DN7" s="592"/>
      <c r="DO7" s="592"/>
      <c r="DP7" s="593"/>
      <c r="DQ7" s="600">
        <v>9244594</v>
      </c>
      <c r="DR7" s="592"/>
      <c r="DS7" s="592"/>
      <c r="DT7" s="592"/>
      <c r="DU7" s="592"/>
      <c r="DV7" s="592"/>
      <c r="DW7" s="592"/>
      <c r="DX7" s="592"/>
      <c r="DY7" s="592"/>
      <c r="DZ7" s="592"/>
      <c r="EA7" s="592"/>
      <c r="EB7" s="592"/>
      <c r="EC7" s="601"/>
    </row>
    <row r="8" spans="2:143" ht="11.25" customHeight="1" x14ac:dyDescent="0.15">
      <c r="B8" s="588" t="s">
        <v>217</v>
      </c>
      <c r="C8" s="589"/>
      <c r="D8" s="589"/>
      <c r="E8" s="589"/>
      <c r="F8" s="589"/>
      <c r="G8" s="589"/>
      <c r="H8" s="589"/>
      <c r="I8" s="589"/>
      <c r="J8" s="589"/>
      <c r="K8" s="589"/>
      <c r="L8" s="589"/>
      <c r="M8" s="589"/>
      <c r="N8" s="589"/>
      <c r="O8" s="589"/>
      <c r="P8" s="589"/>
      <c r="Q8" s="590"/>
      <c r="R8" s="591">
        <v>132366</v>
      </c>
      <c r="S8" s="592"/>
      <c r="T8" s="592"/>
      <c r="U8" s="592"/>
      <c r="V8" s="592"/>
      <c r="W8" s="592"/>
      <c r="X8" s="592"/>
      <c r="Y8" s="593"/>
      <c r="Z8" s="594">
        <v>0.1</v>
      </c>
      <c r="AA8" s="594"/>
      <c r="AB8" s="594"/>
      <c r="AC8" s="594"/>
      <c r="AD8" s="595">
        <v>132366</v>
      </c>
      <c r="AE8" s="595"/>
      <c r="AF8" s="595"/>
      <c r="AG8" s="595"/>
      <c r="AH8" s="595"/>
      <c r="AI8" s="595"/>
      <c r="AJ8" s="595"/>
      <c r="AK8" s="595"/>
      <c r="AL8" s="596">
        <v>0.2</v>
      </c>
      <c r="AM8" s="597"/>
      <c r="AN8" s="597"/>
      <c r="AO8" s="598"/>
      <c r="AP8" s="588" t="s">
        <v>218</v>
      </c>
      <c r="AQ8" s="589"/>
      <c r="AR8" s="589"/>
      <c r="AS8" s="589"/>
      <c r="AT8" s="589"/>
      <c r="AU8" s="589"/>
      <c r="AV8" s="589"/>
      <c r="AW8" s="589"/>
      <c r="AX8" s="589"/>
      <c r="AY8" s="589"/>
      <c r="AZ8" s="589"/>
      <c r="BA8" s="589"/>
      <c r="BB8" s="589"/>
      <c r="BC8" s="589"/>
      <c r="BD8" s="589"/>
      <c r="BE8" s="589"/>
      <c r="BF8" s="590"/>
      <c r="BG8" s="591">
        <v>330398</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33312224</v>
      </c>
      <c r="CS8" s="592"/>
      <c r="CT8" s="592"/>
      <c r="CU8" s="592"/>
      <c r="CV8" s="592"/>
      <c r="CW8" s="592"/>
      <c r="CX8" s="592"/>
      <c r="CY8" s="593"/>
      <c r="CZ8" s="594">
        <v>34.6</v>
      </c>
      <c r="DA8" s="594"/>
      <c r="DB8" s="594"/>
      <c r="DC8" s="594"/>
      <c r="DD8" s="600">
        <v>573963</v>
      </c>
      <c r="DE8" s="592"/>
      <c r="DF8" s="592"/>
      <c r="DG8" s="592"/>
      <c r="DH8" s="592"/>
      <c r="DI8" s="592"/>
      <c r="DJ8" s="592"/>
      <c r="DK8" s="592"/>
      <c r="DL8" s="592"/>
      <c r="DM8" s="592"/>
      <c r="DN8" s="592"/>
      <c r="DO8" s="592"/>
      <c r="DP8" s="593"/>
      <c r="DQ8" s="600">
        <v>16175324</v>
      </c>
      <c r="DR8" s="592"/>
      <c r="DS8" s="592"/>
      <c r="DT8" s="592"/>
      <c r="DU8" s="592"/>
      <c r="DV8" s="592"/>
      <c r="DW8" s="592"/>
      <c r="DX8" s="592"/>
      <c r="DY8" s="592"/>
      <c r="DZ8" s="592"/>
      <c r="EA8" s="592"/>
      <c r="EB8" s="592"/>
      <c r="EC8" s="601"/>
    </row>
    <row r="9" spans="2:143" ht="11.25" customHeight="1" x14ac:dyDescent="0.15">
      <c r="B9" s="588" t="s">
        <v>220</v>
      </c>
      <c r="C9" s="589"/>
      <c r="D9" s="589"/>
      <c r="E9" s="589"/>
      <c r="F9" s="589"/>
      <c r="G9" s="589"/>
      <c r="H9" s="589"/>
      <c r="I9" s="589"/>
      <c r="J9" s="589"/>
      <c r="K9" s="589"/>
      <c r="L9" s="589"/>
      <c r="M9" s="589"/>
      <c r="N9" s="589"/>
      <c r="O9" s="589"/>
      <c r="P9" s="589"/>
      <c r="Q9" s="590"/>
      <c r="R9" s="591">
        <v>195884</v>
      </c>
      <c r="S9" s="592"/>
      <c r="T9" s="592"/>
      <c r="U9" s="592"/>
      <c r="V9" s="592"/>
      <c r="W9" s="592"/>
      <c r="X9" s="592"/>
      <c r="Y9" s="593"/>
      <c r="Z9" s="594">
        <v>0.2</v>
      </c>
      <c r="AA9" s="594"/>
      <c r="AB9" s="594"/>
      <c r="AC9" s="594"/>
      <c r="AD9" s="595">
        <v>195884</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11320869</v>
      </c>
      <c r="BH9" s="592"/>
      <c r="BI9" s="592"/>
      <c r="BJ9" s="592"/>
      <c r="BK9" s="592"/>
      <c r="BL9" s="592"/>
      <c r="BM9" s="592"/>
      <c r="BN9" s="593"/>
      <c r="BO9" s="594">
        <v>36.1</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7786512</v>
      </c>
      <c r="CS9" s="592"/>
      <c r="CT9" s="592"/>
      <c r="CU9" s="592"/>
      <c r="CV9" s="592"/>
      <c r="CW9" s="592"/>
      <c r="CX9" s="592"/>
      <c r="CY9" s="593"/>
      <c r="CZ9" s="594">
        <v>8.1</v>
      </c>
      <c r="DA9" s="594"/>
      <c r="DB9" s="594"/>
      <c r="DC9" s="594"/>
      <c r="DD9" s="600">
        <v>1542290</v>
      </c>
      <c r="DE9" s="592"/>
      <c r="DF9" s="592"/>
      <c r="DG9" s="592"/>
      <c r="DH9" s="592"/>
      <c r="DI9" s="592"/>
      <c r="DJ9" s="592"/>
      <c r="DK9" s="592"/>
      <c r="DL9" s="592"/>
      <c r="DM9" s="592"/>
      <c r="DN9" s="592"/>
      <c r="DO9" s="592"/>
      <c r="DP9" s="593"/>
      <c r="DQ9" s="600">
        <v>5185203</v>
      </c>
      <c r="DR9" s="592"/>
      <c r="DS9" s="592"/>
      <c r="DT9" s="592"/>
      <c r="DU9" s="592"/>
      <c r="DV9" s="592"/>
      <c r="DW9" s="592"/>
      <c r="DX9" s="592"/>
      <c r="DY9" s="592"/>
      <c r="DZ9" s="592"/>
      <c r="EA9" s="592"/>
      <c r="EB9" s="592"/>
      <c r="EC9" s="601"/>
    </row>
    <row r="10" spans="2:143" ht="11.25" customHeight="1" x14ac:dyDescent="0.15">
      <c r="B10" s="588" t="s">
        <v>223</v>
      </c>
      <c r="C10" s="589"/>
      <c r="D10" s="589"/>
      <c r="E10" s="589"/>
      <c r="F10" s="589"/>
      <c r="G10" s="589"/>
      <c r="H10" s="589"/>
      <c r="I10" s="589"/>
      <c r="J10" s="589"/>
      <c r="K10" s="589"/>
      <c r="L10" s="589"/>
      <c r="M10" s="589"/>
      <c r="N10" s="589"/>
      <c r="O10" s="589"/>
      <c r="P10" s="589"/>
      <c r="Q10" s="590"/>
      <c r="R10" s="591">
        <v>2257834</v>
      </c>
      <c r="S10" s="592"/>
      <c r="T10" s="592"/>
      <c r="U10" s="592"/>
      <c r="V10" s="592"/>
      <c r="W10" s="592"/>
      <c r="X10" s="592"/>
      <c r="Y10" s="593"/>
      <c r="Z10" s="594">
        <v>2.2999999999999998</v>
      </c>
      <c r="AA10" s="594"/>
      <c r="AB10" s="594"/>
      <c r="AC10" s="594"/>
      <c r="AD10" s="595">
        <v>2257834</v>
      </c>
      <c r="AE10" s="595"/>
      <c r="AF10" s="595"/>
      <c r="AG10" s="595"/>
      <c r="AH10" s="595"/>
      <c r="AI10" s="595"/>
      <c r="AJ10" s="595"/>
      <c r="AK10" s="595"/>
      <c r="AL10" s="596">
        <v>4.0999999999999996</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497484</v>
      </c>
      <c r="BH10" s="592"/>
      <c r="BI10" s="592"/>
      <c r="BJ10" s="592"/>
      <c r="BK10" s="592"/>
      <c r="BL10" s="592"/>
      <c r="BM10" s="592"/>
      <c r="BN10" s="593"/>
      <c r="BO10" s="594">
        <v>1.6</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602060</v>
      </c>
      <c r="CS10" s="592"/>
      <c r="CT10" s="592"/>
      <c r="CU10" s="592"/>
      <c r="CV10" s="592"/>
      <c r="CW10" s="592"/>
      <c r="CX10" s="592"/>
      <c r="CY10" s="593"/>
      <c r="CZ10" s="594">
        <v>0.6</v>
      </c>
      <c r="DA10" s="594"/>
      <c r="DB10" s="594"/>
      <c r="DC10" s="594"/>
      <c r="DD10" s="600" t="s">
        <v>111</v>
      </c>
      <c r="DE10" s="592"/>
      <c r="DF10" s="592"/>
      <c r="DG10" s="592"/>
      <c r="DH10" s="592"/>
      <c r="DI10" s="592"/>
      <c r="DJ10" s="592"/>
      <c r="DK10" s="592"/>
      <c r="DL10" s="592"/>
      <c r="DM10" s="592"/>
      <c r="DN10" s="592"/>
      <c r="DO10" s="592"/>
      <c r="DP10" s="593"/>
      <c r="DQ10" s="600">
        <v>84434</v>
      </c>
      <c r="DR10" s="592"/>
      <c r="DS10" s="592"/>
      <c r="DT10" s="592"/>
      <c r="DU10" s="592"/>
      <c r="DV10" s="592"/>
      <c r="DW10" s="592"/>
      <c r="DX10" s="592"/>
      <c r="DY10" s="592"/>
      <c r="DZ10" s="592"/>
      <c r="EA10" s="592"/>
      <c r="EB10" s="592"/>
      <c r="EC10" s="601"/>
    </row>
    <row r="11" spans="2:143" ht="11.25" customHeight="1" x14ac:dyDescent="0.15">
      <c r="B11" s="588" t="s">
        <v>226</v>
      </c>
      <c r="C11" s="589"/>
      <c r="D11" s="589"/>
      <c r="E11" s="589"/>
      <c r="F11" s="589"/>
      <c r="G11" s="589"/>
      <c r="H11" s="589"/>
      <c r="I11" s="589"/>
      <c r="J11" s="589"/>
      <c r="K11" s="589"/>
      <c r="L11" s="589"/>
      <c r="M11" s="589"/>
      <c r="N11" s="589"/>
      <c r="O11" s="589"/>
      <c r="P11" s="589"/>
      <c r="Q11" s="590"/>
      <c r="R11" s="591">
        <v>26648</v>
      </c>
      <c r="S11" s="592"/>
      <c r="T11" s="592"/>
      <c r="U11" s="592"/>
      <c r="V11" s="592"/>
      <c r="W11" s="592"/>
      <c r="X11" s="592"/>
      <c r="Y11" s="593"/>
      <c r="Z11" s="594">
        <v>0</v>
      </c>
      <c r="AA11" s="594"/>
      <c r="AB11" s="594"/>
      <c r="AC11" s="594"/>
      <c r="AD11" s="595">
        <v>26648</v>
      </c>
      <c r="AE11" s="595"/>
      <c r="AF11" s="595"/>
      <c r="AG11" s="595"/>
      <c r="AH11" s="595"/>
      <c r="AI11" s="595"/>
      <c r="AJ11" s="595"/>
      <c r="AK11" s="595"/>
      <c r="AL11" s="596">
        <v>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2225445</v>
      </c>
      <c r="BH11" s="592"/>
      <c r="BI11" s="592"/>
      <c r="BJ11" s="592"/>
      <c r="BK11" s="592"/>
      <c r="BL11" s="592"/>
      <c r="BM11" s="592"/>
      <c r="BN11" s="593"/>
      <c r="BO11" s="594">
        <v>7.1</v>
      </c>
      <c r="BP11" s="594"/>
      <c r="BQ11" s="594"/>
      <c r="BR11" s="594"/>
      <c r="BS11" s="600">
        <v>366834</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1679172</v>
      </c>
      <c r="CS11" s="592"/>
      <c r="CT11" s="592"/>
      <c r="CU11" s="592"/>
      <c r="CV11" s="592"/>
      <c r="CW11" s="592"/>
      <c r="CX11" s="592"/>
      <c r="CY11" s="593"/>
      <c r="CZ11" s="594">
        <v>1.7</v>
      </c>
      <c r="DA11" s="594"/>
      <c r="DB11" s="594"/>
      <c r="DC11" s="594"/>
      <c r="DD11" s="600">
        <v>530238</v>
      </c>
      <c r="DE11" s="592"/>
      <c r="DF11" s="592"/>
      <c r="DG11" s="592"/>
      <c r="DH11" s="592"/>
      <c r="DI11" s="592"/>
      <c r="DJ11" s="592"/>
      <c r="DK11" s="592"/>
      <c r="DL11" s="592"/>
      <c r="DM11" s="592"/>
      <c r="DN11" s="592"/>
      <c r="DO11" s="592"/>
      <c r="DP11" s="593"/>
      <c r="DQ11" s="600">
        <v>1173288</v>
      </c>
      <c r="DR11" s="592"/>
      <c r="DS11" s="592"/>
      <c r="DT11" s="592"/>
      <c r="DU11" s="592"/>
      <c r="DV11" s="592"/>
      <c r="DW11" s="592"/>
      <c r="DX11" s="592"/>
      <c r="DY11" s="592"/>
      <c r="DZ11" s="592"/>
      <c r="EA11" s="592"/>
      <c r="EB11" s="592"/>
      <c r="EC11" s="601"/>
    </row>
    <row r="12" spans="2:143" ht="11.25" customHeight="1" x14ac:dyDescent="0.15">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12918028</v>
      </c>
      <c r="BH12" s="592"/>
      <c r="BI12" s="592"/>
      <c r="BJ12" s="592"/>
      <c r="BK12" s="592"/>
      <c r="BL12" s="592"/>
      <c r="BM12" s="592"/>
      <c r="BN12" s="593"/>
      <c r="BO12" s="594">
        <v>41.2</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4911506</v>
      </c>
      <c r="CS12" s="592"/>
      <c r="CT12" s="592"/>
      <c r="CU12" s="592"/>
      <c r="CV12" s="592"/>
      <c r="CW12" s="592"/>
      <c r="CX12" s="592"/>
      <c r="CY12" s="593"/>
      <c r="CZ12" s="594">
        <v>5.0999999999999996</v>
      </c>
      <c r="DA12" s="594"/>
      <c r="DB12" s="594"/>
      <c r="DC12" s="594"/>
      <c r="DD12" s="600">
        <v>149056</v>
      </c>
      <c r="DE12" s="592"/>
      <c r="DF12" s="592"/>
      <c r="DG12" s="592"/>
      <c r="DH12" s="592"/>
      <c r="DI12" s="592"/>
      <c r="DJ12" s="592"/>
      <c r="DK12" s="592"/>
      <c r="DL12" s="592"/>
      <c r="DM12" s="592"/>
      <c r="DN12" s="592"/>
      <c r="DO12" s="592"/>
      <c r="DP12" s="593"/>
      <c r="DQ12" s="600">
        <v>838320</v>
      </c>
      <c r="DR12" s="592"/>
      <c r="DS12" s="592"/>
      <c r="DT12" s="592"/>
      <c r="DU12" s="592"/>
      <c r="DV12" s="592"/>
      <c r="DW12" s="592"/>
      <c r="DX12" s="592"/>
      <c r="DY12" s="592"/>
      <c r="DZ12" s="592"/>
      <c r="EA12" s="592"/>
      <c r="EB12" s="592"/>
      <c r="EC12" s="601"/>
    </row>
    <row r="13" spans="2:143" ht="11.25" customHeight="1" x14ac:dyDescent="0.15">
      <c r="B13" s="588" t="s">
        <v>232</v>
      </c>
      <c r="C13" s="589"/>
      <c r="D13" s="589"/>
      <c r="E13" s="589"/>
      <c r="F13" s="589"/>
      <c r="G13" s="589"/>
      <c r="H13" s="589"/>
      <c r="I13" s="589"/>
      <c r="J13" s="589"/>
      <c r="K13" s="589"/>
      <c r="L13" s="589"/>
      <c r="M13" s="589"/>
      <c r="N13" s="589"/>
      <c r="O13" s="589"/>
      <c r="P13" s="589"/>
      <c r="Q13" s="590"/>
      <c r="R13" s="591">
        <v>179811</v>
      </c>
      <c r="S13" s="592"/>
      <c r="T13" s="592"/>
      <c r="U13" s="592"/>
      <c r="V13" s="592"/>
      <c r="W13" s="592"/>
      <c r="X13" s="592"/>
      <c r="Y13" s="593"/>
      <c r="Z13" s="594">
        <v>0.2</v>
      </c>
      <c r="AA13" s="594"/>
      <c r="AB13" s="594"/>
      <c r="AC13" s="594"/>
      <c r="AD13" s="595">
        <v>179811</v>
      </c>
      <c r="AE13" s="595"/>
      <c r="AF13" s="595"/>
      <c r="AG13" s="595"/>
      <c r="AH13" s="595"/>
      <c r="AI13" s="595"/>
      <c r="AJ13" s="595"/>
      <c r="AK13" s="595"/>
      <c r="AL13" s="596">
        <v>0.3</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12861373</v>
      </c>
      <c r="BH13" s="592"/>
      <c r="BI13" s="592"/>
      <c r="BJ13" s="592"/>
      <c r="BK13" s="592"/>
      <c r="BL13" s="592"/>
      <c r="BM13" s="592"/>
      <c r="BN13" s="593"/>
      <c r="BO13" s="594">
        <v>41</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9599835</v>
      </c>
      <c r="CS13" s="592"/>
      <c r="CT13" s="592"/>
      <c r="CU13" s="592"/>
      <c r="CV13" s="592"/>
      <c r="CW13" s="592"/>
      <c r="CX13" s="592"/>
      <c r="CY13" s="593"/>
      <c r="CZ13" s="594">
        <v>10</v>
      </c>
      <c r="DA13" s="594"/>
      <c r="DB13" s="594"/>
      <c r="DC13" s="594"/>
      <c r="DD13" s="600">
        <v>3352672</v>
      </c>
      <c r="DE13" s="592"/>
      <c r="DF13" s="592"/>
      <c r="DG13" s="592"/>
      <c r="DH13" s="592"/>
      <c r="DI13" s="592"/>
      <c r="DJ13" s="592"/>
      <c r="DK13" s="592"/>
      <c r="DL13" s="592"/>
      <c r="DM13" s="592"/>
      <c r="DN13" s="592"/>
      <c r="DO13" s="592"/>
      <c r="DP13" s="593"/>
      <c r="DQ13" s="600">
        <v>6357937</v>
      </c>
      <c r="DR13" s="592"/>
      <c r="DS13" s="592"/>
      <c r="DT13" s="592"/>
      <c r="DU13" s="592"/>
      <c r="DV13" s="592"/>
      <c r="DW13" s="592"/>
      <c r="DX13" s="592"/>
      <c r="DY13" s="592"/>
      <c r="DZ13" s="592"/>
      <c r="EA13" s="592"/>
      <c r="EB13" s="592"/>
      <c r="EC13" s="601"/>
    </row>
    <row r="14" spans="2:143" ht="11.25" customHeight="1" x14ac:dyDescent="0.15">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410274</v>
      </c>
      <c r="BH14" s="592"/>
      <c r="BI14" s="592"/>
      <c r="BJ14" s="592"/>
      <c r="BK14" s="592"/>
      <c r="BL14" s="592"/>
      <c r="BM14" s="592"/>
      <c r="BN14" s="593"/>
      <c r="BO14" s="594">
        <v>1.3</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3897165</v>
      </c>
      <c r="CS14" s="592"/>
      <c r="CT14" s="592"/>
      <c r="CU14" s="592"/>
      <c r="CV14" s="592"/>
      <c r="CW14" s="592"/>
      <c r="CX14" s="592"/>
      <c r="CY14" s="593"/>
      <c r="CZ14" s="594">
        <v>4.0999999999999996</v>
      </c>
      <c r="DA14" s="594"/>
      <c r="DB14" s="594"/>
      <c r="DC14" s="594"/>
      <c r="DD14" s="600">
        <v>598592</v>
      </c>
      <c r="DE14" s="592"/>
      <c r="DF14" s="592"/>
      <c r="DG14" s="592"/>
      <c r="DH14" s="592"/>
      <c r="DI14" s="592"/>
      <c r="DJ14" s="592"/>
      <c r="DK14" s="592"/>
      <c r="DL14" s="592"/>
      <c r="DM14" s="592"/>
      <c r="DN14" s="592"/>
      <c r="DO14" s="592"/>
      <c r="DP14" s="593"/>
      <c r="DQ14" s="600">
        <v>3388058</v>
      </c>
      <c r="DR14" s="592"/>
      <c r="DS14" s="592"/>
      <c r="DT14" s="592"/>
      <c r="DU14" s="592"/>
      <c r="DV14" s="592"/>
      <c r="DW14" s="592"/>
      <c r="DX14" s="592"/>
      <c r="DY14" s="592"/>
      <c r="DZ14" s="592"/>
      <c r="EA14" s="592"/>
      <c r="EB14" s="592"/>
      <c r="EC14" s="601"/>
    </row>
    <row r="15" spans="2:143" ht="11.25" customHeight="1" x14ac:dyDescent="0.15">
      <c r="B15" s="588" t="s">
        <v>238</v>
      </c>
      <c r="C15" s="589"/>
      <c r="D15" s="589"/>
      <c r="E15" s="589"/>
      <c r="F15" s="589"/>
      <c r="G15" s="589"/>
      <c r="H15" s="589"/>
      <c r="I15" s="589"/>
      <c r="J15" s="589"/>
      <c r="K15" s="589"/>
      <c r="L15" s="589"/>
      <c r="M15" s="589"/>
      <c r="N15" s="589"/>
      <c r="O15" s="589"/>
      <c r="P15" s="589"/>
      <c r="Q15" s="590"/>
      <c r="R15" s="591">
        <v>125990</v>
      </c>
      <c r="S15" s="592"/>
      <c r="T15" s="592"/>
      <c r="U15" s="592"/>
      <c r="V15" s="592"/>
      <c r="W15" s="592"/>
      <c r="X15" s="592"/>
      <c r="Y15" s="593"/>
      <c r="Z15" s="594">
        <v>0.1</v>
      </c>
      <c r="AA15" s="594"/>
      <c r="AB15" s="594"/>
      <c r="AC15" s="594"/>
      <c r="AD15" s="595">
        <v>125990</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1522265</v>
      </c>
      <c r="BH15" s="592"/>
      <c r="BI15" s="592"/>
      <c r="BJ15" s="592"/>
      <c r="BK15" s="592"/>
      <c r="BL15" s="592"/>
      <c r="BM15" s="592"/>
      <c r="BN15" s="593"/>
      <c r="BO15" s="594">
        <v>4.9000000000000004</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7071760</v>
      </c>
      <c r="CS15" s="592"/>
      <c r="CT15" s="592"/>
      <c r="CU15" s="592"/>
      <c r="CV15" s="592"/>
      <c r="CW15" s="592"/>
      <c r="CX15" s="592"/>
      <c r="CY15" s="593"/>
      <c r="CZ15" s="594">
        <v>7.4</v>
      </c>
      <c r="DA15" s="594"/>
      <c r="DB15" s="594"/>
      <c r="DC15" s="594"/>
      <c r="DD15" s="600">
        <v>648256</v>
      </c>
      <c r="DE15" s="592"/>
      <c r="DF15" s="592"/>
      <c r="DG15" s="592"/>
      <c r="DH15" s="592"/>
      <c r="DI15" s="592"/>
      <c r="DJ15" s="592"/>
      <c r="DK15" s="592"/>
      <c r="DL15" s="592"/>
      <c r="DM15" s="592"/>
      <c r="DN15" s="592"/>
      <c r="DO15" s="592"/>
      <c r="DP15" s="593"/>
      <c r="DQ15" s="600">
        <v>6308813</v>
      </c>
      <c r="DR15" s="592"/>
      <c r="DS15" s="592"/>
      <c r="DT15" s="592"/>
      <c r="DU15" s="592"/>
      <c r="DV15" s="592"/>
      <c r="DW15" s="592"/>
      <c r="DX15" s="592"/>
      <c r="DY15" s="592"/>
      <c r="DZ15" s="592"/>
      <c r="EA15" s="592"/>
      <c r="EB15" s="592"/>
      <c r="EC15" s="601"/>
    </row>
    <row r="16" spans="2:143" ht="11.25" customHeight="1" x14ac:dyDescent="0.15">
      <c r="B16" s="588" t="s">
        <v>241</v>
      </c>
      <c r="C16" s="589"/>
      <c r="D16" s="589"/>
      <c r="E16" s="589"/>
      <c r="F16" s="589"/>
      <c r="G16" s="589"/>
      <c r="H16" s="589"/>
      <c r="I16" s="589"/>
      <c r="J16" s="589"/>
      <c r="K16" s="589"/>
      <c r="L16" s="589"/>
      <c r="M16" s="589"/>
      <c r="N16" s="589"/>
      <c r="O16" s="589"/>
      <c r="P16" s="589"/>
      <c r="Q16" s="590"/>
      <c r="R16" s="591">
        <v>23162617</v>
      </c>
      <c r="S16" s="592"/>
      <c r="T16" s="592"/>
      <c r="U16" s="592"/>
      <c r="V16" s="592"/>
      <c r="W16" s="592"/>
      <c r="X16" s="592"/>
      <c r="Y16" s="593"/>
      <c r="Z16" s="594">
        <v>23.4</v>
      </c>
      <c r="AA16" s="594"/>
      <c r="AB16" s="594"/>
      <c r="AC16" s="594"/>
      <c r="AD16" s="595">
        <v>21018146</v>
      </c>
      <c r="AE16" s="595"/>
      <c r="AF16" s="595"/>
      <c r="AG16" s="595"/>
      <c r="AH16" s="595"/>
      <c r="AI16" s="595"/>
      <c r="AJ16" s="595"/>
      <c r="AK16" s="595"/>
      <c r="AL16" s="596">
        <v>38.5</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48830</v>
      </c>
      <c r="CS16" s="592"/>
      <c r="CT16" s="592"/>
      <c r="CU16" s="592"/>
      <c r="CV16" s="592"/>
      <c r="CW16" s="592"/>
      <c r="CX16" s="592"/>
      <c r="CY16" s="593"/>
      <c r="CZ16" s="594">
        <v>0.1</v>
      </c>
      <c r="DA16" s="594"/>
      <c r="DB16" s="594"/>
      <c r="DC16" s="594"/>
      <c r="DD16" s="600" t="s">
        <v>111</v>
      </c>
      <c r="DE16" s="592"/>
      <c r="DF16" s="592"/>
      <c r="DG16" s="592"/>
      <c r="DH16" s="592"/>
      <c r="DI16" s="592"/>
      <c r="DJ16" s="592"/>
      <c r="DK16" s="592"/>
      <c r="DL16" s="592"/>
      <c r="DM16" s="592"/>
      <c r="DN16" s="592"/>
      <c r="DO16" s="592"/>
      <c r="DP16" s="593"/>
      <c r="DQ16" s="600">
        <v>38948</v>
      </c>
      <c r="DR16" s="592"/>
      <c r="DS16" s="592"/>
      <c r="DT16" s="592"/>
      <c r="DU16" s="592"/>
      <c r="DV16" s="592"/>
      <c r="DW16" s="592"/>
      <c r="DX16" s="592"/>
      <c r="DY16" s="592"/>
      <c r="DZ16" s="592"/>
      <c r="EA16" s="592"/>
      <c r="EB16" s="592"/>
      <c r="EC16" s="601"/>
    </row>
    <row r="17" spans="2:133" ht="11.25" customHeight="1" x14ac:dyDescent="0.15">
      <c r="B17" s="588" t="s">
        <v>244</v>
      </c>
      <c r="C17" s="589"/>
      <c r="D17" s="589"/>
      <c r="E17" s="589"/>
      <c r="F17" s="589"/>
      <c r="G17" s="589"/>
      <c r="H17" s="589"/>
      <c r="I17" s="589"/>
      <c r="J17" s="589"/>
      <c r="K17" s="589"/>
      <c r="L17" s="589"/>
      <c r="M17" s="589"/>
      <c r="N17" s="589"/>
      <c r="O17" s="589"/>
      <c r="P17" s="589"/>
      <c r="Q17" s="590"/>
      <c r="R17" s="591">
        <v>21018146</v>
      </c>
      <c r="S17" s="592"/>
      <c r="T17" s="592"/>
      <c r="U17" s="592"/>
      <c r="V17" s="592"/>
      <c r="W17" s="592"/>
      <c r="X17" s="592"/>
      <c r="Y17" s="593"/>
      <c r="Z17" s="594">
        <v>21.3</v>
      </c>
      <c r="AA17" s="594"/>
      <c r="AB17" s="594"/>
      <c r="AC17" s="594"/>
      <c r="AD17" s="595">
        <v>21018146</v>
      </c>
      <c r="AE17" s="595"/>
      <c r="AF17" s="595"/>
      <c r="AG17" s="595"/>
      <c r="AH17" s="595"/>
      <c r="AI17" s="595"/>
      <c r="AJ17" s="595"/>
      <c r="AK17" s="595"/>
      <c r="AL17" s="596">
        <v>38.5</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15152012</v>
      </c>
      <c r="CS17" s="592"/>
      <c r="CT17" s="592"/>
      <c r="CU17" s="592"/>
      <c r="CV17" s="592"/>
      <c r="CW17" s="592"/>
      <c r="CX17" s="592"/>
      <c r="CY17" s="593"/>
      <c r="CZ17" s="594">
        <v>15.8</v>
      </c>
      <c r="DA17" s="594"/>
      <c r="DB17" s="594"/>
      <c r="DC17" s="594"/>
      <c r="DD17" s="600" t="s">
        <v>111</v>
      </c>
      <c r="DE17" s="592"/>
      <c r="DF17" s="592"/>
      <c r="DG17" s="592"/>
      <c r="DH17" s="592"/>
      <c r="DI17" s="592"/>
      <c r="DJ17" s="592"/>
      <c r="DK17" s="592"/>
      <c r="DL17" s="592"/>
      <c r="DM17" s="592"/>
      <c r="DN17" s="592"/>
      <c r="DO17" s="592"/>
      <c r="DP17" s="593"/>
      <c r="DQ17" s="600">
        <v>14544363</v>
      </c>
      <c r="DR17" s="592"/>
      <c r="DS17" s="592"/>
      <c r="DT17" s="592"/>
      <c r="DU17" s="592"/>
      <c r="DV17" s="592"/>
      <c r="DW17" s="592"/>
      <c r="DX17" s="592"/>
      <c r="DY17" s="592"/>
      <c r="DZ17" s="592"/>
      <c r="EA17" s="592"/>
      <c r="EB17" s="592"/>
      <c r="EC17" s="601"/>
    </row>
    <row r="18" spans="2:133" ht="11.25" customHeight="1" x14ac:dyDescent="0.15">
      <c r="B18" s="588" t="s">
        <v>247</v>
      </c>
      <c r="C18" s="589"/>
      <c r="D18" s="589"/>
      <c r="E18" s="589"/>
      <c r="F18" s="589"/>
      <c r="G18" s="589"/>
      <c r="H18" s="589"/>
      <c r="I18" s="589"/>
      <c r="J18" s="589"/>
      <c r="K18" s="589"/>
      <c r="L18" s="589"/>
      <c r="M18" s="589"/>
      <c r="N18" s="589"/>
      <c r="O18" s="589"/>
      <c r="P18" s="589"/>
      <c r="Q18" s="590"/>
      <c r="R18" s="591">
        <v>2144157</v>
      </c>
      <c r="S18" s="592"/>
      <c r="T18" s="592"/>
      <c r="U18" s="592"/>
      <c r="V18" s="592"/>
      <c r="W18" s="592"/>
      <c r="X18" s="592"/>
      <c r="Y18" s="593"/>
      <c r="Z18" s="594">
        <v>2.2000000000000002</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v>1008106</v>
      </c>
      <c r="CS18" s="592"/>
      <c r="CT18" s="592"/>
      <c r="CU18" s="592"/>
      <c r="CV18" s="592"/>
      <c r="CW18" s="592"/>
      <c r="CX18" s="592"/>
      <c r="CY18" s="593"/>
      <c r="CZ18" s="594">
        <v>1</v>
      </c>
      <c r="DA18" s="594"/>
      <c r="DB18" s="594"/>
      <c r="DC18" s="594"/>
      <c r="DD18" s="600">
        <v>1008106</v>
      </c>
      <c r="DE18" s="592"/>
      <c r="DF18" s="592"/>
      <c r="DG18" s="592"/>
      <c r="DH18" s="592"/>
      <c r="DI18" s="592"/>
      <c r="DJ18" s="592"/>
      <c r="DK18" s="592"/>
      <c r="DL18" s="592"/>
      <c r="DM18" s="592"/>
      <c r="DN18" s="592"/>
      <c r="DO18" s="592"/>
      <c r="DP18" s="593"/>
      <c r="DQ18" s="600">
        <v>1008106</v>
      </c>
      <c r="DR18" s="592"/>
      <c r="DS18" s="592"/>
      <c r="DT18" s="592"/>
      <c r="DU18" s="592"/>
      <c r="DV18" s="592"/>
      <c r="DW18" s="592"/>
      <c r="DX18" s="592"/>
      <c r="DY18" s="592"/>
      <c r="DZ18" s="592"/>
      <c r="EA18" s="592"/>
      <c r="EB18" s="592"/>
      <c r="EC18" s="601"/>
    </row>
    <row r="19" spans="2:133" ht="11.25" customHeight="1" x14ac:dyDescent="0.15">
      <c r="B19" s="588" t="s">
        <v>250</v>
      </c>
      <c r="C19" s="589"/>
      <c r="D19" s="589"/>
      <c r="E19" s="589"/>
      <c r="F19" s="589"/>
      <c r="G19" s="589"/>
      <c r="H19" s="589"/>
      <c r="I19" s="589"/>
      <c r="J19" s="589"/>
      <c r="K19" s="589"/>
      <c r="L19" s="589"/>
      <c r="M19" s="589"/>
      <c r="N19" s="589"/>
      <c r="O19" s="589"/>
      <c r="P19" s="589"/>
      <c r="Q19" s="590"/>
      <c r="R19" s="591">
        <v>314</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2141410</v>
      </c>
      <c r="BH19" s="592"/>
      <c r="BI19" s="592"/>
      <c r="BJ19" s="592"/>
      <c r="BK19" s="592"/>
      <c r="BL19" s="592"/>
      <c r="BM19" s="592"/>
      <c r="BN19" s="593"/>
      <c r="BO19" s="594">
        <v>6.8</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x14ac:dyDescent="0.15">
      <c r="B20" s="588" t="s">
        <v>253</v>
      </c>
      <c r="C20" s="589"/>
      <c r="D20" s="589"/>
      <c r="E20" s="589"/>
      <c r="F20" s="589"/>
      <c r="G20" s="589"/>
      <c r="H20" s="589"/>
      <c r="I20" s="589"/>
      <c r="J20" s="589"/>
      <c r="K20" s="589"/>
      <c r="L20" s="589"/>
      <c r="M20" s="589"/>
      <c r="N20" s="589"/>
      <c r="O20" s="589"/>
      <c r="P20" s="589"/>
      <c r="Q20" s="590"/>
      <c r="R20" s="591">
        <v>58170134</v>
      </c>
      <c r="S20" s="592"/>
      <c r="T20" s="592"/>
      <c r="U20" s="592"/>
      <c r="V20" s="592"/>
      <c r="W20" s="592"/>
      <c r="X20" s="592"/>
      <c r="Y20" s="593"/>
      <c r="Z20" s="594">
        <v>58.8</v>
      </c>
      <c r="AA20" s="594"/>
      <c r="AB20" s="594"/>
      <c r="AC20" s="594"/>
      <c r="AD20" s="595">
        <v>53896509</v>
      </c>
      <c r="AE20" s="595"/>
      <c r="AF20" s="595"/>
      <c r="AG20" s="595"/>
      <c r="AH20" s="595"/>
      <c r="AI20" s="595"/>
      <c r="AJ20" s="595"/>
      <c r="AK20" s="595"/>
      <c r="AL20" s="596">
        <v>98.9</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2141410</v>
      </c>
      <c r="BH20" s="592"/>
      <c r="BI20" s="592"/>
      <c r="BJ20" s="592"/>
      <c r="BK20" s="592"/>
      <c r="BL20" s="592"/>
      <c r="BM20" s="592"/>
      <c r="BN20" s="593"/>
      <c r="BO20" s="594">
        <v>6.8</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96192990</v>
      </c>
      <c r="CS20" s="592"/>
      <c r="CT20" s="592"/>
      <c r="CU20" s="592"/>
      <c r="CV20" s="592"/>
      <c r="CW20" s="592"/>
      <c r="CX20" s="592"/>
      <c r="CY20" s="593"/>
      <c r="CZ20" s="594">
        <v>100</v>
      </c>
      <c r="DA20" s="594"/>
      <c r="DB20" s="594"/>
      <c r="DC20" s="594"/>
      <c r="DD20" s="600">
        <v>9173309</v>
      </c>
      <c r="DE20" s="592"/>
      <c r="DF20" s="592"/>
      <c r="DG20" s="592"/>
      <c r="DH20" s="592"/>
      <c r="DI20" s="592"/>
      <c r="DJ20" s="592"/>
      <c r="DK20" s="592"/>
      <c r="DL20" s="592"/>
      <c r="DM20" s="592"/>
      <c r="DN20" s="592"/>
      <c r="DO20" s="592"/>
      <c r="DP20" s="593"/>
      <c r="DQ20" s="600">
        <v>64945102</v>
      </c>
      <c r="DR20" s="592"/>
      <c r="DS20" s="592"/>
      <c r="DT20" s="592"/>
      <c r="DU20" s="592"/>
      <c r="DV20" s="592"/>
      <c r="DW20" s="592"/>
      <c r="DX20" s="592"/>
      <c r="DY20" s="592"/>
      <c r="DZ20" s="592"/>
      <c r="EA20" s="592"/>
      <c r="EB20" s="592"/>
      <c r="EC20" s="601"/>
    </row>
    <row r="21" spans="2:133" ht="11.25" customHeight="1" x14ac:dyDescent="0.15">
      <c r="B21" s="588" t="s">
        <v>256</v>
      </c>
      <c r="C21" s="589"/>
      <c r="D21" s="589"/>
      <c r="E21" s="589"/>
      <c r="F21" s="589"/>
      <c r="G21" s="589"/>
      <c r="H21" s="589"/>
      <c r="I21" s="589"/>
      <c r="J21" s="589"/>
      <c r="K21" s="589"/>
      <c r="L21" s="589"/>
      <c r="M21" s="589"/>
      <c r="N21" s="589"/>
      <c r="O21" s="589"/>
      <c r="P21" s="589"/>
      <c r="Q21" s="590"/>
      <c r="R21" s="591">
        <v>34968</v>
      </c>
      <c r="S21" s="592"/>
      <c r="T21" s="592"/>
      <c r="U21" s="592"/>
      <c r="V21" s="592"/>
      <c r="W21" s="592"/>
      <c r="X21" s="592"/>
      <c r="Y21" s="593"/>
      <c r="Z21" s="594">
        <v>0</v>
      </c>
      <c r="AA21" s="594"/>
      <c r="AB21" s="594"/>
      <c r="AC21" s="594"/>
      <c r="AD21" s="595">
        <v>34968</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12256</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258</v>
      </c>
      <c r="C22" s="589"/>
      <c r="D22" s="589"/>
      <c r="E22" s="589"/>
      <c r="F22" s="589"/>
      <c r="G22" s="589"/>
      <c r="H22" s="589"/>
      <c r="I22" s="589"/>
      <c r="J22" s="589"/>
      <c r="K22" s="589"/>
      <c r="L22" s="589"/>
      <c r="M22" s="589"/>
      <c r="N22" s="589"/>
      <c r="O22" s="589"/>
      <c r="P22" s="589"/>
      <c r="Q22" s="590"/>
      <c r="R22" s="591">
        <v>1057263</v>
      </c>
      <c r="S22" s="592"/>
      <c r="T22" s="592"/>
      <c r="U22" s="592"/>
      <c r="V22" s="592"/>
      <c r="W22" s="592"/>
      <c r="X22" s="592"/>
      <c r="Y22" s="593"/>
      <c r="Z22" s="594">
        <v>1.1000000000000001</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261</v>
      </c>
      <c r="C23" s="589"/>
      <c r="D23" s="589"/>
      <c r="E23" s="589"/>
      <c r="F23" s="589"/>
      <c r="G23" s="589"/>
      <c r="H23" s="589"/>
      <c r="I23" s="589"/>
      <c r="J23" s="589"/>
      <c r="K23" s="589"/>
      <c r="L23" s="589"/>
      <c r="M23" s="589"/>
      <c r="N23" s="589"/>
      <c r="O23" s="589"/>
      <c r="P23" s="589"/>
      <c r="Q23" s="590"/>
      <c r="R23" s="591">
        <v>1558257</v>
      </c>
      <c r="S23" s="592"/>
      <c r="T23" s="592"/>
      <c r="U23" s="592"/>
      <c r="V23" s="592"/>
      <c r="W23" s="592"/>
      <c r="X23" s="592"/>
      <c r="Y23" s="593"/>
      <c r="Z23" s="594">
        <v>1.6</v>
      </c>
      <c r="AA23" s="594"/>
      <c r="AB23" s="594"/>
      <c r="AC23" s="594"/>
      <c r="AD23" s="595">
        <v>74483</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2129154</v>
      </c>
      <c r="BH23" s="592"/>
      <c r="BI23" s="592"/>
      <c r="BJ23" s="592"/>
      <c r="BK23" s="592"/>
      <c r="BL23" s="592"/>
      <c r="BM23" s="592"/>
      <c r="BN23" s="593"/>
      <c r="BO23" s="594">
        <v>6.8</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x14ac:dyDescent="0.15">
      <c r="B24" s="588" t="s">
        <v>268</v>
      </c>
      <c r="C24" s="589"/>
      <c r="D24" s="589"/>
      <c r="E24" s="589"/>
      <c r="F24" s="589"/>
      <c r="G24" s="589"/>
      <c r="H24" s="589"/>
      <c r="I24" s="589"/>
      <c r="J24" s="589"/>
      <c r="K24" s="589"/>
      <c r="L24" s="589"/>
      <c r="M24" s="589"/>
      <c r="N24" s="589"/>
      <c r="O24" s="589"/>
      <c r="P24" s="589"/>
      <c r="Q24" s="590"/>
      <c r="R24" s="591">
        <v>918119</v>
      </c>
      <c r="S24" s="592"/>
      <c r="T24" s="592"/>
      <c r="U24" s="592"/>
      <c r="V24" s="592"/>
      <c r="W24" s="592"/>
      <c r="X24" s="592"/>
      <c r="Y24" s="593"/>
      <c r="Z24" s="594">
        <v>0.9</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56001166</v>
      </c>
      <c r="CS24" s="581"/>
      <c r="CT24" s="581"/>
      <c r="CU24" s="581"/>
      <c r="CV24" s="581"/>
      <c r="CW24" s="581"/>
      <c r="CX24" s="581"/>
      <c r="CY24" s="582"/>
      <c r="CZ24" s="620">
        <v>58.2</v>
      </c>
      <c r="DA24" s="621"/>
      <c r="DB24" s="621"/>
      <c r="DC24" s="622"/>
      <c r="DD24" s="619">
        <v>39228698</v>
      </c>
      <c r="DE24" s="581"/>
      <c r="DF24" s="581"/>
      <c r="DG24" s="581"/>
      <c r="DH24" s="581"/>
      <c r="DI24" s="581"/>
      <c r="DJ24" s="581"/>
      <c r="DK24" s="582"/>
      <c r="DL24" s="619">
        <v>38474761</v>
      </c>
      <c r="DM24" s="581"/>
      <c r="DN24" s="581"/>
      <c r="DO24" s="581"/>
      <c r="DP24" s="581"/>
      <c r="DQ24" s="581"/>
      <c r="DR24" s="581"/>
      <c r="DS24" s="581"/>
      <c r="DT24" s="581"/>
      <c r="DU24" s="581"/>
      <c r="DV24" s="582"/>
      <c r="DW24" s="585">
        <v>64.5</v>
      </c>
      <c r="DX24" s="586"/>
      <c r="DY24" s="586"/>
      <c r="DZ24" s="586"/>
      <c r="EA24" s="586"/>
      <c r="EB24" s="586"/>
      <c r="EC24" s="587"/>
    </row>
    <row r="25" spans="2:133" ht="11.25" customHeight="1" x14ac:dyDescent="0.15">
      <c r="B25" s="588" t="s">
        <v>271</v>
      </c>
      <c r="C25" s="589"/>
      <c r="D25" s="589"/>
      <c r="E25" s="589"/>
      <c r="F25" s="589"/>
      <c r="G25" s="589"/>
      <c r="H25" s="589"/>
      <c r="I25" s="589"/>
      <c r="J25" s="589"/>
      <c r="K25" s="589"/>
      <c r="L25" s="589"/>
      <c r="M25" s="589"/>
      <c r="N25" s="589"/>
      <c r="O25" s="589"/>
      <c r="P25" s="589"/>
      <c r="Q25" s="590"/>
      <c r="R25" s="591">
        <v>13914230</v>
      </c>
      <c r="S25" s="592"/>
      <c r="T25" s="592"/>
      <c r="U25" s="592"/>
      <c r="V25" s="592"/>
      <c r="W25" s="592"/>
      <c r="X25" s="592"/>
      <c r="Y25" s="593"/>
      <c r="Z25" s="594">
        <v>14.1</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19529779</v>
      </c>
      <c r="CS25" s="611"/>
      <c r="CT25" s="611"/>
      <c r="CU25" s="611"/>
      <c r="CV25" s="611"/>
      <c r="CW25" s="611"/>
      <c r="CX25" s="611"/>
      <c r="CY25" s="612"/>
      <c r="CZ25" s="625">
        <v>20.3</v>
      </c>
      <c r="DA25" s="626"/>
      <c r="DB25" s="626"/>
      <c r="DC25" s="627"/>
      <c r="DD25" s="600">
        <v>18180181</v>
      </c>
      <c r="DE25" s="611"/>
      <c r="DF25" s="611"/>
      <c r="DG25" s="611"/>
      <c r="DH25" s="611"/>
      <c r="DI25" s="611"/>
      <c r="DJ25" s="611"/>
      <c r="DK25" s="612"/>
      <c r="DL25" s="600">
        <v>17455324</v>
      </c>
      <c r="DM25" s="611"/>
      <c r="DN25" s="611"/>
      <c r="DO25" s="611"/>
      <c r="DP25" s="611"/>
      <c r="DQ25" s="611"/>
      <c r="DR25" s="611"/>
      <c r="DS25" s="611"/>
      <c r="DT25" s="611"/>
      <c r="DU25" s="611"/>
      <c r="DV25" s="612"/>
      <c r="DW25" s="596">
        <v>29.2</v>
      </c>
      <c r="DX25" s="623"/>
      <c r="DY25" s="623"/>
      <c r="DZ25" s="623"/>
      <c r="EA25" s="623"/>
      <c r="EB25" s="623"/>
      <c r="EC25" s="624"/>
    </row>
    <row r="26" spans="2:133" ht="11.25" customHeight="1" x14ac:dyDescent="0.15">
      <c r="B26" s="628" t="s">
        <v>274</v>
      </c>
      <c r="C26" s="629"/>
      <c r="D26" s="629"/>
      <c r="E26" s="629"/>
      <c r="F26" s="629"/>
      <c r="G26" s="629"/>
      <c r="H26" s="629"/>
      <c r="I26" s="629"/>
      <c r="J26" s="629"/>
      <c r="K26" s="629"/>
      <c r="L26" s="629"/>
      <c r="M26" s="629"/>
      <c r="N26" s="629"/>
      <c r="O26" s="629"/>
      <c r="P26" s="629"/>
      <c r="Q26" s="630"/>
      <c r="R26" s="591">
        <v>129501</v>
      </c>
      <c r="S26" s="592"/>
      <c r="T26" s="592"/>
      <c r="U26" s="592"/>
      <c r="V26" s="592"/>
      <c r="W26" s="592"/>
      <c r="X26" s="592"/>
      <c r="Y26" s="593"/>
      <c r="Z26" s="594">
        <v>0.1</v>
      </c>
      <c r="AA26" s="594"/>
      <c r="AB26" s="594"/>
      <c r="AC26" s="594"/>
      <c r="AD26" s="595">
        <v>129501</v>
      </c>
      <c r="AE26" s="595"/>
      <c r="AF26" s="595"/>
      <c r="AG26" s="595"/>
      <c r="AH26" s="595"/>
      <c r="AI26" s="595"/>
      <c r="AJ26" s="595"/>
      <c r="AK26" s="595"/>
      <c r="AL26" s="596">
        <v>0.2</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12174930</v>
      </c>
      <c r="CS26" s="592"/>
      <c r="CT26" s="592"/>
      <c r="CU26" s="592"/>
      <c r="CV26" s="592"/>
      <c r="CW26" s="592"/>
      <c r="CX26" s="592"/>
      <c r="CY26" s="593"/>
      <c r="CZ26" s="625">
        <v>12.7</v>
      </c>
      <c r="DA26" s="626"/>
      <c r="DB26" s="626"/>
      <c r="DC26" s="627"/>
      <c r="DD26" s="600">
        <v>11229430</v>
      </c>
      <c r="DE26" s="592"/>
      <c r="DF26" s="592"/>
      <c r="DG26" s="592"/>
      <c r="DH26" s="592"/>
      <c r="DI26" s="592"/>
      <c r="DJ26" s="592"/>
      <c r="DK26" s="593"/>
      <c r="DL26" s="600" t="s">
        <v>213</v>
      </c>
      <c r="DM26" s="592"/>
      <c r="DN26" s="592"/>
      <c r="DO26" s="592"/>
      <c r="DP26" s="592"/>
      <c r="DQ26" s="592"/>
      <c r="DR26" s="592"/>
      <c r="DS26" s="592"/>
      <c r="DT26" s="592"/>
      <c r="DU26" s="592"/>
      <c r="DV26" s="593"/>
      <c r="DW26" s="596" t="s">
        <v>213</v>
      </c>
      <c r="DX26" s="623"/>
      <c r="DY26" s="623"/>
      <c r="DZ26" s="623"/>
      <c r="EA26" s="623"/>
      <c r="EB26" s="623"/>
      <c r="EC26" s="624"/>
    </row>
    <row r="27" spans="2:133" ht="11.25" customHeight="1" x14ac:dyDescent="0.15">
      <c r="B27" s="588" t="s">
        <v>277</v>
      </c>
      <c r="C27" s="589"/>
      <c r="D27" s="589"/>
      <c r="E27" s="589"/>
      <c r="F27" s="589"/>
      <c r="G27" s="589"/>
      <c r="H27" s="589"/>
      <c r="I27" s="589"/>
      <c r="J27" s="589"/>
      <c r="K27" s="589"/>
      <c r="L27" s="589"/>
      <c r="M27" s="589"/>
      <c r="N27" s="589"/>
      <c r="O27" s="589"/>
      <c r="P27" s="589"/>
      <c r="Q27" s="590"/>
      <c r="R27" s="591">
        <v>5723165</v>
      </c>
      <c r="S27" s="592"/>
      <c r="T27" s="592"/>
      <c r="U27" s="592"/>
      <c r="V27" s="592"/>
      <c r="W27" s="592"/>
      <c r="X27" s="592"/>
      <c r="Y27" s="593"/>
      <c r="Z27" s="594">
        <v>5.8</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31366173</v>
      </c>
      <c r="BH27" s="592"/>
      <c r="BI27" s="592"/>
      <c r="BJ27" s="592"/>
      <c r="BK27" s="592"/>
      <c r="BL27" s="592"/>
      <c r="BM27" s="592"/>
      <c r="BN27" s="593"/>
      <c r="BO27" s="594">
        <v>100</v>
      </c>
      <c r="BP27" s="594"/>
      <c r="BQ27" s="594"/>
      <c r="BR27" s="594"/>
      <c r="BS27" s="600">
        <v>366834</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21319375</v>
      </c>
      <c r="CS27" s="611"/>
      <c r="CT27" s="611"/>
      <c r="CU27" s="611"/>
      <c r="CV27" s="611"/>
      <c r="CW27" s="611"/>
      <c r="CX27" s="611"/>
      <c r="CY27" s="612"/>
      <c r="CZ27" s="625">
        <v>22.2</v>
      </c>
      <c r="DA27" s="626"/>
      <c r="DB27" s="626"/>
      <c r="DC27" s="627"/>
      <c r="DD27" s="600">
        <v>6504154</v>
      </c>
      <c r="DE27" s="611"/>
      <c r="DF27" s="611"/>
      <c r="DG27" s="611"/>
      <c r="DH27" s="611"/>
      <c r="DI27" s="611"/>
      <c r="DJ27" s="611"/>
      <c r="DK27" s="612"/>
      <c r="DL27" s="600">
        <v>6475427</v>
      </c>
      <c r="DM27" s="611"/>
      <c r="DN27" s="611"/>
      <c r="DO27" s="611"/>
      <c r="DP27" s="611"/>
      <c r="DQ27" s="611"/>
      <c r="DR27" s="611"/>
      <c r="DS27" s="611"/>
      <c r="DT27" s="611"/>
      <c r="DU27" s="611"/>
      <c r="DV27" s="612"/>
      <c r="DW27" s="596">
        <v>10.8</v>
      </c>
      <c r="DX27" s="623"/>
      <c r="DY27" s="623"/>
      <c r="DZ27" s="623"/>
      <c r="EA27" s="623"/>
      <c r="EB27" s="623"/>
      <c r="EC27" s="624"/>
    </row>
    <row r="28" spans="2:133" ht="11.25" customHeight="1" x14ac:dyDescent="0.15">
      <c r="B28" s="588" t="s">
        <v>280</v>
      </c>
      <c r="C28" s="589"/>
      <c r="D28" s="589"/>
      <c r="E28" s="589"/>
      <c r="F28" s="589"/>
      <c r="G28" s="589"/>
      <c r="H28" s="589"/>
      <c r="I28" s="589"/>
      <c r="J28" s="589"/>
      <c r="K28" s="589"/>
      <c r="L28" s="589"/>
      <c r="M28" s="589"/>
      <c r="N28" s="589"/>
      <c r="O28" s="589"/>
      <c r="P28" s="589"/>
      <c r="Q28" s="590"/>
      <c r="R28" s="591">
        <v>977317</v>
      </c>
      <c r="S28" s="592"/>
      <c r="T28" s="592"/>
      <c r="U28" s="592"/>
      <c r="V28" s="592"/>
      <c r="W28" s="592"/>
      <c r="X28" s="592"/>
      <c r="Y28" s="593"/>
      <c r="Z28" s="594">
        <v>1</v>
      </c>
      <c r="AA28" s="594"/>
      <c r="AB28" s="594"/>
      <c r="AC28" s="594"/>
      <c r="AD28" s="595">
        <v>287981</v>
      </c>
      <c r="AE28" s="595"/>
      <c r="AF28" s="595"/>
      <c r="AG28" s="595"/>
      <c r="AH28" s="595"/>
      <c r="AI28" s="595"/>
      <c r="AJ28" s="595"/>
      <c r="AK28" s="595"/>
      <c r="AL28" s="596">
        <v>0.5</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15152012</v>
      </c>
      <c r="CS28" s="592"/>
      <c r="CT28" s="592"/>
      <c r="CU28" s="592"/>
      <c r="CV28" s="592"/>
      <c r="CW28" s="592"/>
      <c r="CX28" s="592"/>
      <c r="CY28" s="593"/>
      <c r="CZ28" s="625">
        <v>15.8</v>
      </c>
      <c r="DA28" s="626"/>
      <c r="DB28" s="626"/>
      <c r="DC28" s="627"/>
      <c r="DD28" s="600">
        <v>14544363</v>
      </c>
      <c r="DE28" s="592"/>
      <c r="DF28" s="592"/>
      <c r="DG28" s="592"/>
      <c r="DH28" s="592"/>
      <c r="DI28" s="592"/>
      <c r="DJ28" s="592"/>
      <c r="DK28" s="593"/>
      <c r="DL28" s="600">
        <v>14544010</v>
      </c>
      <c r="DM28" s="592"/>
      <c r="DN28" s="592"/>
      <c r="DO28" s="592"/>
      <c r="DP28" s="592"/>
      <c r="DQ28" s="592"/>
      <c r="DR28" s="592"/>
      <c r="DS28" s="592"/>
      <c r="DT28" s="592"/>
      <c r="DU28" s="592"/>
      <c r="DV28" s="593"/>
      <c r="DW28" s="596">
        <v>24.4</v>
      </c>
      <c r="DX28" s="623"/>
      <c r="DY28" s="623"/>
      <c r="DZ28" s="623"/>
      <c r="EA28" s="623"/>
      <c r="EB28" s="623"/>
      <c r="EC28" s="624"/>
    </row>
    <row r="29" spans="2:133" ht="11.25" customHeight="1" x14ac:dyDescent="0.15">
      <c r="B29" s="588" t="s">
        <v>282</v>
      </c>
      <c r="C29" s="589"/>
      <c r="D29" s="589"/>
      <c r="E29" s="589"/>
      <c r="F29" s="589"/>
      <c r="G29" s="589"/>
      <c r="H29" s="589"/>
      <c r="I29" s="589"/>
      <c r="J29" s="589"/>
      <c r="K29" s="589"/>
      <c r="L29" s="589"/>
      <c r="M29" s="589"/>
      <c r="N29" s="589"/>
      <c r="O29" s="589"/>
      <c r="P29" s="589"/>
      <c r="Q29" s="590"/>
      <c r="R29" s="591">
        <v>7993</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15152012</v>
      </c>
      <c r="CS29" s="611"/>
      <c r="CT29" s="611"/>
      <c r="CU29" s="611"/>
      <c r="CV29" s="611"/>
      <c r="CW29" s="611"/>
      <c r="CX29" s="611"/>
      <c r="CY29" s="612"/>
      <c r="CZ29" s="625">
        <v>15.8</v>
      </c>
      <c r="DA29" s="626"/>
      <c r="DB29" s="626"/>
      <c r="DC29" s="627"/>
      <c r="DD29" s="600">
        <v>14544363</v>
      </c>
      <c r="DE29" s="611"/>
      <c r="DF29" s="611"/>
      <c r="DG29" s="611"/>
      <c r="DH29" s="611"/>
      <c r="DI29" s="611"/>
      <c r="DJ29" s="611"/>
      <c r="DK29" s="612"/>
      <c r="DL29" s="600">
        <v>14544010</v>
      </c>
      <c r="DM29" s="611"/>
      <c r="DN29" s="611"/>
      <c r="DO29" s="611"/>
      <c r="DP29" s="611"/>
      <c r="DQ29" s="611"/>
      <c r="DR29" s="611"/>
      <c r="DS29" s="611"/>
      <c r="DT29" s="611"/>
      <c r="DU29" s="611"/>
      <c r="DV29" s="612"/>
      <c r="DW29" s="596">
        <v>24.4</v>
      </c>
      <c r="DX29" s="623"/>
      <c r="DY29" s="623"/>
      <c r="DZ29" s="623"/>
      <c r="EA29" s="623"/>
      <c r="EB29" s="623"/>
      <c r="EC29" s="624"/>
    </row>
    <row r="30" spans="2:133" ht="11.25" customHeight="1" x14ac:dyDescent="0.15">
      <c r="B30" s="588" t="s">
        <v>287</v>
      </c>
      <c r="C30" s="589"/>
      <c r="D30" s="589"/>
      <c r="E30" s="589"/>
      <c r="F30" s="589"/>
      <c r="G30" s="589"/>
      <c r="H30" s="589"/>
      <c r="I30" s="589"/>
      <c r="J30" s="589"/>
      <c r="K30" s="589"/>
      <c r="L30" s="589"/>
      <c r="M30" s="589"/>
      <c r="N30" s="589"/>
      <c r="O30" s="589"/>
      <c r="P30" s="589"/>
      <c r="Q30" s="590"/>
      <c r="R30" s="591">
        <v>213812</v>
      </c>
      <c r="S30" s="592"/>
      <c r="T30" s="592"/>
      <c r="U30" s="592"/>
      <c r="V30" s="592"/>
      <c r="W30" s="592"/>
      <c r="X30" s="592"/>
      <c r="Y30" s="593"/>
      <c r="Z30" s="594">
        <v>0.2</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99.2</v>
      </c>
      <c r="BH30" s="650"/>
      <c r="BI30" s="650"/>
      <c r="BJ30" s="650"/>
      <c r="BK30" s="650"/>
      <c r="BL30" s="650"/>
      <c r="BM30" s="586">
        <v>96.6</v>
      </c>
      <c r="BN30" s="650"/>
      <c r="BO30" s="650"/>
      <c r="BP30" s="650"/>
      <c r="BQ30" s="651"/>
      <c r="BR30" s="649">
        <v>99</v>
      </c>
      <c r="BS30" s="650"/>
      <c r="BT30" s="650"/>
      <c r="BU30" s="650"/>
      <c r="BV30" s="650"/>
      <c r="BW30" s="650"/>
      <c r="BX30" s="586">
        <v>96</v>
      </c>
      <c r="BY30" s="650"/>
      <c r="BZ30" s="650"/>
      <c r="CA30" s="650"/>
      <c r="CB30" s="651"/>
      <c r="CD30" s="654"/>
      <c r="CE30" s="655"/>
      <c r="CF30" s="605" t="s">
        <v>290</v>
      </c>
      <c r="CG30" s="606"/>
      <c r="CH30" s="606"/>
      <c r="CI30" s="606"/>
      <c r="CJ30" s="606"/>
      <c r="CK30" s="606"/>
      <c r="CL30" s="606"/>
      <c r="CM30" s="606"/>
      <c r="CN30" s="606"/>
      <c r="CO30" s="606"/>
      <c r="CP30" s="606"/>
      <c r="CQ30" s="607"/>
      <c r="CR30" s="591">
        <v>13320012</v>
      </c>
      <c r="CS30" s="592"/>
      <c r="CT30" s="592"/>
      <c r="CU30" s="592"/>
      <c r="CV30" s="592"/>
      <c r="CW30" s="592"/>
      <c r="CX30" s="592"/>
      <c r="CY30" s="593"/>
      <c r="CZ30" s="625">
        <v>13.8</v>
      </c>
      <c r="DA30" s="626"/>
      <c r="DB30" s="626"/>
      <c r="DC30" s="627"/>
      <c r="DD30" s="600">
        <v>12786338</v>
      </c>
      <c r="DE30" s="592"/>
      <c r="DF30" s="592"/>
      <c r="DG30" s="592"/>
      <c r="DH30" s="592"/>
      <c r="DI30" s="592"/>
      <c r="DJ30" s="592"/>
      <c r="DK30" s="593"/>
      <c r="DL30" s="600">
        <v>12786003</v>
      </c>
      <c r="DM30" s="592"/>
      <c r="DN30" s="592"/>
      <c r="DO30" s="592"/>
      <c r="DP30" s="592"/>
      <c r="DQ30" s="592"/>
      <c r="DR30" s="592"/>
      <c r="DS30" s="592"/>
      <c r="DT30" s="592"/>
      <c r="DU30" s="592"/>
      <c r="DV30" s="593"/>
      <c r="DW30" s="596">
        <v>21.4</v>
      </c>
      <c r="DX30" s="623"/>
      <c r="DY30" s="623"/>
      <c r="DZ30" s="623"/>
      <c r="EA30" s="623"/>
      <c r="EB30" s="623"/>
      <c r="EC30" s="624"/>
    </row>
    <row r="31" spans="2:133" ht="11.25" customHeight="1" x14ac:dyDescent="0.15">
      <c r="B31" s="588" t="s">
        <v>291</v>
      </c>
      <c r="C31" s="589"/>
      <c r="D31" s="589"/>
      <c r="E31" s="589"/>
      <c r="F31" s="589"/>
      <c r="G31" s="589"/>
      <c r="H31" s="589"/>
      <c r="I31" s="589"/>
      <c r="J31" s="589"/>
      <c r="K31" s="589"/>
      <c r="L31" s="589"/>
      <c r="M31" s="589"/>
      <c r="N31" s="589"/>
      <c r="O31" s="589"/>
      <c r="P31" s="589"/>
      <c r="Q31" s="590"/>
      <c r="R31" s="591">
        <v>1747984</v>
      </c>
      <c r="S31" s="592"/>
      <c r="T31" s="592"/>
      <c r="U31" s="592"/>
      <c r="V31" s="592"/>
      <c r="W31" s="592"/>
      <c r="X31" s="592"/>
      <c r="Y31" s="593"/>
      <c r="Z31" s="594">
        <v>1.8</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99.2</v>
      </c>
      <c r="BH31" s="611"/>
      <c r="BI31" s="611"/>
      <c r="BJ31" s="611"/>
      <c r="BK31" s="611"/>
      <c r="BL31" s="611"/>
      <c r="BM31" s="597">
        <v>96.8</v>
      </c>
      <c r="BN31" s="647"/>
      <c r="BO31" s="647"/>
      <c r="BP31" s="647"/>
      <c r="BQ31" s="648"/>
      <c r="BR31" s="646">
        <v>99.1</v>
      </c>
      <c r="BS31" s="611"/>
      <c r="BT31" s="611"/>
      <c r="BU31" s="611"/>
      <c r="BV31" s="611"/>
      <c r="BW31" s="611"/>
      <c r="BX31" s="597">
        <v>96.2</v>
      </c>
      <c r="BY31" s="647"/>
      <c r="BZ31" s="647"/>
      <c r="CA31" s="647"/>
      <c r="CB31" s="648"/>
      <c r="CD31" s="654"/>
      <c r="CE31" s="655"/>
      <c r="CF31" s="605" t="s">
        <v>294</v>
      </c>
      <c r="CG31" s="606"/>
      <c r="CH31" s="606"/>
      <c r="CI31" s="606"/>
      <c r="CJ31" s="606"/>
      <c r="CK31" s="606"/>
      <c r="CL31" s="606"/>
      <c r="CM31" s="606"/>
      <c r="CN31" s="606"/>
      <c r="CO31" s="606"/>
      <c r="CP31" s="606"/>
      <c r="CQ31" s="607"/>
      <c r="CR31" s="591">
        <v>1832000</v>
      </c>
      <c r="CS31" s="611"/>
      <c r="CT31" s="611"/>
      <c r="CU31" s="611"/>
      <c r="CV31" s="611"/>
      <c r="CW31" s="611"/>
      <c r="CX31" s="611"/>
      <c r="CY31" s="612"/>
      <c r="CZ31" s="625">
        <v>1.9</v>
      </c>
      <c r="DA31" s="626"/>
      <c r="DB31" s="626"/>
      <c r="DC31" s="627"/>
      <c r="DD31" s="600">
        <v>1758025</v>
      </c>
      <c r="DE31" s="611"/>
      <c r="DF31" s="611"/>
      <c r="DG31" s="611"/>
      <c r="DH31" s="611"/>
      <c r="DI31" s="611"/>
      <c r="DJ31" s="611"/>
      <c r="DK31" s="612"/>
      <c r="DL31" s="600">
        <v>1758007</v>
      </c>
      <c r="DM31" s="611"/>
      <c r="DN31" s="611"/>
      <c r="DO31" s="611"/>
      <c r="DP31" s="611"/>
      <c r="DQ31" s="611"/>
      <c r="DR31" s="611"/>
      <c r="DS31" s="611"/>
      <c r="DT31" s="611"/>
      <c r="DU31" s="611"/>
      <c r="DV31" s="612"/>
      <c r="DW31" s="596">
        <v>2.9</v>
      </c>
      <c r="DX31" s="623"/>
      <c r="DY31" s="623"/>
      <c r="DZ31" s="623"/>
      <c r="EA31" s="623"/>
      <c r="EB31" s="623"/>
      <c r="EC31" s="624"/>
    </row>
    <row r="32" spans="2:133" ht="11.25" customHeight="1" x14ac:dyDescent="0.15">
      <c r="B32" s="588" t="s">
        <v>295</v>
      </c>
      <c r="C32" s="589"/>
      <c r="D32" s="589"/>
      <c r="E32" s="589"/>
      <c r="F32" s="589"/>
      <c r="G32" s="589"/>
      <c r="H32" s="589"/>
      <c r="I32" s="589"/>
      <c r="J32" s="589"/>
      <c r="K32" s="589"/>
      <c r="L32" s="589"/>
      <c r="M32" s="589"/>
      <c r="N32" s="589"/>
      <c r="O32" s="589"/>
      <c r="P32" s="589"/>
      <c r="Q32" s="590"/>
      <c r="R32" s="591">
        <v>5892432</v>
      </c>
      <c r="S32" s="592"/>
      <c r="T32" s="592"/>
      <c r="U32" s="592"/>
      <c r="V32" s="592"/>
      <c r="W32" s="592"/>
      <c r="X32" s="592"/>
      <c r="Y32" s="593"/>
      <c r="Z32" s="594">
        <v>6</v>
      </c>
      <c r="AA32" s="594"/>
      <c r="AB32" s="594"/>
      <c r="AC32" s="594"/>
      <c r="AD32" s="595">
        <v>98404</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v>
      </c>
      <c r="BH32" s="659"/>
      <c r="BI32" s="659"/>
      <c r="BJ32" s="659"/>
      <c r="BK32" s="659"/>
      <c r="BL32" s="659"/>
      <c r="BM32" s="660">
        <v>96.2</v>
      </c>
      <c r="BN32" s="659"/>
      <c r="BO32" s="659"/>
      <c r="BP32" s="659"/>
      <c r="BQ32" s="661"/>
      <c r="BR32" s="658">
        <v>98.9</v>
      </c>
      <c r="BS32" s="659"/>
      <c r="BT32" s="659"/>
      <c r="BU32" s="659"/>
      <c r="BV32" s="659"/>
      <c r="BW32" s="659"/>
      <c r="BX32" s="660">
        <v>95.5</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x14ac:dyDescent="0.15">
      <c r="B33" s="588" t="s">
        <v>298</v>
      </c>
      <c r="C33" s="589"/>
      <c r="D33" s="589"/>
      <c r="E33" s="589"/>
      <c r="F33" s="589"/>
      <c r="G33" s="589"/>
      <c r="H33" s="589"/>
      <c r="I33" s="589"/>
      <c r="J33" s="589"/>
      <c r="K33" s="589"/>
      <c r="L33" s="589"/>
      <c r="M33" s="589"/>
      <c r="N33" s="589"/>
      <c r="O33" s="589"/>
      <c r="P33" s="589"/>
      <c r="Q33" s="590"/>
      <c r="R33" s="591">
        <v>8528200</v>
      </c>
      <c r="S33" s="592"/>
      <c r="T33" s="592"/>
      <c r="U33" s="592"/>
      <c r="V33" s="592"/>
      <c r="W33" s="592"/>
      <c r="X33" s="592"/>
      <c r="Y33" s="593"/>
      <c r="Z33" s="594">
        <v>8.6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30969685</v>
      </c>
      <c r="CS33" s="611"/>
      <c r="CT33" s="611"/>
      <c r="CU33" s="611"/>
      <c r="CV33" s="611"/>
      <c r="CW33" s="611"/>
      <c r="CX33" s="611"/>
      <c r="CY33" s="612"/>
      <c r="CZ33" s="625">
        <v>32.200000000000003</v>
      </c>
      <c r="DA33" s="626"/>
      <c r="DB33" s="626"/>
      <c r="DC33" s="627"/>
      <c r="DD33" s="600">
        <v>22481144</v>
      </c>
      <c r="DE33" s="611"/>
      <c r="DF33" s="611"/>
      <c r="DG33" s="611"/>
      <c r="DH33" s="611"/>
      <c r="DI33" s="611"/>
      <c r="DJ33" s="611"/>
      <c r="DK33" s="612"/>
      <c r="DL33" s="600">
        <v>18033318</v>
      </c>
      <c r="DM33" s="611"/>
      <c r="DN33" s="611"/>
      <c r="DO33" s="611"/>
      <c r="DP33" s="611"/>
      <c r="DQ33" s="611"/>
      <c r="DR33" s="611"/>
      <c r="DS33" s="611"/>
      <c r="DT33" s="611"/>
      <c r="DU33" s="611"/>
      <c r="DV33" s="612"/>
      <c r="DW33" s="596">
        <v>30.2</v>
      </c>
      <c r="DX33" s="623"/>
      <c r="DY33" s="623"/>
      <c r="DZ33" s="623"/>
      <c r="EA33" s="623"/>
      <c r="EB33" s="623"/>
      <c r="EC33" s="624"/>
    </row>
    <row r="34" spans="2:133" ht="11.25" customHeight="1" x14ac:dyDescent="0.15">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8808174</v>
      </c>
      <c r="CS34" s="592"/>
      <c r="CT34" s="592"/>
      <c r="CU34" s="592"/>
      <c r="CV34" s="592"/>
      <c r="CW34" s="592"/>
      <c r="CX34" s="592"/>
      <c r="CY34" s="593"/>
      <c r="CZ34" s="625">
        <v>9.1999999999999993</v>
      </c>
      <c r="DA34" s="626"/>
      <c r="DB34" s="626"/>
      <c r="DC34" s="627"/>
      <c r="DD34" s="600">
        <v>6778378</v>
      </c>
      <c r="DE34" s="592"/>
      <c r="DF34" s="592"/>
      <c r="DG34" s="592"/>
      <c r="DH34" s="592"/>
      <c r="DI34" s="592"/>
      <c r="DJ34" s="592"/>
      <c r="DK34" s="593"/>
      <c r="DL34" s="600">
        <v>6431739</v>
      </c>
      <c r="DM34" s="592"/>
      <c r="DN34" s="592"/>
      <c r="DO34" s="592"/>
      <c r="DP34" s="592"/>
      <c r="DQ34" s="592"/>
      <c r="DR34" s="592"/>
      <c r="DS34" s="592"/>
      <c r="DT34" s="592"/>
      <c r="DU34" s="592"/>
      <c r="DV34" s="593"/>
      <c r="DW34" s="596">
        <v>10.8</v>
      </c>
      <c r="DX34" s="623"/>
      <c r="DY34" s="623"/>
      <c r="DZ34" s="623"/>
      <c r="EA34" s="623"/>
      <c r="EB34" s="623"/>
      <c r="EC34" s="624"/>
    </row>
    <row r="35" spans="2:133" ht="11.25" customHeight="1" x14ac:dyDescent="0.15">
      <c r="B35" s="588" t="s">
        <v>304</v>
      </c>
      <c r="C35" s="589"/>
      <c r="D35" s="589"/>
      <c r="E35" s="589"/>
      <c r="F35" s="589"/>
      <c r="G35" s="589"/>
      <c r="H35" s="589"/>
      <c r="I35" s="589"/>
      <c r="J35" s="589"/>
      <c r="K35" s="589"/>
      <c r="L35" s="589"/>
      <c r="M35" s="589"/>
      <c r="N35" s="589"/>
      <c r="O35" s="589"/>
      <c r="P35" s="589"/>
      <c r="Q35" s="590"/>
      <c r="R35" s="591">
        <v>5165200</v>
      </c>
      <c r="S35" s="592"/>
      <c r="T35" s="592"/>
      <c r="U35" s="592"/>
      <c r="V35" s="592"/>
      <c r="W35" s="592"/>
      <c r="X35" s="592"/>
      <c r="Y35" s="593"/>
      <c r="Z35" s="594">
        <v>5.2</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11767702</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947844</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1399598</v>
      </c>
      <c r="CS35" s="611"/>
      <c r="CT35" s="611"/>
      <c r="CU35" s="611"/>
      <c r="CV35" s="611"/>
      <c r="CW35" s="611"/>
      <c r="CX35" s="611"/>
      <c r="CY35" s="612"/>
      <c r="CZ35" s="625">
        <v>1.5</v>
      </c>
      <c r="DA35" s="626"/>
      <c r="DB35" s="626"/>
      <c r="DC35" s="627"/>
      <c r="DD35" s="600">
        <v>1090922</v>
      </c>
      <c r="DE35" s="611"/>
      <c r="DF35" s="611"/>
      <c r="DG35" s="611"/>
      <c r="DH35" s="611"/>
      <c r="DI35" s="611"/>
      <c r="DJ35" s="611"/>
      <c r="DK35" s="612"/>
      <c r="DL35" s="600">
        <v>1090922</v>
      </c>
      <c r="DM35" s="611"/>
      <c r="DN35" s="611"/>
      <c r="DO35" s="611"/>
      <c r="DP35" s="611"/>
      <c r="DQ35" s="611"/>
      <c r="DR35" s="611"/>
      <c r="DS35" s="611"/>
      <c r="DT35" s="611"/>
      <c r="DU35" s="611"/>
      <c r="DV35" s="612"/>
      <c r="DW35" s="596">
        <v>1.8</v>
      </c>
      <c r="DX35" s="623"/>
      <c r="DY35" s="623"/>
      <c r="DZ35" s="623"/>
      <c r="EA35" s="623"/>
      <c r="EB35" s="623"/>
      <c r="EC35" s="624"/>
    </row>
    <row r="36" spans="2:133" ht="11.25" customHeight="1" x14ac:dyDescent="0.15">
      <c r="B36" s="634" t="s">
        <v>308</v>
      </c>
      <c r="C36" s="635"/>
      <c r="D36" s="635"/>
      <c r="E36" s="635"/>
      <c r="F36" s="635"/>
      <c r="G36" s="635"/>
      <c r="H36" s="635"/>
      <c r="I36" s="635"/>
      <c r="J36" s="635"/>
      <c r="K36" s="635"/>
      <c r="L36" s="635"/>
      <c r="M36" s="635"/>
      <c r="N36" s="635"/>
      <c r="O36" s="635"/>
      <c r="P36" s="635"/>
      <c r="Q36" s="636"/>
      <c r="R36" s="663">
        <v>98873375</v>
      </c>
      <c r="S36" s="664"/>
      <c r="T36" s="664"/>
      <c r="U36" s="664"/>
      <c r="V36" s="664"/>
      <c r="W36" s="664"/>
      <c r="X36" s="664"/>
      <c r="Y36" s="665"/>
      <c r="Z36" s="666">
        <v>100</v>
      </c>
      <c r="AA36" s="666"/>
      <c r="AB36" s="666"/>
      <c r="AC36" s="666"/>
      <c r="AD36" s="667">
        <v>54521846</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2615934</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745789</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6019123</v>
      </c>
      <c r="CS36" s="592"/>
      <c r="CT36" s="592"/>
      <c r="CU36" s="592"/>
      <c r="CV36" s="592"/>
      <c r="CW36" s="592"/>
      <c r="CX36" s="592"/>
      <c r="CY36" s="593"/>
      <c r="CZ36" s="625">
        <v>6.3</v>
      </c>
      <c r="DA36" s="626"/>
      <c r="DB36" s="626"/>
      <c r="DC36" s="627"/>
      <c r="DD36" s="600">
        <v>5563930</v>
      </c>
      <c r="DE36" s="592"/>
      <c r="DF36" s="592"/>
      <c r="DG36" s="592"/>
      <c r="DH36" s="592"/>
      <c r="DI36" s="592"/>
      <c r="DJ36" s="592"/>
      <c r="DK36" s="593"/>
      <c r="DL36" s="600">
        <v>3599806</v>
      </c>
      <c r="DM36" s="592"/>
      <c r="DN36" s="592"/>
      <c r="DO36" s="592"/>
      <c r="DP36" s="592"/>
      <c r="DQ36" s="592"/>
      <c r="DR36" s="592"/>
      <c r="DS36" s="592"/>
      <c r="DT36" s="592"/>
      <c r="DU36" s="592"/>
      <c r="DV36" s="593"/>
      <c r="DW36" s="596">
        <v>6</v>
      </c>
      <c r="DX36" s="623"/>
      <c r="DY36" s="623"/>
      <c r="DZ36" s="623"/>
      <c r="EA36" s="623"/>
      <c r="EB36" s="623"/>
      <c r="EC36" s="624"/>
    </row>
    <row r="37" spans="2:133" ht="11.25" customHeight="1" x14ac:dyDescent="0.15">
      <c r="AQ37" s="670" t="s">
        <v>312</v>
      </c>
      <c r="AR37" s="671"/>
      <c r="AS37" s="671"/>
      <c r="AT37" s="671"/>
      <c r="AU37" s="671"/>
      <c r="AV37" s="671"/>
      <c r="AW37" s="671"/>
      <c r="AX37" s="671"/>
      <c r="AY37" s="672"/>
      <c r="AZ37" s="591">
        <v>531292</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33919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9000</v>
      </c>
      <c r="CS37" s="611"/>
      <c r="CT37" s="611"/>
      <c r="CU37" s="611"/>
      <c r="CV37" s="611"/>
      <c r="CW37" s="611"/>
      <c r="CX37" s="611"/>
      <c r="CY37" s="612"/>
      <c r="CZ37" s="625">
        <v>0</v>
      </c>
      <c r="DA37" s="626"/>
      <c r="DB37" s="626"/>
      <c r="DC37" s="627"/>
      <c r="DD37" s="600">
        <v>9000</v>
      </c>
      <c r="DE37" s="611"/>
      <c r="DF37" s="611"/>
      <c r="DG37" s="611"/>
      <c r="DH37" s="611"/>
      <c r="DI37" s="611"/>
      <c r="DJ37" s="611"/>
      <c r="DK37" s="612"/>
      <c r="DL37" s="600">
        <v>8808</v>
      </c>
      <c r="DM37" s="611"/>
      <c r="DN37" s="611"/>
      <c r="DO37" s="611"/>
      <c r="DP37" s="611"/>
      <c r="DQ37" s="611"/>
      <c r="DR37" s="611"/>
      <c r="DS37" s="611"/>
      <c r="DT37" s="611"/>
      <c r="DU37" s="611"/>
      <c r="DV37" s="612"/>
      <c r="DW37" s="596">
        <v>0</v>
      </c>
      <c r="DX37" s="623"/>
      <c r="DY37" s="623"/>
      <c r="DZ37" s="623"/>
      <c r="EA37" s="623"/>
      <c r="EB37" s="623"/>
      <c r="EC37" s="624"/>
    </row>
    <row r="38" spans="2:133" ht="11.25" customHeight="1" x14ac:dyDescent="0.15">
      <c r="AQ38" s="670" t="s">
        <v>315</v>
      </c>
      <c r="AR38" s="671"/>
      <c r="AS38" s="671"/>
      <c r="AT38" s="671"/>
      <c r="AU38" s="671"/>
      <c r="AV38" s="671"/>
      <c r="AW38" s="671"/>
      <c r="AX38" s="671"/>
      <c r="AY38" s="672"/>
      <c r="AZ38" s="591">
        <v>239982</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53259</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8917837</v>
      </c>
      <c r="CS38" s="592"/>
      <c r="CT38" s="592"/>
      <c r="CU38" s="592"/>
      <c r="CV38" s="592"/>
      <c r="CW38" s="592"/>
      <c r="CX38" s="592"/>
      <c r="CY38" s="593"/>
      <c r="CZ38" s="625">
        <v>9.3000000000000007</v>
      </c>
      <c r="DA38" s="626"/>
      <c r="DB38" s="626"/>
      <c r="DC38" s="627"/>
      <c r="DD38" s="600">
        <v>7885012</v>
      </c>
      <c r="DE38" s="592"/>
      <c r="DF38" s="592"/>
      <c r="DG38" s="592"/>
      <c r="DH38" s="592"/>
      <c r="DI38" s="592"/>
      <c r="DJ38" s="592"/>
      <c r="DK38" s="593"/>
      <c r="DL38" s="600">
        <v>6892594</v>
      </c>
      <c r="DM38" s="592"/>
      <c r="DN38" s="592"/>
      <c r="DO38" s="592"/>
      <c r="DP38" s="592"/>
      <c r="DQ38" s="592"/>
      <c r="DR38" s="592"/>
      <c r="DS38" s="592"/>
      <c r="DT38" s="592"/>
      <c r="DU38" s="592"/>
      <c r="DV38" s="593"/>
      <c r="DW38" s="596">
        <v>11.5</v>
      </c>
      <c r="DX38" s="623"/>
      <c r="DY38" s="623"/>
      <c r="DZ38" s="623"/>
      <c r="EA38" s="623"/>
      <c r="EB38" s="623"/>
      <c r="EC38" s="624"/>
    </row>
    <row r="39" spans="2:133" ht="11.25" customHeight="1" x14ac:dyDescent="0.15">
      <c r="AQ39" s="670" t="s">
        <v>318</v>
      </c>
      <c r="AR39" s="671"/>
      <c r="AS39" s="671"/>
      <c r="AT39" s="671"/>
      <c r="AU39" s="671"/>
      <c r="AV39" s="671"/>
      <c r="AW39" s="671"/>
      <c r="AX39" s="671"/>
      <c r="AY39" s="672"/>
      <c r="AZ39" s="591">
        <v>127476</v>
      </c>
      <c r="BA39" s="592"/>
      <c r="BB39" s="592"/>
      <c r="BC39" s="592"/>
      <c r="BD39" s="611"/>
      <c r="BE39" s="611"/>
      <c r="BF39" s="648"/>
      <c r="BG39" s="676" t="s">
        <v>319</v>
      </c>
      <c r="BH39" s="677"/>
      <c r="BI39" s="677"/>
      <c r="BJ39" s="677"/>
      <c r="BK39" s="677"/>
      <c r="BL39" s="187"/>
      <c r="BM39" s="606" t="s">
        <v>320</v>
      </c>
      <c r="BN39" s="606"/>
      <c r="BO39" s="606"/>
      <c r="BP39" s="606"/>
      <c r="BQ39" s="606"/>
      <c r="BR39" s="606"/>
      <c r="BS39" s="606"/>
      <c r="BT39" s="606"/>
      <c r="BU39" s="607"/>
      <c r="BV39" s="591">
        <v>99</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800200</v>
      </c>
      <c r="CS39" s="611"/>
      <c r="CT39" s="611"/>
      <c r="CU39" s="611"/>
      <c r="CV39" s="611"/>
      <c r="CW39" s="611"/>
      <c r="CX39" s="611"/>
      <c r="CY39" s="612"/>
      <c r="CZ39" s="625">
        <v>0.8</v>
      </c>
      <c r="DA39" s="626"/>
      <c r="DB39" s="626"/>
      <c r="DC39" s="627"/>
      <c r="DD39" s="600">
        <v>762003</v>
      </c>
      <c r="DE39" s="611"/>
      <c r="DF39" s="611"/>
      <c r="DG39" s="611"/>
      <c r="DH39" s="611"/>
      <c r="DI39" s="611"/>
      <c r="DJ39" s="611"/>
      <c r="DK39" s="612"/>
      <c r="DL39" s="600" t="s">
        <v>111</v>
      </c>
      <c r="DM39" s="611"/>
      <c r="DN39" s="611"/>
      <c r="DO39" s="611"/>
      <c r="DP39" s="611"/>
      <c r="DQ39" s="611"/>
      <c r="DR39" s="611"/>
      <c r="DS39" s="611"/>
      <c r="DT39" s="611"/>
      <c r="DU39" s="611"/>
      <c r="DV39" s="612"/>
      <c r="DW39" s="596" t="s">
        <v>111</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1310588</v>
      </c>
      <c r="BA40" s="592"/>
      <c r="BB40" s="592"/>
      <c r="BC40" s="592"/>
      <c r="BD40" s="611"/>
      <c r="BE40" s="611"/>
      <c r="BF40" s="648"/>
      <c r="BG40" s="676"/>
      <c r="BH40" s="677"/>
      <c r="BI40" s="677"/>
      <c r="BJ40" s="677"/>
      <c r="BK40" s="677"/>
      <c r="BL40" s="187"/>
      <c r="BM40" s="606" t="s">
        <v>323</v>
      </c>
      <c r="BN40" s="606"/>
      <c r="BO40" s="606"/>
      <c r="BP40" s="606"/>
      <c r="BQ40" s="606"/>
      <c r="BR40" s="606"/>
      <c r="BS40" s="606"/>
      <c r="BT40" s="606"/>
      <c r="BU40" s="607"/>
      <c r="BV40" s="591">
        <v>97</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5024753</v>
      </c>
      <c r="CS40" s="592"/>
      <c r="CT40" s="592"/>
      <c r="CU40" s="592"/>
      <c r="CV40" s="592"/>
      <c r="CW40" s="592"/>
      <c r="CX40" s="592"/>
      <c r="CY40" s="593"/>
      <c r="CZ40" s="625">
        <v>5.2</v>
      </c>
      <c r="DA40" s="626"/>
      <c r="DB40" s="626"/>
      <c r="DC40" s="627"/>
      <c r="DD40" s="600">
        <v>400899</v>
      </c>
      <c r="DE40" s="592"/>
      <c r="DF40" s="592"/>
      <c r="DG40" s="592"/>
      <c r="DH40" s="592"/>
      <c r="DI40" s="592"/>
      <c r="DJ40" s="592"/>
      <c r="DK40" s="593"/>
      <c r="DL40" s="600">
        <v>18257</v>
      </c>
      <c r="DM40" s="592"/>
      <c r="DN40" s="592"/>
      <c r="DO40" s="592"/>
      <c r="DP40" s="592"/>
      <c r="DQ40" s="592"/>
      <c r="DR40" s="592"/>
      <c r="DS40" s="592"/>
      <c r="DT40" s="592"/>
      <c r="DU40" s="592"/>
      <c r="DV40" s="593"/>
      <c r="DW40" s="596">
        <v>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325</v>
      </c>
      <c r="AR41" s="614"/>
      <c r="AS41" s="614"/>
      <c r="AT41" s="614"/>
      <c r="AU41" s="614"/>
      <c r="AV41" s="614"/>
      <c r="AW41" s="614"/>
      <c r="AX41" s="614"/>
      <c r="AY41" s="615"/>
      <c r="AZ41" s="663">
        <v>6942430</v>
      </c>
      <c r="BA41" s="664"/>
      <c r="BB41" s="664"/>
      <c r="BC41" s="664"/>
      <c r="BD41" s="659"/>
      <c r="BE41" s="659"/>
      <c r="BF41" s="661"/>
      <c r="BG41" s="678"/>
      <c r="BH41" s="679"/>
      <c r="BI41" s="679"/>
      <c r="BJ41" s="679"/>
      <c r="BK41" s="679"/>
      <c r="BL41" s="189"/>
      <c r="BM41" s="614" t="s">
        <v>326</v>
      </c>
      <c r="BN41" s="614"/>
      <c r="BO41" s="614"/>
      <c r="BP41" s="614"/>
      <c r="BQ41" s="614"/>
      <c r="BR41" s="614"/>
      <c r="BS41" s="614"/>
      <c r="BT41" s="614"/>
      <c r="BU41" s="615"/>
      <c r="BV41" s="663">
        <v>358</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213</v>
      </c>
      <c r="CS41" s="611"/>
      <c r="CT41" s="611"/>
      <c r="CU41" s="611"/>
      <c r="CV41" s="611"/>
      <c r="CW41" s="611"/>
      <c r="CX41" s="611"/>
      <c r="CY41" s="612"/>
      <c r="CZ41" s="625" t="s">
        <v>213</v>
      </c>
      <c r="DA41" s="626"/>
      <c r="DB41" s="626"/>
      <c r="DC41" s="627"/>
      <c r="DD41" s="600" t="s">
        <v>213</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9222139</v>
      </c>
      <c r="CS42" s="592"/>
      <c r="CT42" s="592"/>
      <c r="CU42" s="592"/>
      <c r="CV42" s="592"/>
      <c r="CW42" s="592"/>
      <c r="CX42" s="592"/>
      <c r="CY42" s="593"/>
      <c r="CZ42" s="625">
        <v>9.6</v>
      </c>
      <c r="DA42" s="674"/>
      <c r="DB42" s="674"/>
      <c r="DC42" s="675"/>
      <c r="DD42" s="600">
        <v>3235260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v>269705</v>
      </c>
      <c r="CS43" s="611"/>
      <c r="CT43" s="611"/>
      <c r="CU43" s="611"/>
      <c r="CV43" s="611"/>
      <c r="CW43" s="611"/>
      <c r="CX43" s="611"/>
      <c r="CY43" s="612"/>
      <c r="CZ43" s="625">
        <v>0.3</v>
      </c>
      <c r="DA43" s="626"/>
      <c r="DB43" s="626"/>
      <c r="DC43" s="627"/>
      <c r="DD43" s="600">
        <v>267739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332</v>
      </c>
      <c r="CD44" s="697" t="s">
        <v>285</v>
      </c>
      <c r="CE44" s="698"/>
      <c r="CF44" s="588" t="s">
        <v>333</v>
      </c>
      <c r="CG44" s="589"/>
      <c r="CH44" s="589"/>
      <c r="CI44" s="589"/>
      <c r="CJ44" s="589"/>
      <c r="CK44" s="589"/>
      <c r="CL44" s="589"/>
      <c r="CM44" s="589"/>
      <c r="CN44" s="589"/>
      <c r="CO44" s="589"/>
      <c r="CP44" s="589"/>
      <c r="CQ44" s="590"/>
      <c r="CR44" s="591">
        <v>9173309</v>
      </c>
      <c r="CS44" s="592"/>
      <c r="CT44" s="592"/>
      <c r="CU44" s="592"/>
      <c r="CV44" s="592"/>
      <c r="CW44" s="592"/>
      <c r="CX44" s="592"/>
      <c r="CY44" s="593"/>
      <c r="CZ44" s="625">
        <v>9.5</v>
      </c>
      <c r="DA44" s="674"/>
      <c r="DB44" s="674"/>
      <c r="DC44" s="675"/>
      <c r="DD44" s="600">
        <v>3196312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334</v>
      </c>
      <c r="CG45" s="589"/>
      <c r="CH45" s="589"/>
      <c r="CI45" s="589"/>
      <c r="CJ45" s="589"/>
      <c r="CK45" s="589"/>
      <c r="CL45" s="589"/>
      <c r="CM45" s="589"/>
      <c r="CN45" s="589"/>
      <c r="CO45" s="589"/>
      <c r="CP45" s="589"/>
      <c r="CQ45" s="590"/>
      <c r="CR45" s="591">
        <v>3885095</v>
      </c>
      <c r="CS45" s="611"/>
      <c r="CT45" s="611"/>
      <c r="CU45" s="611"/>
      <c r="CV45" s="611"/>
      <c r="CW45" s="611"/>
      <c r="CX45" s="611"/>
      <c r="CY45" s="612"/>
      <c r="CZ45" s="625">
        <v>4</v>
      </c>
      <c r="DA45" s="626"/>
      <c r="DB45" s="626"/>
      <c r="DC45" s="627"/>
      <c r="DD45" s="600">
        <v>205401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335</v>
      </c>
      <c r="CG46" s="589"/>
      <c r="CH46" s="589"/>
      <c r="CI46" s="589"/>
      <c r="CJ46" s="589"/>
      <c r="CK46" s="589"/>
      <c r="CL46" s="589"/>
      <c r="CM46" s="589"/>
      <c r="CN46" s="589"/>
      <c r="CO46" s="589"/>
      <c r="CP46" s="589"/>
      <c r="CQ46" s="590"/>
      <c r="CR46" s="591">
        <v>5113580</v>
      </c>
      <c r="CS46" s="592"/>
      <c r="CT46" s="592"/>
      <c r="CU46" s="592"/>
      <c r="CV46" s="592"/>
      <c r="CW46" s="592"/>
      <c r="CX46" s="592"/>
      <c r="CY46" s="593"/>
      <c r="CZ46" s="625">
        <v>5.3</v>
      </c>
      <c r="DA46" s="674"/>
      <c r="DB46" s="674"/>
      <c r="DC46" s="675"/>
      <c r="DD46" s="600">
        <v>2968245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336</v>
      </c>
      <c r="CG47" s="589"/>
      <c r="CH47" s="589"/>
      <c r="CI47" s="589"/>
      <c r="CJ47" s="589"/>
      <c r="CK47" s="589"/>
      <c r="CL47" s="589"/>
      <c r="CM47" s="589"/>
      <c r="CN47" s="589"/>
      <c r="CO47" s="589"/>
      <c r="CP47" s="589"/>
      <c r="CQ47" s="590"/>
      <c r="CR47" s="591">
        <v>48830</v>
      </c>
      <c r="CS47" s="611"/>
      <c r="CT47" s="611"/>
      <c r="CU47" s="611"/>
      <c r="CV47" s="611"/>
      <c r="CW47" s="611"/>
      <c r="CX47" s="611"/>
      <c r="CY47" s="612"/>
      <c r="CZ47" s="625">
        <v>0.1</v>
      </c>
      <c r="DA47" s="626"/>
      <c r="DB47" s="626"/>
      <c r="DC47" s="627"/>
      <c r="DD47" s="600">
        <v>38948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337</v>
      </c>
      <c r="CG48" s="589"/>
      <c r="CH48" s="589"/>
      <c r="CI48" s="589"/>
      <c r="CJ48" s="589"/>
      <c r="CK48" s="589"/>
      <c r="CL48" s="589"/>
      <c r="CM48" s="589"/>
      <c r="CN48" s="589"/>
      <c r="CO48" s="589"/>
      <c r="CP48" s="589"/>
      <c r="CQ48" s="590"/>
      <c r="CR48" s="591" t="s">
        <v>338</v>
      </c>
      <c r="CS48" s="592"/>
      <c r="CT48" s="592"/>
      <c r="CU48" s="592"/>
      <c r="CV48" s="592"/>
      <c r="CW48" s="592"/>
      <c r="CX48" s="592"/>
      <c r="CY48" s="593"/>
      <c r="CZ48" s="625" t="s">
        <v>338</v>
      </c>
      <c r="DA48" s="674"/>
      <c r="DB48" s="674"/>
      <c r="DC48" s="675"/>
      <c r="DD48" s="600" t="s">
        <v>338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339</v>
      </c>
      <c r="CE49" s="635"/>
      <c r="CF49" s="635"/>
      <c r="CG49" s="635"/>
      <c r="CH49" s="635"/>
      <c r="CI49" s="635"/>
      <c r="CJ49" s="635"/>
      <c r="CK49" s="635"/>
      <c r="CL49" s="635"/>
      <c r="CM49" s="635"/>
      <c r="CN49" s="635"/>
      <c r="CO49" s="635"/>
      <c r="CP49" s="635"/>
      <c r="CQ49" s="636"/>
      <c r="CR49" s="663">
        <v>96192990</v>
      </c>
      <c r="CS49" s="659"/>
      <c r="CT49" s="659"/>
      <c r="CU49" s="659"/>
      <c r="CV49" s="659"/>
      <c r="CW49" s="659"/>
      <c r="CX49" s="659"/>
      <c r="CY49" s="686"/>
      <c r="CZ49" s="687">
        <v>100</v>
      </c>
      <c r="DA49" s="688"/>
      <c r="DB49" s="688"/>
      <c r="DC49" s="689"/>
      <c r="DD49" s="690">
        <v>64945102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362</v>
      </c>
      <c r="C7" s="718"/>
      <c r="D7" s="718"/>
      <c r="E7" s="718"/>
      <c r="F7" s="718"/>
      <c r="G7" s="718"/>
      <c r="H7" s="718"/>
      <c r="I7" s="718"/>
      <c r="J7" s="718"/>
      <c r="K7" s="718"/>
      <c r="L7" s="718"/>
      <c r="M7" s="718"/>
      <c r="N7" s="718"/>
      <c r="O7" s="718"/>
      <c r="P7" s="719"/>
      <c r="Q7" s="720">
        <v>98787</v>
      </c>
      <c r="R7" s="721"/>
      <c r="S7" s="721"/>
      <c r="T7" s="721"/>
      <c r="U7" s="721"/>
      <c r="V7" s="721">
        <v>96109</v>
      </c>
      <c r="W7" s="721"/>
      <c r="X7" s="721"/>
      <c r="Y7" s="721"/>
      <c r="Z7" s="721"/>
      <c r="AA7" s="721">
        <v>2678</v>
      </c>
      <c r="AB7" s="721"/>
      <c r="AC7" s="721"/>
      <c r="AD7" s="721"/>
      <c r="AE7" s="722"/>
      <c r="AF7" s="723">
        <v>2365</v>
      </c>
      <c r="AG7" s="724"/>
      <c r="AH7" s="724"/>
      <c r="AI7" s="724"/>
      <c r="AJ7" s="725"/>
      <c r="AK7" s="760">
        <v>200</v>
      </c>
      <c r="AL7" s="761"/>
      <c r="AM7" s="761"/>
      <c r="AN7" s="761"/>
      <c r="AO7" s="761"/>
      <c r="AP7" s="761">
        <v>129976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548</v>
      </c>
      <c r="BT7" s="765"/>
      <c r="BU7" s="765"/>
      <c r="BV7" s="765"/>
      <c r="BW7" s="765"/>
      <c r="BX7" s="765"/>
      <c r="BY7" s="765"/>
      <c r="BZ7" s="765"/>
      <c r="CA7" s="765"/>
      <c r="CB7" s="765"/>
      <c r="CC7" s="765"/>
      <c r="CD7" s="765"/>
      <c r="CE7" s="765"/>
      <c r="CF7" s="765"/>
      <c r="CG7" s="766"/>
      <c r="CH7" s="757">
        <v>4</v>
      </c>
      <c r="CI7" s="758"/>
      <c r="CJ7" s="758"/>
      <c r="CK7" s="758"/>
      <c r="CL7" s="759"/>
      <c r="CM7" s="757">
        <v>260</v>
      </c>
      <c r="CN7" s="758"/>
      <c r="CO7" s="758"/>
      <c r="CP7" s="758"/>
      <c r="CQ7" s="759"/>
      <c r="CR7" s="757">
        <v>170</v>
      </c>
      <c r="CS7" s="758"/>
      <c r="CT7" s="758"/>
      <c r="CU7" s="758"/>
      <c r="CV7" s="759"/>
      <c r="CW7" s="757" t="s">
        <v>560</v>
      </c>
      <c r="CX7" s="758"/>
      <c r="CY7" s="758"/>
      <c r="CZ7" s="758"/>
      <c r="DA7" s="759"/>
      <c r="DB7" s="757" t="s">
        <v>560</v>
      </c>
      <c r="DC7" s="758"/>
      <c r="DD7" s="758"/>
      <c r="DE7" s="758"/>
      <c r="DF7" s="759"/>
      <c r="DG7" s="757" t="s">
        <v>560</v>
      </c>
      <c r="DH7" s="758"/>
      <c r="DI7" s="758"/>
      <c r="DJ7" s="758"/>
      <c r="DK7" s="759"/>
      <c r="DL7" s="757" t="s">
        <v>560</v>
      </c>
      <c r="DM7" s="758"/>
      <c r="DN7" s="758"/>
      <c r="DO7" s="758"/>
      <c r="DP7" s="759"/>
      <c r="DQ7" s="757" t="s">
        <v>560</v>
      </c>
      <c r="DR7" s="758"/>
      <c r="DS7" s="758"/>
      <c r="DT7" s="758"/>
      <c r="DU7" s="759"/>
      <c r="DV7" s="738"/>
      <c r="DW7" s="739"/>
      <c r="DX7" s="739"/>
      <c r="DY7" s="739"/>
      <c r="DZ7" s="740"/>
      <c r="EA7" s="205"/>
    </row>
    <row r="8" spans="1:131" s="206" customFormat="1" ht="26.25" customHeight="1" x14ac:dyDescent="0.15">
      <c r="A8" s="212">
        <v>2</v>
      </c>
      <c r="B8" s="741" t="s">
        <v>363</v>
      </c>
      <c r="C8" s="742"/>
      <c r="D8" s="742"/>
      <c r="E8" s="742"/>
      <c r="F8" s="742"/>
      <c r="G8" s="742"/>
      <c r="H8" s="742"/>
      <c r="I8" s="742"/>
      <c r="J8" s="742"/>
      <c r="K8" s="742"/>
      <c r="L8" s="742"/>
      <c r="M8" s="742"/>
      <c r="N8" s="742"/>
      <c r="O8" s="742"/>
      <c r="P8" s="743"/>
      <c r="Q8" s="744">
        <v>38</v>
      </c>
      <c r="R8" s="745"/>
      <c r="S8" s="745"/>
      <c r="T8" s="745"/>
      <c r="U8" s="745"/>
      <c r="V8" s="745">
        <v>38</v>
      </c>
      <c r="W8" s="745"/>
      <c r="X8" s="745"/>
      <c r="Y8" s="745"/>
      <c r="Z8" s="745"/>
      <c r="AA8" s="745" t="s">
        <v>544</v>
      </c>
      <c r="AB8" s="745"/>
      <c r="AC8" s="745"/>
      <c r="AD8" s="745"/>
      <c r="AE8" s="746"/>
      <c r="AF8" s="747" t="s">
        <v>111</v>
      </c>
      <c r="AG8" s="748"/>
      <c r="AH8" s="748"/>
      <c r="AI8" s="748"/>
      <c r="AJ8" s="749"/>
      <c r="AK8" s="750" t="s">
        <v>544</v>
      </c>
      <c r="AL8" s="751"/>
      <c r="AM8" s="751"/>
      <c r="AN8" s="751"/>
      <c r="AO8" s="751"/>
      <c r="AP8" s="751" t="s">
        <v>544</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549</v>
      </c>
      <c r="BT8" s="755"/>
      <c r="BU8" s="755"/>
      <c r="BV8" s="755"/>
      <c r="BW8" s="755"/>
      <c r="BX8" s="755"/>
      <c r="BY8" s="755"/>
      <c r="BZ8" s="755"/>
      <c r="CA8" s="755"/>
      <c r="CB8" s="755"/>
      <c r="CC8" s="755"/>
      <c r="CD8" s="755"/>
      <c r="CE8" s="755"/>
      <c r="CF8" s="755"/>
      <c r="CG8" s="756"/>
      <c r="CH8" s="767">
        <v>0</v>
      </c>
      <c r="CI8" s="768"/>
      <c r="CJ8" s="768"/>
      <c r="CK8" s="768"/>
      <c r="CL8" s="769"/>
      <c r="CM8" s="767">
        <v>40</v>
      </c>
      <c r="CN8" s="768"/>
      <c r="CO8" s="768"/>
      <c r="CP8" s="768"/>
      <c r="CQ8" s="769"/>
      <c r="CR8" s="767">
        <v>30</v>
      </c>
      <c r="CS8" s="768"/>
      <c r="CT8" s="768"/>
      <c r="CU8" s="768"/>
      <c r="CV8" s="769"/>
      <c r="CW8" s="767">
        <v>90</v>
      </c>
      <c r="CX8" s="768"/>
      <c r="CY8" s="768"/>
      <c r="CZ8" s="768"/>
      <c r="DA8" s="769"/>
      <c r="DB8" s="767" t="s">
        <v>560</v>
      </c>
      <c r="DC8" s="768"/>
      <c r="DD8" s="768"/>
      <c r="DE8" s="768"/>
      <c r="DF8" s="769"/>
      <c r="DG8" s="767" t="s">
        <v>560</v>
      </c>
      <c r="DH8" s="768"/>
      <c r="DI8" s="768"/>
      <c r="DJ8" s="768"/>
      <c r="DK8" s="769"/>
      <c r="DL8" s="767" t="s">
        <v>560</v>
      </c>
      <c r="DM8" s="768"/>
      <c r="DN8" s="768"/>
      <c r="DO8" s="768"/>
      <c r="DP8" s="769"/>
      <c r="DQ8" s="767" t="s">
        <v>560</v>
      </c>
      <c r="DR8" s="768"/>
      <c r="DS8" s="768"/>
      <c r="DT8" s="768"/>
      <c r="DU8" s="769"/>
      <c r="DV8" s="770"/>
      <c r="DW8" s="771"/>
      <c r="DX8" s="771"/>
      <c r="DY8" s="771"/>
      <c r="DZ8" s="772"/>
      <c r="EA8" s="205"/>
    </row>
    <row r="9" spans="1:131" s="206" customFormat="1" ht="26.25" customHeight="1" x14ac:dyDescent="0.15">
      <c r="A9" s="212">
        <v>3</v>
      </c>
      <c r="B9" s="741" t="s">
        <v>364</v>
      </c>
      <c r="C9" s="742"/>
      <c r="D9" s="742"/>
      <c r="E9" s="742"/>
      <c r="F9" s="742"/>
      <c r="G9" s="742"/>
      <c r="H9" s="742"/>
      <c r="I9" s="742"/>
      <c r="J9" s="742"/>
      <c r="K9" s="742"/>
      <c r="L9" s="742"/>
      <c r="M9" s="742"/>
      <c r="N9" s="742"/>
      <c r="O9" s="742"/>
      <c r="P9" s="743"/>
      <c r="Q9" s="744">
        <v>30</v>
      </c>
      <c r="R9" s="745"/>
      <c r="S9" s="745"/>
      <c r="T9" s="745"/>
      <c r="U9" s="745"/>
      <c r="V9" s="745">
        <v>28</v>
      </c>
      <c r="W9" s="745"/>
      <c r="X9" s="745"/>
      <c r="Y9" s="745"/>
      <c r="Z9" s="745"/>
      <c r="AA9" s="745">
        <v>2</v>
      </c>
      <c r="AB9" s="745"/>
      <c r="AC9" s="745"/>
      <c r="AD9" s="745"/>
      <c r="AE9" s="746"/>
      <c r="AF9" s="747">
        <v>2</v>
      </c>
      <c r="AG9" s="748"/>
      <c r="AH9" s="748"/>
      <c r="AI9" s="748"/>
      <c r="AJ9" s="749"/>
      <c r="AK9" s="750">
        <v>14</v>
      </c>
      <c r="AL9" s="751"/>
      <c r="AM9" s="751"/>
      <c r="AN9" s="751"/>
      <c r="AO9" s="751"/>
      <c r="AP9" s="751" t="s">
        <v>544</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t="s">
        <v>559</v>
      </c>
      <c r="BS9" s="754" t="s">
        <v>550</v>
      </c>
      <c r="BT9" s="755"/>
      <c r="BU9" s="755"/>
      <c r="BV9" s="755"/>
      <c r="BW9" s="755"/>
      <c r="BX9" s="755"/>
      <c r="BY9" s="755"/>
      <c r="BZ9" s="755"/>
      <c r="CA9" s="755"/>
      <c r="CB9" s="755"/>
      <c r="CC9" s="755"/>
      <c r="CD9" s="755"/>
      <c r="CE9" s="755"/>
      <c r="CF9" s="755"/>
      <c r="CG9" s="756"/>
      <c r="CH9" s="767">
        <v>0</v>
      </c>
      <c r="CI9" s="768"/>
      <c r="CJ9" s="768"/>
      <c r="CK9" s="768"/>
      <c r="CL9" s="769"/>
      <c r="CM9" s="767">
        <v>1935</v>
      </c>
      <c r="CN9" s="768"/>
      <c r="CO9" s="768"/>
      <c r="CP9" s="768"/>
      <c r="CQ9" s="769"/>
      <c r="CR9" s="767">
        <v>5</v>
      </c>
      <c r="CS9" s="768"/>
      <c r="CT9" s="768"/>
      <c r="CU9" s="768"/>
      <c r="CV9" s="769"/>
      <c r="CW9" s="767" t="s">
        <v>560</v>
      </c>
      <c r="CX9" s="768"/>
      <c r="CY9" s="768"/>
      <c r="CZ9" s="768"/>
      <c r="DA9" s="769"/>
      <c r="DB9" s="767" t="s">
        <v>560</v>
      </c>
      <c r="DC9" s="768"/>
      <c r="DD9" s="768"/>
      <c r="DE9" s="768"/>
      <c r="DF9" s="769"/>
      <c r="DG9" s="767">
        <v>5410</v>
      </c>
      <c r="DH9" s="768"/>
      <c r="DI9" s="768"/>
      <c r="DJ9" s="768"/>
      <c r="DK9" s="769"/>
      <c r="DL9" s="767" t="s">
        <v>560</v>
      </c>
      <c r="DM9" s="768"/>
      <c r="DN9" s="768"/>
      <c r="DO9" s="768"/>
      <c r="DP9" s="769"/>
      <c r="DQ9" s="767">
        <v>731</v>
      </c>
      <c r="DR9" s="768"/>
      <c r="DS9" s="768"/>
      <c r="DT9" s="768"/>
      <c r="DU9" s="769"/>
      <c r="DV9" s="770"/>
      <c r="DW9" s="771"/>
      <c r="DX9" s="771"/>
      <c r="DY9" s="771"/>
      <c r="DZ9" s="772"/>
      <c r="EA9" s="205"/>
    </row>
    <row r="10" spans="1:131" s="206" customFormat="1" ht="26.25" customHeight="1" x14ac:dyDescent="0.15">
      <c r="A10" s="212">
        <v>4</v>
      </c>
      <c r="B10" s="741" t="s">
        <v>365</v>
      </c>
      <c r="C10" s="742"/>
      <c r="D10" s="742"/>
      <c r="E10" s="742"/>
      <c r="F10" s="742"/>
      <c r="G10" s="742"/>
      <c r="H10" s="742"/>
      <c r="I10" s="742"/>
      <c r="J10" s="742"/>
      <c r="K10" s="742"/>
      <c r="L10" s="742"/>
      <c r="M10" s="742"/>
      <c r="N10" s="742"/>
      <c r="O10" s="742"/>
      <c r="P10" s="743"/>
      <c r="Q10" s="744">
        <v>32</v>
      </c>
      <c r="R10" s="745"/>
      <c r="S10" s="745"/>
      <c r="T10" s="745"/>
      <c r="U10" s="745"/>
      <c r="V10" s="745">
        <v>32</v>
      </c>
      <c r="W10" s="745"/>
      <c r="X10" s="745"/>
      <c r="Y10" s="745"/>
      <c r="Z10" s="745"/>
      <c r="AA10" s="745" t="s">
        <v>544</v>
      </c>
      <c r="AB10" s="745"/>
      <c r="AC10" s="745"/>
      <c r="AD10" s="745"/>
      <c r="AE10" s="746"/>
      <c r="AF10" s="747" t="s">
        <v>111</v>
      </c>
      <c r="AG10" s="748"/>
      <c r="AH10" s="748"/>
      <c r="AI10" s="748"/>
      <c r="AJ10" s="749"/>
      <c r="AK10" s="750">
        <v>7</v>
      </c>
      <c r="AL10" s="751"/>
      <c r="AM10" s="751"/>
      <c r="AN10" s="751"/>
      <c r="AO10" s="751"/>
      <c r="AP10" s="751" t="s">
        <v>544</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551</v>
      </c>
      <c r="BT10" s="755"/>
      <c r="BU10" s="755"/>
      <c r="BV10" s="755"/>
      <c r="BW10" s="755"/>
      <c r="BX10" s="755"/>
      <c r="BY10" s="755"/>
      <c r="BZ10" s="755"/>
      <c r="CA10" s="755"/>
      <c r="CB10" s="755"/>
      <c r="CC10" s="755"/>
      <c r="CD10" s="755"/>
      <c r="CE10" s="755"/>
      <c r="CF10" s="755"/>
      <c r="CG10" s="756"/>
      <c r="CH10" s="767">
        <v>7</v>
      </c>
      <c r="CI10" s="768"/>
      <c r="CJ10" s="768"/>
      <c r="CK10" s="768"/>
      <c r="CL10" s="769"/>
      <c r="CM10" s="767">
        <v>369</v>
      </c>
      <c r="CN10" s="768"/>
      <c r="CO10" s="768"/>
      <c r="CP10" s="768"/>
      <c r="CQ10" s="769"/>
      <c r="CR10" s="767">
        <v>210</v>
      </c>
      <c r="CS10" s="768"/>
      <c r="CT10" s="768"/>
      <c r="CU10" s="768"/>
      <c r="CV10" s="769"/>
      <c r="CW10" s="767" t="s">
        <v>561</v>
      </c>
      <c r="CX10" s="768"/>
      <c r="CY10" s="768"/>
      <c r="CZ10" s="768"/>
      <c r="DA10" s="769"/>
      <c r="DB10" s="767" t="s">
        <v>560</v>
      </c>
      <c r="DC10" s="768"/>
      <c r="DD10" s="768"/>
      <c r="DE10" s="768"/>
      <c r="DF10" s="769"/>
      <c r="DG10" s="767" t="s">
        <v>560</v>
      </c>
      <c r="DH10" s="768"/>
      <c r="DI10" s="768"/>
      <c r="DJ10" s="768"/>
      <c r="DK10" s="769"/>
      <c r="DL10" s="767" t="s">
        <v>561</v>
      </c>
      <c r="DM10" s="768"/>
      <c r="DN10" s="768"/>
      <c r="DO10" s="768"/>
      <c r="DP10" s="769"/>
      <c r="DQ10" s="767" t="s">
        <v>560</v>
      </c>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552</v>
      </c>
      <c r="BT11" s="755"/>
      <c r="BU11" s="755"/>
      <c r="BV11" s="755"/>
      <c r="BW11" s="755"/>
      <c r="BX11" s="755"/>
      <c r="BY11" s="755"/>
      <c r="BZ11" s="755"/>
      <c r="CA11" s="755"/>
      <c r="CB11" s="755"/>
      <c r="CC11" s="755"/>
      <c r="CD11" s="755"/>
      <c r="CE11" s="755"/>
      <c r="CF11" s="755"/>
      <c r="CG11" s="756"/>
      <c r="CH11" s="767">
        <v>4</v>
      </c>
      <c r="CI11" s="768"/>
      <c r="CJ11" s="768"/>
      <c r="CK11" s="768"/>
      <c r="CL11" s="769"/>
      <c r="CM11" s="767">
        <v>120</v>
      </c>
      <c r="CN11" s="768"/>
      <c r="CO11" s="768"/>
      <c r="CP11" s="768"/>
      <c r="CQ11" s="769"/>
      <c r="CR11" s="767">
        <v>50</v>
      </c>
      <c r="CS11" s="768"/>
      <c r="CT11" s="768"/>
      <c r="CU11" s="768"/>
      <c r="CV11" s="769"/>
      <c r="CW11" s="767" t="s">
        <v>561</v>
      </c>
      <c r="CX11" s="768"/>
      <c r="CY11" s="768"/>
      <c r="CZ11" s="768"/>
      <c r="DA11" s="769"/>
      <c r="DB11" s="767" t="s">
        <v>561</v>
      </c>
      <c r="DC11" s="768"/>
      <c r="DD11" s="768"/>
      <c r="DE11" s="768"/>
      <c r="DF11" s="769"/>
      <c r="DG11" s="767" t="s">
        <v>560</v>
      </c>
      <c r="DH11" s="768"/>
      <c r="DI11" s="768"/>
      <c r="DJ11" s="768"/>
      <c r="DK11" s="769"/>
      <c r="DL11" s="767" t="s">
        <v>561</v>
      </c>
      <c r="DM11" s="768"/>
      <c r="DN11" s="768"/>
      <c r="DO11" s="768"/>
      <c r="DP11" s="769"/>
      <c r="DQ11" s="767" t="s">
        <v>561</v>
      </c>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553</v>
      </c>
      <c r="BT12" s="755"/>
      <c r="BU12" s="755"/>
      <c r="BV12" s="755"/>
      <c r="BW12" s="755"/>
      <c r="BX12" s="755"/>
      <c r="BY12" s="755"/>
      <c r="BZ12" s="755"/>
      <c r="CA12" s="755"/>
      <c r="CB12" s="755"/>
      <c r="CC12" s="755"/>
      <c r="CD12" s="755"/>
      <c r="CE12" s="755"/>
      <c r="CF12" s="755"/>
      <c r="CG12" s="756"/>
      <c r="CH12" s="767">
        <v>4</v>
      </c>
      <c r="CI12" s="768"/>
      <c r="CJ12" s="768"/>
      <c r="CK12" s="768"/>
      <c r="CL12" s="769"/>
      <c r="CM12" s="767">
        <v>42</v>
      </c>
      <c r="CN12" s="768"/>
      <c r="CO12" s="768"/>
      <c r="CP12" s="768"/>
      <c r="CQ12" s="769"/>
      <c r="CR12" s="767">
        <v>5</v>
      </c>
      <c r="CS12" s="768"/>
      <c r="CT12" s="768"/>
      <c r="CU12" s="768"/>
      <c r="CV12" s="769"/>
      <c r="CW12" s="767" t="s">
        <v>562</v>
      </c>
      <c r="CX12" s="768"/>
      <c r="CY12" s="768"/>
      <c r="CZ12" s="768"/>
      <c r="DA12" s="769"/>
      <c r="DB12" s="767" t="s">
        <v>563</v>
      </c>
      <c r="DC12" s="768"/>
      <c r="DD12" s="768"/>
      <c r="DE12" s="768"/>
      <c r="DF12" s="769"/>
      <c r="DG12" s="767" t="s">
        <v>560</v>
      </c>
      <c r="DH12" s="768"/>
      <c r="DI12" s="768"/>
      <c r="DJ12" s="768"/>
      <c r="DK12" s="769"/>
      <c r="DL12" s="767" t="s">
        <v>561</v>
      </c>
      <c r="DM12" s="768"/>
      <c r="DN12" s="768"/>
      <c r="DO12" s="768"/>
      <c r="DP12" s="769"/>
      <c r="DQ12" s="767" t="s">
        <v>562</v>
      </c>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554</v>
      </c>
      <c r="BT13" s="755"/>
      <c r="BU13" s="755"/>
      <c r="BV13" s="755"/>
      <c r="BW13" s="755"/>
      <c r="BX13" s="755"/>
      <c r="BY13" s="755"/>
      <c r="BZ13" s="755"/>
      <c r="CA13" s="755"/>
      <c r="CB13" s="755"/>
      <c r="CC13" s="755"/>
      <c r="CD13" s="755"/>
      <c r="CE13" s="755"/>
      <c r="CF13" s="755"/>
      <c r="CG13" s="756"/>
      <c r="CH13" s="767">
        <v>0</v>
      </c>
      <c r="CI13" s="768"/>
      <c r="CJ13" s="768"/>
      <c r="CK13" s="768"/>
      <c r="CL13" s="769"/>
      <c r="CM13" s="767">
        <v>103</v>
      </c>
      <c r="CN13" s="768"/>
      <c r="CO13" s="768"/>
      <c r="CP13" s="768"/>
      <c r="CQ13" s="769"/>
      <c r="CR13" s="767">
        <v>102</v>
      </c>
      <c r="CS13" s="768"/>
      <c r="CT13" s="768"/>
      <c r="CU13" s="768"/>
      <c r="CV13" s="769"/>
      <c r="CW13" s="767" t="s">
        <v>563</v>
      </c>
      <c r="CX13" s="768"/>
      <c r="CY13" s="768"/>
      <c r="CZ13" s="768"/>
      <c r="DA13" s="769"/>
      <c r="DB13" s="767" t="s">
        <v>562</v>
      </c>
      <c r="DC13" s="768"/>
      <c r="DD13" s="768"/>
      <c r="DE13" s="768"/>
      <c r="DF13" s="769"/>
      <c r="DG13" s="767" t="s">
        <v>560</v>
      </c>
      <c r="DH13" s="768"/>
      <c r="DI13" s="768"/>
      <c r="DJ13" s="768"/>
      <c r="DK13" s="769"/>
      <c r="DL13" s="767" t="s">
        <v>560</v>
      </c>
      <c r="DM13" s="768"/>
      <c r="DN13" s="768"/>
      <c r="DO13" s="768"/>
      <c r="DP13" s="769"/>
      <c r="DQ13" s="767" t="s">
        <v>562</v>
      </c>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555</v>
      </c>
      <c r="BT14" s="755"/>
      <c r="BU14" s="755"/>
      <c r="BV14" s="755"/>
      <c r="BW14" s="755"/>
      <c r="BX14" s="755"/>
      <c r="BY14" s="755"/>
      <c r="BZ14" s="755"/>
      <c r="CA14" s="755"/>
      <c r="CB14" s="755"/>
      <c r="CC14" s="755"/>
      <c r="CD14" s="755"/>
      <c r="CE14" s="755"/>
      <c r="CF14" s="755"/>
      <c r="CG14" s="756"/>
      <c r="CH14" s="767">
        <v>10</v>
      </c>
      <c r="CI14" s="768"/>
      <c r="CJ14" s="768"/>
      <c r="CK14" s="768"/>
      <c r="CL14" s="769"/>
      <c r="CM14" s="767">
        <v>89</v>
      </c>
      <c r="CN14" s="768"/>
      <c r="CO14" s="768"/>
      <c r="CP14" s="768"/>
      <c r="CQ14" s="769"/>
      <c r="CR14" s="767">
        <v>50</v>
      </c>
      <c r="CS14" s="768"/>
      <c r="CT14" s="768"/>
      <c r="CU14" s="768"/>
      <c r="CV14" s="769"/>
      <c r="CW14" s="767" t="s">
        <v>562</v>
      </c>
      <c r="CX14" s="768"/>
      <c r="CY14" s="768"/>
      <c r="CZ14" s="768"/>
      <c r="DA14" s="769"/>
      <c r="DB14" s="767" t="s">
        <v>563</v>
      </c>
      <c r="DC14" s="768"/>
      <c r="DD14" s="768"/>
      <c r="DE14" s="768"/>
      <c r="DF14" s="769"/>
      <c r="DG14" s="767" t="s">
        <v>561</v>
      </c>
      <c r="DH14" s="768"/>
      <c r="DI14" s="768"/>
      <c r="DJ14" s="768"/>
      <c r="DK14" s="769"/>
      <c r="DL14" s="767" t="s">
        <v>561</v>
      </c>
      <c r="DM14" s="768"/>
      <c r="DN14" s="768"/>
      <c r="DO14" s="768"/>
      <c r="DP14" s="769"/>
      <c r="DQ14" s="767" t="s">
        <v>562</v>
      </c>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556</v>
      </c>
      <c r="BT15" s="755"/>
      <c r="BU15" s="755"/>
      <c r="BV15" s="755"/>
      <c r="BW15" s="755"/>
      <c r="BX15" s="755"/>
      <c r="BY15" s="755"/>
      <c r="BZ15" s="755"/>
      <c r="CA15" s="755"/>
      <c r="CB15" s="755"/>
      <c r="CC15" s="755"/>
      <c r="CD15" s="755"/>
      <c r="CE15" s="755"/>
      <c r="CF15" s="755"/>
      <c r="CG15" s="756"/>
      <c r="CH15" s="767">
        <v>-2</v>
      </c>
      <c r="CI15" s="768"/>
      <c r="CJ15" s="768"/>
      <c r="CK15" s="768"/>
      <c r="CL15" s="769"/>
      <c r="CM15" s="767">
        <v>49</v>
      </c>
      <c r="CN15" s="768"/>
      <c r="CO15" s="768"/>
      <c r="CP15" s="768"/>
      <c r="CQ15" s="769"/>
      <c r="CR15" s="767">
        <v>12</v>
      </c>
      <c r="CS15" s="768"/>
      <c r="CT15" s="768"/>
      <c r="CU15" s="768"/>
      <c r="CV15" s="769"/>
      <c r="CW15" s="767" t="s">
        <v>563</v>
      </c>
      <c r="CX15" s="768"/>
      <c r="CY15" s="768"/>
      <c r="CZ15" s="768"/>
      <c r="DA15" s="769"/>
      <c r="DB15" s="767" t="s">
        <v>562</v>
      </c>
      <c r="DC15" s="768"/>
      <c r="DD15" s="768"/>
      <c r="DE15" s="768"/>
      <c r="DF15" s="769"/>
      <c r="DG15" s="767" t="s">
        <v>560</v>
      </c>
      <c r="DH15" s="768"/>
      <c r="DI15" s="768"/>
      <c r="DJ15" s="768"/>
      <c r="DK15" s="769"/>
      <c r="DL15" s="767" t="s">
        <v>562</v>
      </c>
      <c r="DM15" s="768"/>
      <c r="DN15" s="768"/>
      <c r="DO15" s="768"/>
      <c r="DP15" s="769"/>
      <c r="DQ15" s="767" t="s">
        <v>562</v>
      </c>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557</v>
      </c>
      <c r="BT16" s="755"/>
      <c r="BU16" s="755"/>
      <c r="BV16" s="755"/>
      <c r="BW16" s="755"/>
      <c r="BX16" s="755"/>
      <c r="BY16" s="755"/>
      <c r="BZ16" s="755"/>
      <c r="CA16" s="755"/>
      <c r="CB16" s="755"/>
      <c r="CC16" s="755"/>
      <c r="CD16" s="755"/>
      <c r="CE16" s="755"/>
      <c r="CF16" s="755"/>
      <c r="CG16" s="756"/>
      <c r="CH16" s="767">
        <v>-30</v>
      </c>
      <c r="CI16" s="768"/>
      <c r="CJ16" s="768"/>
      <c r="CK16" s="768"/>
      <c r="CL16" s="769"/>
      <c r="CM16" s="767">
        <v>-18</v>
      </c>
      <c r="CN16" s="768"/>
      <c r="CO16" s="768"/>
      <c r="CP16" s="768"/>
      <c r="CQ16" s="769"/>
      <c r="CR16" s="767">
        <v>10</v>
      </c>
      <c r="CS16" s="768"/>
      <c r="CT16" s="768"/>
      <c r="CU16" s="768"/>
      <c r="CV16" s="769"/>
      <c r="CW16" s="767">
        <v>11</v>
      </c>
      <c r="CX16" s="768"/>
      <c r="CY16" s="768"/>
      <c r="CZ16" s="768"/>
      <c r="DA16" s="769"/>
      <c r="DB16" s="767">
        <v>29</v>
      </c>
      <c r="DC16" s="768"/>
      <c r="DD16" s="768"/>
      <c r="DE16" s="768"/>
      <c r="DF16" s="769"/>
      <c r="DG16" s="767" t="s">
        <v>560</v>
      </c>
      <c r="DH16" s="768"/>
      <c r="DI16" s="768"/>
      <c r="DJ16" s="768"/>
      <c r="DK16" s="769"/>
      <c r="DL16" s="767" t="s">
        <v>562</v>
      </c>
      <c r="DM16" s="768"/>
      <c r="DN16" s="768"/>
      <c r="DO16" s="768"/>
      <c r="DP16" s="769"/>
      <c r="DQ16" s="767" t="s">
        <v>562</v>
      </c>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558</v>
      </c>
      <c r="BT17" s="755"/>
      <c r="BU17" s="755"/>
      <c r="BV17" s="755"/>
      <c r="BW17" s="755"/>
      <c r="BX17" s="755"/>
      <c r="BY17" s="755"/>
      <c r="BZ17" s="755"/>
      <c r="CA17" s="755"/>
      <c r="CB17" s="755"/>
      <c r="CC17" s="755"/>
      <c r="CD17" s="755"/>
      <c r="CE17" s="755"/>
      <c r="CF17" s="755"/>
      <c r="CG17" s="756"/>
      <c r="CH17" s="767">
        <v>-1</v>
      </c>
      <c r="CI17" s="768"/>
      <c r="CJ17" s="768"/>
      <c r="CK17" s="768"/>
      <c r="CL17" s="769"/>
      <c r="CM17" s="767">
        <v>45</v>
      </c>
      <c r="CN17" s="768"/>
      <c r="CO17" s="768"/>
      <c r="CP17" s="768"/>
      <c r="CQ17" s="769"/>
      <c r="CR17" s="767">
        <v>20</v>
      </c>
      <c r="CS17" s="768"/>
      <c r="CT17" s="768"/>
      <c r="CU17" s="768"/>
      <c r="CV17" s="769"/>
      <c r="CW17" s="767">
        <v>11</v>
      </c>
      <c r="CX17" s="768"/>
      <c r="CY17" s="768"/>
      <c r="CZ17" s="768"/>
      <c r="DA17" s="769"/>
      <c r="DB17" s="767" t="s">
        <v>560</v>
      </c>
      <c r="DC17" s="768"/>
      <c r="DD17" s="768"/>
      <c r="DE17" s="768"/>
      <c r="DF17" s="769"/>
      <c r="DG17" s="767" t="s">
        <v>560</v>
      </c>
      <c r="DH17" s="768"/>
      <c r="DI17" s="768"/>
      <c r="DJ17" s="768"/>
      <c r="DK17" s="769"/>
      <c r="DL17" s="767" t="s">
        <v>562</v>
      </c>
      <c r="DM17" s="768"/>
      <c r="DN17" s="768"/>
      <c r="DO17" s="768"/>
      <c r="DP17" s="769"/>
      <c r="DQ17" s="767" t="s">
        <v>560</v>
      </c>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98881</v>
      </c>
      <c r="R23" s="780"/>
      <c r="S23" s="780"/>
      <c r="T23" s="780"/>
      <c r="U23" s="780"/>
      <c r="V23" s="780">
        <v>96201</v>
      </c>
      <c r="W23" s="780"/>
      <c r="X23" s="780"/>
      <c r="Y23" s="780"/>
      <c r="Z23" s="780"/>
      <c r="AA23" s="780">
        <v>2680</v>
      </c>
      <c r="AB23" s="780"/>
      <c r="AC23" s="780"/>
      <c r="AD23" s="780"/>
      <c r="AE23" s="781"/>
      <c r="AF23" s="782">
        <v>2367</v>
      </c>
      <c r="AG23" s="780"/>
      <c r="AH23" s="780"/>
      <c r="AI23" s="780"/>
      <c r="AJ23" s="783"/>
      <c r="AK23" s="784"/>
      <c r="AL23" s="785"/>
      <c r="AM23" s="785"/>
      <c r="AN23" s="785"/>
      <c r="AO23" s="785"/>
      <c r="AP23" s="780">
        <v>129976</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345</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27743</v>
      </c>
      <c r="R28" s="809"/>
      <c r="S28" s="809"/>
      <c r="T28" s="809"/>
      <c r="U28" s="809"/>
      <c r="V28" s="809">
        <v>26795</v>
      </c>
      <c r="W28" s="809"/>
      <c r="X28" s="809"/>
      <c r="Y28" s="809"/>
      <c r="Z28" s="809"/>
      <c r="AA28" s="809">
        <v>948</v>
      </c>
      <c r="AB28" s="809"/>
      <c r="AC28" s="809"/>
      <c r="AD28" s="809"/>
      <c r="AE28" s="810"/>
      <c r="AF28" s="811">
        <v>948</v>
      </c>
      <c r="AG28" s="809"/>
      <c r="AH28" s="809"/>
      <c r="AI28" s="809"/>
      <c r="AJ28" s="812"/>
      <c r="AK28" s="813">
        <v>1583</v>
      </c>
      <c r="AL28" s="804"/>
      <c r="AM28" s="804"/>
      <c r="AN28" s="804"/>
      <c r="AO28" s="804"/>
      <c r="AP28" s="804" t="s">
        <v>544</v>
      </c>
      <c r="AQ28" s="804"/>
      <c r="AR28" s="804"/>
      <c r="AS28" s="804"/>
      <c r="AT28" s="804"/>
      <c r="AU28" s="804" t="s">
        <v>544</v>
      </c>
      <c r="AV28" s="804"/>
      <c r="AW28" s="804"/>
      <c r="AX28" s="804"/>
      <c r="AY28" s="804"/>
      <c r="AZ28" s="805" t="s">
        <v>544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35</v>
      </c>
      <c r="R29" s="745"/>
      <c r="S29" s="745"/>
      <c r="T29" s="745"/>
      <c r="U29" s="745"/>
      <c r="V29" s="745">
        <v>35</v>
      </c>
      <c r="W29" s="745"/>
      <c r="X29" s="745"/>
      <c r="Y29" s="745"/>
      <c r="Z29" s="745"/>
      <c r="AA29" s="745" t="s">
        <v>544</v>
      </c>
      <c r="AB29" s="745"/>
      <c r="AC29" s="745"/>
      <c r="AD29" s="745"/>
      <c r="AE29" s="746"/>
      <c r="AF29" s="747" t="s">
        <v>111</v>
      </c>
      <c r="AG29" s="748"/>
      <c r="AH29" s="748"/>
      <c r="AI29" s="748"/>
      <c r="AJ29" s="749"/>
      <c r="AK29" s="816">
        <v>28</v>
      </c>
      <c r="AL29" s="817"/>
      <c r="AM29" s="817"/>
      <c r="AN29" s="817"/>
      <c r="AO29" s="817"/>
      <c r="AP29" s="817">
        <v>404</v>
      </c>
      <c r="AQ29" s="817"/>
      <c r="AR29" s="817"/>
      <c r="AS29" s="817"/>
      <c r="AT29" s="817"/>
      <c r="AU29" s="817">
        <v>319</v>
      </c>
      <c r="AV29" s="817"/>
      <c r="AW29" s="817"/>
      <c r="AX29" s="817"/>
      <c r="AY29" s="817"/>
      <c r="AZ29" s="818" t="s">
        <v>544</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3366</v>
      </c>
      <c r="R30" s="745"/>
      <c r="S30" s="745"/>
      <c r="T30" s="745"/>
      <c r="U30" s="745"/>
      <c r="V30" s="745">
        <v>3249</v>
      </c>
      <c r="W30" s="745"/>
      <c r="X30" s="745"/>
      <c r="Y30" s="745"/>
      <c r="Z30" s="745"/>
      <c r="AA30" s="745">
        <v>117</v>
      </c>
      <c r="AB30" s="745"/>
      <c r="AC30" s="745"/>
      <c r="AD30" s="745"/>
      <c r="AE30" s="746"/>
      <c r="AF30" s="747">
        <v>117</v>
      </c>
      <c r="AG30" s="748"/>
      <c r="AH30" s="748"/>
      <c r="AI30" s="748"/>
      <c r="AJ30" s="749"/>
      <c r="AK30" s="816">
        <v>673</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20876</v>
      </c>
      <c r="R31" s="745"/>
      <c r="S31" s="745"/>
      <c r="T31" s="745"/>
      <c r="U31" s="745"/>
      <c r="V31" s="745">
        <v>20593</v>
      </c>
      <c r="W31" s="745"/>
      <c r="X31" s="745"/>
      <c r="Y31" s="745"/>
      <c r="Z31" s="745"/>
      <c r="AA31" s="745">
        <v>282</v>
      </c>
      <c r="AB31" s="745"/>
      <c r="AC31" s="745"/>
      <c r="AD31" s="745"/>
      <c r="AE31" s="746"/>
      <c r="AF31" s="747">
        <v>282</v>
      </c>
      <c r="AG31" s="748"/>
      <c r="AH31" s="748"/>
      <c r="AI31" s="748"/>
      <c r="AJ31" s="749"/>
      <c r="AK31" s="816">
        <v>2969</v>
      </c>
      <c r="AL31" s="817"/>
      <c r="AM31" s="817"/>
      <c r="AN31" s="817"/>
      <c r="AO31" s="817"/>
      <c r="AP31" s="817" t="s">
        <v>544</v>
      </c>
      <c r="AQ31" s="817"/>
      <c r="AR31" s="817"/>
      <c r="AS31" s="817"/>
      <c r="AT31" s="817"/>
      <c r="AU31" s="817" t="s">
        <v>544</v>
      </c>
      <c r="AV31" s="817"/>
      <c r="AW31" s="817"/>
      <c r="AX31" s="817"/>
      <c r="AY31" s="817"/>
      <c r="AZ31" s="818" t="s">
        <v>544</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50</v>
      </c>
      <c r="R32" s="745"/>
      <c r="S32" s="745"/>
      <c r="T32" s="745"/>
      <c r="U32" s="745"/>
      <c r="V32" s="745">
        <v>44</v>
      </c>
      <c r="W32" s="745"/>
      <c r="X32" s="745"/>
      <c r="Y32" s="745"/>
      <c r="Z32" s="745"/>
      <c r="AA32" s="745">
        <v>6</v>
      </c>
      <c r="AB32" s="745"/>
      <c r="AC32" s="745"/>
      <c r="AD32" s="745"/>
      <c r="AE32" s="746"/>
      <c r="AF32" s="747" t="s">
        <v>111</v>
      </c>
      <c r="AG32" s="748"/>
      <c r="AH32" s="748"/>
      <c r="AI32" s="748"/>
      <c r="AJ32" s="749"/>
      <c r="AK32" s="816">
        <v>38</v>
      </c>
      <c r="AL32" s="817"/>
      <c r="AM32" s="817"/>
      <c r="AN32" s="817"/>
      <c r="AO32" s="817"/>
      <c r="AP32" s="817">
        <v>581</v>
      </c>
      <c r="AQ32" s="817"/>
      <c r="AR32" s="817"/>
      <c r="AS32" s="817"/>
      <c r="AT32" s="817"/>
      <c r="AU32" s="817">
        <v>445</v>
      </c>
      <c r="AV32" s="817"/>
      <c r="AW32" s="817"/>
      <c r="AX32" s="817"/>
      <c r="AY32" s="817"/>
      <c r="AZ32" s="818" t="s">
        <v>544</v>
      </c>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384</v>
      </c>
      <c r="C33" s="742"/>
      <c r="D33" s="742"/>
      <c r="E33" s="742"/>
      <c r="F33" s="742"/>
      <c r="G33" s="742"/>
      <c r="H33" s="742"/>
      <c r="I33" s="742"/>
      <c r="J33" s="742"/>
      <c r="K33" s="742"/>
      <c r="L33" s="742"/>
      <c r="M33" s="742"/>
      <c r="N33" s="742"/>
      <c r="O33" s="742"/>
      <c r="P33" s="743"/>
      <c r="Q33" s="744">
        <v>255</v>
      </c>
      <c r="R33" s="745"/>
      <c r="S33" s="745"/>
      <c r="T33" s="745"/>
      <c r="U33" s="745"/>
      <c r="V33" s="745">
        <v>255</v>
      </c>
      <c r="W33" s="745"/>
      <c r="X33" s="745"/>
      <c r="Y33" s="745"/>
      <c r="Z33" s="745"/>
      <c r="AA33" s="745" t="s">
        <v>544</v>
      </c>
      <c r="AB33" s="745"/>
      <c r="AC33" s="745"/>
      <c r="AD33" s="745"/>
      <c r="AE33" s="746"/>
      <c r="AF33" s="747" t="s">
        <v>111</v>
      </c>
      <c r="AG33" s="748"/>
      <c r="AH33" s="748"/>
      <c r="AI33" s="748"/>
      <c r="AJ33" s="749"/>
      <c r="AK33" s="816">
        <v>82</v>
      </c>
      <c r="AL33" s="817"/>
      <c r="AM33" s="817"/>
      <c r="AN33" s="817"/>
      <c r="AO33" s="817"/>
      <c r="AP33" s="817">
        <v>243</v>
      </c>
      <c r="AQ33" s="817"/>
      <c r="AR33" s="817"/>
      <c r="AS33" s="817"/>
      <c r="AT33" s="817"/>
      <c r="AU33" s="817">
        <v>64</v>
      </c>
      <c r="AV33" s="817"/>
      <c r="AW33" s="817"/>
      <c r="AX33" s="817"/>
      <c r="AY33" s="817"/>
      <c r="AZ33" s="818" t="s">
        <v>544</v>
      </c>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385</v>
      </c>
      <c r="C34" s="742"/>
      <c r="D34" s="742"/>
      <c r="E34" s="742"/>
      <c r="F34" s="742"/>
      <c r="G34" s="742"/>
      <c r="H34" s="742"/>
      <c r="I34" s="742"/>
      <c r="J34" s="742"/>
      <c r="K34" s="742"/>
      <c r="L34" s="742"/>
      <c r="M34" s="742"/>
      <c r="N34" s="742"/>
      <c r="O34" s="742"/>
      <c r="P34" s="743"/>
      <c r="Q34" s="744">
        <v>705</v>
      </c>
      <c r="R34" s="745"/>
      <c r="S34" s="745"/>
      <c r="T34" s="745"/>
      <c r="U34" s="745"/>
      <c r="V34" s="745">
        <v>675</v>
      </c>
      <c r="W34" s="745"/>
      <c r="X34" s="745"/>
      <c r="Y34" s="745"/>
      <c r="Z34" s="745"/>
      <c r="AA34" s="745">
        <v>30</v>
      </c>
      <c r="AB34" s="745"/>
      <c r="AC34" s="745"/>
      <c r="AD34" s="745"/>
      <c r="AE34" s="746"/>
      <c r="AF34" s="747">
        <v>144</v>
      </c>
      <c r="AG34" s="748"/>
      <c r="AH34" s="748"/>
      <c r="AI34" s="748"/>
      <c r="AJ34" s="749"/>
      <c r="AK34" s="816">
        <v>127</v>
      </c>
      <c r="AL34" s="817"/>
      <c r="AM34" s="817"/>
      <c r="AN34" s="817"/>
      <c r="AO34" s="817"/>
      <c r="AP34" s="817">
        <v>291</v>
      </c>
      <c r="AQ34" s="817"/>
      <c r="AR34" s="817"/>
      <c r="AS34" s="817"/>
      <c r="AT34" s="817"/>
      <c r="AU34" s="817">
        <v>200</v>
      </c>
      <c r="AV34" s="817"/>
      <c r="AW34" s="817"/>
      <c r="AX34" s="817"/>
      <c r="AY34" s="817"/>
      <c r="AZ34" s="818" t="s">
        <v>544</v>
      </c>
      <c r="BA34" s="818"/>
      <c r="BB34" s="818"/>
      <c r="BC34" s="818"/>
      <c r="BD34" s="818"/>
      <c r="BE34" s="814" t="s">
        <v>386</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387</v>
      </c>
      <c r="C35" s="742"/>
      <c r="D35" s="742"/>
      <c r="E35" s="742"/>
      <c r="F35" s="742"/>
      <c r="G35" s="742"/>
      <c r="H35" s="742"/>
      <c r="I35" s="742"/>
      <c r="J35" s="742"/>
      <c r="K35" s="742"/>
      <c r="L35" s="742"/>
      <c r="M35" s="742"/>
      <c r="N35" s="742"/>
      <c r="O35" s="742"/>
      <c r="P35" s="743"/>
      <c r="Q35" s="744">
        <v>5127</v>
      </c>
      <c r="R35" s="745"/>
      <c r="S35" s="745"/>
      <c r="T35" s="745"/>
      <c r="U35" s="745"/>
      <c r="V35" s="745">
        <v>5074</v>
      </c>
      <c r="W35" s="745"/>
      <c r="X35" s="745"/>
      <c r="Y35" s="745"/>
      <c r="Z35" s="745"/>
      <c r="AA35" s="745">
        <v>53</v>
      </c>
      <c r="AB35" s="745"/>
      <c r="AC35" s="745"/>
      <c r="AD35" s="745"/>
      <c r="AE35" s="746"/>
      <c r="AF35" s="747">
        <v>1407</v>
      </c>
      <c r="AG35" s="748"/>
      <c r="AH35" s="748"/>
      <c r="AI35" s="748"/>
      <c r="AJ35" s="749"/>
      <c r="AK35" s="816">
        <v>312</v>
      </c>
      <c r="AL35" s="817"/>
      <c r="AM35" s="817"/>
      <c r="AN35" s="817"/>
      <c r="AO35" s="817"/>
      <c r="AP35" s="817">
        <v>17719</v>
      </c>
      <c r="AQ35" s="817"/>
      <c r="AR35" s="817"/>
      <c r="AS35" s="817"/>
      <c r="AT35" s="817"/>
      <c r="AU35" s="817">
        <v>1240</v>
      </c>
      <c r="AV35" s="817"/>
      <c r="AW35" s="817"/>
      <c r="AX35" s="817"/>
      <c r="AY35" s="817"/>
      <c r="AZ35" s="818" t="s">
        <v>544</v>
      </c>
      <c r="BA35" s="818"/>
      <c r="BB35" s="818"/>
      <c r="BC35" s="818"/>
      <c r="BD35" s="818"/>
      <c r="BE35" s="814" t="s">
        <v>386</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388</v>
      </c>
      <c r="C36" s="742"/>
      <c r="D36" s="742"/>
      <c r="E36" s="742"/>
      <c r="F36" s="742"/>
      <c r="G36" s="742"/>
      <c r="H36" s="742"/>
      <c r="I36" s="742"/>
      <c r="J36" s="742"/>
      <c r="K36" s="742"/>
      <c r="L36" s="742"/>
      <c r="M36" s="742"/>
      <c r="N36" s="742"/>
      <c r="O36" s="742"/>
      <c r="P36" s="743"/>
      <c r="Q36" s="744">
        <v>564</v>
      </c>
      <c r="R36" s="745"/>
      <c r="S36" s="745"/>
      <c r="T36" s="745"/>
      <c r="U36" s="745"/>
      <c r="V36" s="745">
        <v>446</v>
      </c>
      <c r="W36" s="745"/>
      <c r="X36" s="745"/>
      <c r="Y36" s="745"/>
      <c r="Z36" s="745"/>
      <c r="AA36" s="745">
        <v>118</v>
      </c>
      <c r="AB36" s="745"/>
      <c r="AC36" s="745"/>
      <c r="AD36" s="745"/>
      <c r="AE36" s="746"/>
      <c r="AF36" s="747">
        <v>1263</v>
      </c>
      <c r="AG36" s="748"/>
      <c r="AH36" s="748"/>
      <c r="AI36" s="748"/>
      <c r="AJ36" s="749"/>
      <c r="AK36" s="816">
        <v>1</v>
      </c>
      <c r="AL36" s="817"/>
      <c r="AM36" s="817"/>
      <c r="AN36" s="817"/>
      <c r="AO36" s="817"/>
      <c r="AP36" s="817">
        <v>1144</v>
      </c>
      <c r="AQ36" s="817"/>
      <c r="AR36" s="817"/>
      <c r="AS36" s="817"/>
      <c r="AT36" s="817"/>
      <c r="AU36" s="817">
        <v>3</v>
      </c>
      <c r="AV36" s="817"/>
      <c r="AW36" s="817"/>
      <c r="AX36" s="817"/>
      <c r="AY36" s="817"/>
      <c r="AZ36" s="818" t="s">
        <v>544</v>
      </c>
      <c r="BA36" s="818"/>
      <c r="BB36" s="818"/>
      <c r="BC36" s="818"/>
      <c r="BD36" s="818"/>
      <c r="BE36" s="814" t="s">
        <v>386</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389</v>
      </c>
      <c r="C37" s="742"/>
      <c r="D37" s="742"/>
      <c r="E37" s="742"/>
      <c r="F37" s="742"/>
      <c r="G37" s="742"/>
      <c r="H37" s="742"/>
      <c r="I37" s="742"/>
      <c r="J37" s="742"/>
      <c r="K37" s="742"/>
      <c r="L37" s="742"/>
      <c r="M37" s="742"/>
      <c r="N37" s="742"/>
      <c r="O37" s="742"/>
      <c r="P37" s="743"/>
      <c r="Q37" s="744">
        <v>5659</v>
      </c>
      <c r="R37" s="745"/>
      <c r="S37" s="745"/>
      <c r="T37" s="745"/>
      <c r="U37" s="745"/>
      <c r="V37" s="745">
        <v>5563</v>
      </c>
      <c r="W37" s="745"/>
      <c r="X37" s="745"/>
      <c r="Y37" s="745"/>
      <c r="Z37" s="745"/>
      <c r="AA37" s="745">
        <v>96</v>
      </c>
      <c r="AB37" s="745"/>
      <c r="AC37" s="745"/>
      <c r="AD37" s="745"/>
      <c r="AE37" s="746"/>
      <c r="AF37" s="747">
        <v>1107</v>
      </c>
      <c r="AG37" s="748"/>
      <c r="AH37" s="748"/>
      <c r="AI37" s="748"/>
      <c r="AJ37" s="749"/>
      <c r="AK37" s="816">
        <v>2347</v>
      </c>
      <c r="AL37" s="817"/>
      <c r="AM37" s="817"/>
      <c r="AN37" s="817"/>
      <c r="AO37" s="817"/>
      <c r="AP37" s="817">
        <v>48102</v>
      </c>
      <c r="AQ37" s="817"/>
      <c r="AR37" s="817"/>
      <c r="AS37" s="817"/>
      <c r="AT37" s="817"/>
      <c r="AU37" s="817">
        <v>22848</v>
      </c>
      <c r="AV37" s="817"/>
      <c r="AW37" s="817"/>
      <c r="AX37" s="817"/>
      <c r="AY37" s="817"/>
      <c r="AZ37" s="818" t="s">
        <v>544</v>
      </c>
      <c r="BA37" s="818"/>
      <c r="BB37" s="818"/>
      <c r="BC37" s="818"/>
      <c r="BD37" s="818"/>
      <c r="BE37" s="814" t="s">
        <v>386</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t="s">
        <v>390</v>
      </c>
      <c r="C38" s="742"/>
      <c r="D38" s="742"/>
      <c r="E38" s="742"/>
      <c r="F38" s="742"/>
      <c r="G38" s="742"/>
      <c r="H38" s="742"/>
      <c r="I38" s="742"/>
      <c r="J38" s="742"/>
      <c r="K38" s="742"/>
      <c r="L38" s="742"/>
      <c r="M38" s="742"/>
      <c r="N38" s="742"/>
      <c r="O38" s="742"/>
      <c r="P38" s="743"/>
      <c r="Q38" s="744">
        <v>340</v>
      </c>
      <c r="R38" s="745"/>
      <c r="S38" s="745"/>
      <c r="T38" s="745"/>
      <c r="U38" s="745"/>
      <c r="V38" s="745">
        <v>340</v>
      </c>
      <c r="W38" s="745"/>
      <c r="X38" s="745"/>
      <c r="Y38" s="745"/>
      <c r="Z38" s="745"/>
      <c r="AA38" s="745">
        <v>0</v>
      </c>
      <c r="AB38" s="745"/>
      <c r="AC38" s="745"/>
      <c r="AD38" s="745"/>
      <c r="AE38" s="746"/>
      <c r="AF38" s="747" t="s">
        <v>111</v>
      </c>
      <c r="AG38" s="748"/>
      <c r="AH38" s="748"/>
      <c r="AI38" s="748"/>
      <c r="AJ38" s="749"/>
      <c r="AK38" s="816">
        <v>224</v>
      </c>
      <c r="AL38" s="817"/>
      <c r="AM38" s="817"/>
      <c r="AN38" s="817"/>
      <c r="AO38" s="817"/>
      <c r="AP38" s="817">
        <v>3058</v>
      </c>
      <c r="AQ38" s="817"/>
      <c r="AR38" s="817"/>
      <c r="AS38" s="817"/>
      <c r="AT38" s="817"/>
      <c r="AU38" s="817">
        <v>3027</v>
      </c>
      <c r="AV38" s="817"/>
      <c r="AW38" s="817"/>
      <c r="AX38" s="817"/>
      <c r="AY38" s="817"/>
      <c r="AZ38" s="818" t="s">
        <v>544</v>
      </c>
      <c r="BA38" s="818"/>
      <c r="BB38" s="818"/>
      <c r="BC38" s="818"/>
      <c r="BD38" s="818"/>
      <c r="BE38" s="814" t="s">
        <v>391</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t="s">
        <v>392</v>
      </c>
      <c r="C39" s="742"/>
      <c r="D39" s="742"/>
      <c r="E39" s="742"/>
      <c r="F39" s="742"/>
      <c r="G39" s="742"/>
      <c r="H39" s="742"/>
      <c r="I39" s="742"/>
      <c r="J39" s="742"/>
      <c r="K39" s="742"/>
      <c r="L39" s="742"/>
      <c r="M39" s="742"/>
      <c r="N39" s="742"/>
      <c r="O39" s="742"/>
      <c r="P39" s="743"/>
      <c r="Q39" s="744">
        <v>85</v>
      </c>
      <c r="R39" s="745"/>
      <c r="S39" s="745"/>
      <c r="T39" s="745"/>
      <c r="U39" s="745"/>
      <c r="V39" s="745">
        <v>85</v>
      </c>
      <c r="W39" s="745"/>
      <c r="X39" s="745"/>
      <c r="Y39" s="745"/>
      <c r="Z39" s="745"/>
      <c r="AA39" s="745" t="s">
        <v>544</v>
      </c>
      <c r="AB39" s="745"/>
      <c r="AC39" s="745"/>
      <c r="AD39" s="745"/>
      <c r="AE39" s="746"/>
      <c r="AF39" s="747" t="s">
        <v>111</v>
      </c>
      <c r="AG39" s="748"/>
      <c r="AH39" s="748"/>
      <c r="AI39" s="748"/>
      <c r="AJ39" s="749"/>
      <c r="AK39" s="816">
        <v>9</v>
      </c>
      <c r="AL39" s="817"/>
      <c r="AM39" s="817"/>
      <c r="AN39" s="817"/>
      <c r="AO39" s="817"/>
      <c r="AP39" s="817">
        <v>177</v>
      </c>
      <c r="AQ39" s="817"/>
      <c r="AR39" s="817"/>
      <c r="AS39" s="817"/>
      <c r="AT39" s="817"/>
      <c r="AU39" s="817">
        <v>74</v>
      </c>
      <c r="AV39" s="817"/>
      <c r="AW39" s="817"/>
      <c r="AX39" s="817"/>
      <c r="AY39" s="817"/>
      <c r="AZ39" s="818" t="s">
        <v>544</v>
      </c>
      <c r="BA39" s="818"/>
      <c r="BB39" s="818"/>
      <c r="BC39" s="818"/>
      <c r="BD39" s="818"/>
      <c r="BE39" s="814" t="s">
        <v>391</v>
      </c>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t="s">
        <v>393</v>
      </c>
      <c r="C40" s="742"/>
      <c r="D40" s="742"/>
      <c r="E40" s="742"/>
      <c r="F40" s="742"/>
      <c r="G40" s="742"/>
      <c r="H40" s="742"/>
      <c r="I40" s="742"/>
      <c r="J40" s="742"/>
      <c r="K40" s="742"/>
      <c r="L40" s="742"/>
      <c r="M40" s="742"/>
      <c r="N40" s="742"/>
      <c r="O40" s="742"/>
      <c r="P40" s="743"/>
      <c r="Q40" s="744">
        <v>30</v>
      </c>
      <c r="R40" s="745"/>
      <c r="S40" s="745"/>
      <c r="T40" s="745"/>
      <c r="U40" s="745"/>
      <c r="V40" s="745">
        <v>30</v>
      </c>
      <c r="W40" s="745"/>
      <c r="X40" s="745"/>
      <c r="Y40" s="745"/>
      <c r="Z40" s="745"/>
      <c r="AA40" s="745" t="s">
        <v>544</v>
      </c>
      <c r="AB40" s="745"/>
      <c r="AC40" s="745"/>
      <c r="AD40" s="745"/>
      <c r="AE40" s="746"/>
      <c r="AF40" s="747" t="s">
        <v>111</v>
      </c>
      <c r="AG40" s="748"/>
      <c r="AH40" s="748"/>
      <c r="AI40" s="748"/>
      <c r="AJ40" s="749"/>
      <c r="AK40" s="816">
        <v>30</v>
      </c>
      <c r="AL40" s="817"/>
      <c r="AM40" s="817"/>
      <c r="AN40" s="817"/>
      <c r="AO40" s="817"/>
      <c r="AP40" s="817" t="s">
        <v>544</v>
      </c>
      <c r="AQ40" s="817"/>
      <c r="AR40" s="817"/>
      <c r="AS40" s="817"/>
      <c r="AT40" s="817"/>
      <c r="AU40" s="817" t="s">
        <v>544</v>
      </c>
      <c r="AV40" s="817"/>
      <c r="AW40" s="817"/>
      <c r="AX40" s="817"/>
      <c r="AY40" s="817"/>
      <c r="AZ40" s="818" t="s">
        <v>544</v>
      </c>
      <c r="BA40" s="818"/>
      <c r="BB40" s="818"/>
      <c r="BC40" s="818"/>
      <c r="BD40" s="818"/>
      <c r="BE40" s="814" t="s">
        <v>391</v>
      </c>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t="s">
        <v>394</v>
      </c>
      <c r="C41" s="742"/>
      <c r="D41" s="742"/>
      <c r="E41" s="742"/>
      <c r="F41" s="742"/>
      <c r="G41" s="742"/>
      <c r="H41" s="742"/>
      <c r="I41" s="742"/>
      <c r="J41" s="742"/>
      <c r="K41" s="742"/>
      <c r="L41" s="742"/>
      <c r="M41" s="742"/>
      <c r="N41" s="742"/>
      <c r="O41" s="742"/>
      <c r="P41" s="743"/>
      <c r="Q41" s="744">
        <v>809</v>
      </c>
      <c r="R41" s="745"/>
      <c r="S41" s="745"/>
      <c r="T41" s="745"/>
      <c r="U41" s="745"/>
      <c r="V41" s="745">
        <v>807</v>
      </c>
      <c r="W41" s="745"/>
      <c r="X41" s="745"/>
      <c r="Y41" s="745"/>
      <c r="Z41" s="745"/>
      <c r="AA41" s="745">
        <v>1</v>
      </c>
      <c r="AB41" s="745"/>
      <c r="AC41" s="745"/>
      <c r="AD41" s="745"/>
      <c r="AE41" s="746"/>
      <c r="AF41" s="747">
        <v>1</v>
      </c>
      <c r="AG41" s="748"/>
      <c r="AH41" s="748"/>
      <c r="AI41" s="748"/>
      <c r="AJ41" s="749"/>
      <c r="AK41" s="816" t="s">
        <v>544</v>
      </c>
      <c r="AL41" s="817"/>
      <c r="AM41" s="817"/>
      <c r="AN41" s="817"/>
      <c r="AO41" s="817"/>
      <c r="AP41" s="817">
        <v>6115</v>
      </c>
      <c r="AQ41" s="817"/>
      <c r="AR41" s="817"/>
      <c r="AS41" s="817"/>
      <c r="AT41" s="817"/>
      <c r="AU41" s="817" t="s">
        <v>544</v>
      </c>
      <c r="AV41" s="817"/>
      <c r="AW41" s="817"/>
      <c r="AX41" s="817"/>
      <c r="AY41" s="817"/>
      <c r="AZ41" s="818" t="s">
        <v>544</v>
      </c>
      <c r="BA41" s="818"/>
      <c r="BB41" s="818"/>
      <c r="BC41" s="818"/>
      <c r="BD41" s="818"/>
      <c r="BE41" s="814" t="s">
        <v>391</v>
      </c>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t="s">
        <v>395</v>
      </c>
      <c r="C42" s="742"/>
      <c r="D42" s="742"/>
      <c r="E42" s="742"/>
      <c r="F42" s="742"/>
      <c r="G42" s="742"/>
      <c r="H42" s="742"/>
      <c r="I42" s="742"/>
      <c r="J42" s="742"/>
      <c r="K42" s="742"/>
      <c r="L42" s="742"/>
      <c r="M42" s="742"/>
      <c r="N42" s="742"/>
      <c r="O42" s="742"/>
      <c r="P42" s="743"/>
      <c r="Q42" s="744">
        <v>36</v>
      </c>
      <c r="R42" s="745"/>
      <c r="S42" s="745"/>
      <c r="T42" s="745"/>
      <c r="U42" s="745"/>
      <c r="V42" s="745">
        <v>36</v>
      </c>
      <c r="W42" s="745"/>
      <c r="X42" s="745"/>
      <c r="Y42" s="745"/>
      <c r="Z42" s="745"/>
      <c r="AA42" s="745" t="s">
        <v>544</v>
      </c>
      <c r="AB42" s="745"/>
      <c r="AC42" s="745"/>
      <c r="AD42" s="745"/>
      <c r="AE42" s="746"/>
      <c r="AF42" s="747" t="s">
        <v>111</v>
      </c>
      <c r="AG42" s="748"/>
      <c r="AH42" s="748"/>
      <c r="AI42" s="748"/>
      <c r="AJ42" s="749"/>
      <c r="AK42" s="816">
        <v>8</v>
      </c>
      <c r="AL42" s="817"/>
      <c r="AM42" s="817"/>
      <c r="AN42" s="817"/>
      <c r="AO42" s="817"/>
      <c r="AP42" s="817">
        <v>2662</v>
      </c>
      <c r="AQ42" s="817"/>
      <c r="AR42" s="817"/>
      <c r="AS42" s="817"/>
      <c r="AT42" s="817"/>
      <c r="AU42" s="817">
        <v>105</v>
      </c>
      <c r="AV42" s="817"/>
      <c r="AW42" s="817"/>
      <c r="AX42" s="817"/>
      <c r="AY42" s="817"/>
      <c r="AZ42" s="818" t="s">
        <v>544</v>
      </c>
      <c r="BA42" s="818"/>
      <c r="BB42" s="818"/>
      <c r="BC42" s="818"/>
      <c r="BD42" s="818"/>
      <c r="BE42" s="814" t="s">
        <v>391</v>
      </c>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t="s">
        <v>396</v>
      </c>
      <c r="C43" s="742"/>
      <c r="D43" s="742"/>
      <c r="E43" s="742"/>
      <c r="F43" s="742"/>
      <c r="G43" s="742"/>
      <c r="H43" s="742"/>
      <c r="I43" s="742"/>
      <c r="J43" s="742"/>
      <c r="K43" s="742"/>
      <c r="L43" s="742"/>
      <c r="M43" s="742"/>
      <c r="N43" s="742"/>
      <c r="O43" s="742"/>
      <c r="P43" s="743"/>
      <c r="Q43" s="744">
        <v>1271</v>
      </c>
      <c r="R43" s="745"/>
      <c r="S43" s="745"/>
      <c r="T43" s="745"/>
      <c r="U43" s="745"/>
      <c r="V43" s="745">
        <v>1258</v>
      </c>
      <c r="W43" s="745"/>
      <c r="X43" s="745"/>
      <c r="Y43" s="745"/>
      <c r="Z43" s="745"/>
      <c r="AA43" s="745">
        <v>13</v>
      </c>
      <c r="AB43" s="745"/>
      <c r="AC43" s="745"/>
      <c r="AD43" s="745"/>
      <c r="AE43" s="746"/>
      <c r="AF43" s="747" t="s">
        <v>111</v>
      </c>
      <c r="AG43" s="748"/>
      <c r="AH43" s="748"/>
      <c r="AI43" s="748"/>
      <c r="AJ43" s="749"/>
      <c r="AK43" s="816">
        <v>500</v>
      </c>
      <c r="AL43" s="817"/>
      <c r="AM43" s="817"/>
      <c r="AN43" s="817"/>
      <c r="AO43" s="817"/>
      <c r="AP43" s="817">
        <v>20060</v>
      </c>
      <c r="AQ43" s="817"/>
      <c r="AR43" s="817"/>
      <c r="AS43" s="817"/>
      <c r="AT43" s="817"/>
      <c r="AU43" s="817">
        <v>9317</v>
      </c>
      <c r="AV43" s="817"/>
      <c r="AW43" s="817"/>
      <c r="AX43" s="817"/>
      <c r="AY43" s="817"/>
      <c r="AZ43" s="818" t="s">
        <v>544</v>
      </c>
      <c r="BA43" s="818"/>
      <c r="BB43" s="818"/>
      <c r="BC43" s="818"/>
      <c r="BD43" s="818"/>
      <c r="BE43" s="814" t="s">
        <v>391</v>
      </c>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398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5269</v>
      </c>
      <c r="AG63" s="828"/>
      <c r="AH63" s="828"/>
      <c r="AI63" s="828"/>
      <c r="AJ63" s="829"/>
      <c r="AK63" s="830"/>
      <c r="AL63" s="825"/>
      <c r="AM63" s="825"/>
      <c r="AN63" s="825"/>
      <c r="AO63" s="825"/>
      <c r="AP63" s="828">
        <v>100556</v>
      </c>
      <c r="AQ63" s="828"/>
      <c r="AR63" s="828"/>
      <c r="AS63" s="828"/>
      <c r="AT63" s="828"/>
      <c r="AU63" s="828">
        <v>37643</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400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401</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545</v>
      </c>
      <c r="C68" s="856"/>
      <c r="D68" s="856"/>
      <c r="E68" s="856"/>
      <c r="F68" s="856"/>
      <c r="G68" s="856"/>
      <c r="H68" s="856"/>
      <c r="I68" s="856"/>
      <c r="J68" s="856"/>
      <c r="K68" s="856"/>
      <c r="L68" s="856"/>
      <c r="M68" s="856"/>
      <c r="N68" s="856"/>
      <c r="O68" s="856"/>
      <c r="P68" s="857"/>
      <c r="Q68" s="858">
        <v>956</v>
      </c>
      <c r="R68" s="852"/>
      <c r="S68" s="852"/>
      <c r="T68" s="852"/>
      <c r="U68" s="852"/>
      <c r="V68" s="852">
        <v>955</v>
      </c>
      <c r="W68" s="852"/>
      <c r="X68" s="852"/>
      <c r="Y68" s="852"/>
      <c r="Z68" s="852"/>
      <c r="AA68" s="852">
        <v>0</v>
      </c>
      <c r="AB68" s="852"/>
      <c r="AC68" s="852"/>
      <c r="AD68" s="852"/>
      <c r="AE68" s="852"/>
      <c r="AF68" s="852">
        <v>0</v>
      </c>
      <c r="AG68" s="852"/>
      <c r="AH68" s="852"/>
      <c r="AI68" s="852"/>
      <c r="AJ68" s="852"/>
      <c r="AK68" s="852">
        <v>29</v>
      </c>
      <c r="AL68" s="852"/>
      <c r="AM68" s="852"/>
      <c r="AN68" s="852"/>
      <c r="AO68" s="852"/>
      <c r="AP68" s="852" t="s">
        <v>547</v>
      </c>
      <c r="AQ68" s="852"/>
      <c r="AR68" s="852"/>
      <c r="AS68" s="852"/>
      <c r="AT68" s="852"/>
      <c r="AU68" s="852" t="s">
        <v>547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546</v>
      </c>
      <c r="C69" s="860"/>
      <c r="D69" s="860"/>
      <c r="E69" s="860"/>
      <c r="F69" s="860"/>
      <c r="G69" s="860"/>
      <c r="H69" s="860"/>
      <c r="I69" s="860"/>
      <c r="J69" s="860"/>
      <c r="K69" s="860"/>
      <c r="L69" s="860"/>
      <c r="M69" s="860"/>
      <c r="N69" s="860"/>
      <c r="O69" s="860"/>
      <c r="P69" s="861"/>
      <c r="Q69" s="862">
        <v>369255</v>
      </c>
      <c r="R69" s="817"/>
      <c r="S69" s="817"/>
      <c r="T69" s="817"/>
      <c r="U69" s="817"/>
      <c r="V69" s="817">
        <v>362363</v>
      </c>
      <c r="W69" s="817"/>
      <c r="X69" s="817"/>
      <c r="Y69" s="817"/>
      <c r="Z69" s="817"/>
      <c r="AA69" s="817">
        <v>6892</v>
      </c>
      <c r="AB69" s="817"/>
      <c r="AC69" s="817"/>
      <c r="AD69" s="817"/>
      <c r="AE69" s="817"/>
      <c r="AF69" s="817">
        <v>6892</v>
      </c>
      <c r="AG69" s="817"/>
      <c r="AH69" s="817"/>
      <c r="AI69" s="817"/>
      <c r="AJ69" s="817"/>
      <c r="AK69" s="817">
        <v>2605</v>
      </c>
      <c r="AL69" s="817"/>
      <c r="AM69" s="817"/>
      <c r="AN69" s="817"/>
      <c r="AO69" s="817"/>
      <c r="AP69" s="817" t="s">
        <v>547</v>
      </c>
      <c r="AQ69" s="817"/>
      <c r="AR69" s="817"/>
      <c r="AS69" s="817"/>
      <c r="AT69" s="817"/>
      <c r="AU69" s="817" t="s">
        <v>547</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402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6893</v>
      </c>
      <c r="AG88" s="828"/>
      <c r="AH88" s="828"/>
      <c r="AI88" s="828"/>
      <c r="AJ88" s="828"/>
      <c r="AK88" s="825"/>
      <c r="AL88" s="825"/>
      <c r="AM88" s="825"/>
      <c r="AN88" s="825"/>
      <c r="AO88" s="825"/>
      <c r="AP88" s="828" t="s">
        <v>547</v>
      </c>
      <c r="AQ88" s="828"/>
      <c r="AR88" s="828"/>
      <c r="AS88" s="828"/>
      <c r="AT88" s="828"/>
      <c r="AU88" s="828" t="s">
        <v>547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664</v>
      </c>
      <c r="CS102" s="836"/>
      <c r="CT102" s="836"/>
      <c r="CU102" s="836"/>
      <c r="CV102" s="879"/>
      <c r="CW102" s="878">
        <v>111</v>
      </c>
      <c r="CX102" s="836"/>
      <c r="CY102" s="836"/>
      <c r="CZ102" s="836"/>
      <c r="DA102" s="879"/>
      <c r="DB102" s="878">
        <v>29</v>
      </c>
      <c r="DC102" s="836"/>
      <c r="DD102" s="836"/>
      <c r="DE102" s="836"/>
      <c r="DF102" s="879"/>
      <c r="DG102" s="878">
        <v>5410</v>
      </c>
      <c r="DH102" s="836"/>
      <c r="DI102" s="836"/>
      <c r="DJ102" s="836"/>
      <c r="DK102" s="879"/>
      <c r="DL102" s="878" t="s">
        <v>560</v>
      </c>
      <c r="DM102" s="836"/>
      <c r="DN102" s="836"/>
      <c r="DO102" s="836"/>
      <c r="DP102" s="879"/>
      <c r="DQ102" s="878">
        <v>731</v>
      </c>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284</v>
      </c>
      <c r="AG109" s="881"/>
      <c r="AH109" s="881"/>
      <c r="AI109" s="881"/>
      <c r="AJ109" s="882"/>
      <c r="AK109" s="880" t="s">
        <v>283</v>
      </c>
      <c r="AL109" s="881"/>
      <c r="AM109" s="881"/>
      <c r="AN109" s="881"/>
      <c r="AO109" s="882"/>
      <c r="AP109" s="880" t="s">
        <v>412</v>
      </c>
      <c r="AQ109" s="881"/>
      <c r="AR109" s="881"/>
      <c r="AS109" s="881"/>
      <c r="AT109" s="883"/>
      <c r="AU109" s="902"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284</v>
      </c>
      <c r="BW109" s="881"/>
      <c r="BX109" s="881"/>
      <c r="BY109" s="881"/>
      <c r="BZ109" s="882"/>
      <c r="CA109" s="880" t="s">
        <v>283</v>
      </c>
      <c r="CB109" s="881"/>
      <c r="CC109" s="881"/>
      <c r="CD109" s="881"/>
      <c r="CE109" s="882"/>
      <c r="CF109" s="903" t="s">
        <v>412</v>
      </c>
      <c r="CG109" s="903"/>
      <c r="CH109" s="903"/>
      <c r="CI109" s="903"/>
      <c r="CJ109" s="903"/>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284</v>
      </c>
      <c r="DM109" s="881"/>
      <c r="DN109" s="881"/>
      <c r="DO109" s="881"/>
      <c r="DP109" s="882"/>
      <c r="DQ109" s="880" t="s">
        <v>283</v>
      </c>
      <c r="DR109" s="881"/>
      <c r="DS109" s="881"/>
      <c r="DT109" s="881"/>
      <c r="DU109" s="882"/>
      <c r="DV109" s="880" t="s">
        <v>412</v>
      </c>
      <c r="DW109" s="881"/>
      <c r="DX109" s="881"/>
      <c r="DY109" s="881"/>
      <c r="DZ109" s="883"/>
    </row>
    <row r="110" spans="1:131" s="197" customFormat="1" ht="26.25" customHeight="1" x14ac:dyDescent="0.15">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14676791</v>
      </c>
      <c r="AB110" s="888"/>
      <c r="AC110" s="888"/>
      <c r="AD110" s="888"/>
      <c r="AE110" s="889"/>
      <c r="AF110" s="890">
        <v>15298889</v>
      </c>
      <c r="AG110" s="888"/>
      <c r="AH110" s="888"/>
      <c r="AI110" s="888"/>
      <c r="AJ110" s="889"/>
      <c r="AK110" s="890">
        <v>15264128</v>
      </c>
      <c r="AL110" s="888"/>
      <c r="AM110" s="888"/>
      <c r="AN110" s="888"/>
      <c r="AO110" s="889"/>
      <c r="AP110" s="891">
        <v>31.7</v>
      </c>
      <c r="AQ110" s="892"/>
      <c r="AR110" s="892"/>
      <c r="AS110" s="892"/>
      <c r="AT110" s="893"/>
      <c r="AU110" s="894" t="s">
        <v>61</v>
      </c>
      <c r="AV110" s="895"/>
      <c r="AW110" s="895"/>
      <c r="AX110" s="895"/>
      <c r="AY110" s="896"/>
      <c r="AZ110" s="938" t="s">
        <v>415</v>
      </c>
      <c r="BA110" s="885"/>
      <c r="BB110" s="885"/>
      <c r="BC110" s="885"/>
      <c r="BD110" s="885"/>
      <c r="BE110" s="885"/>
      <c r="BF110" s="885"/>
      <c r="BG110" s="885"/>
      <c r="BH110" s="885"/>
      <c r="BI110" s="885"/>
      <c r="BJ110" s="885"/>
      <c r="BK110" s="885"/>
      <c r="BL110" s="885"/>
      <c r="BM110" s="885"/>
      <c r="BN110" s="885"/>
      <c r="BO110" s="885"/>
      <c r="BP110" s="886"/>
      <c r="BQ110" s="924">
        <v>139134515</v>
      </c>
      <c r="BR110" s="925"/>
      <c r="BS110" s="925"/>
      <c r="BT110" s="925"/>
      <c r="BU110" s="925"/>
      <c r="BV110" s="925">
        <v>134883040</v>
      </c>
      <c r="BW110" s="925"/>
      <c r="BX110" s="925"/>
      <c r="BY110" s="925"/>
      <c r="BZ110" s="925"/>
      <c r="CA110" s="925">
        <v>129975925</v>
      </c>
      <c r="CB110" s="925"/>
      <c r="CC110" s="925"/>
      <c r="CD110" s="925"/>
      <c r="CE110" s="925"/>
      <c r="CF110" s="939">
        <v>269.89999999999998</v>
      </c>
      <c r="CG110" s="940"/>
      <c r="CH110" s="940"/>
      <c r="CI110" s="940"/>
      <c r="CJ110" s="940"/>
      <c r="CK110" s="941" t="s">
        <v>416</v>
      </c>
      <c r="CL110" s="942"/>
      <c r="CM110" s="921" t="s">
        <v>417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1244585</v>
      </c>
      <c r="DH110" s="925"/>
      <c r="DI110" s="925"/>
      <c r="DJ110" s="925"/>
      <c r="DK110" s="925"/>
      <c r="DL110" s="925">
        <v>1154152</v>
      </c>
      <c r="DM110" s="925"/>
      <c r="DN110" s="925"/>
      <c r="DO110" s="925"/>
      <c r="DP110" s="925"/>
      <c r="DQ110" s="925">
        <v>1060627</v>
      </c>
      <c r="DR110" s="925"/>
      <c r="DS110" s="925"/>
      <c r="DT110" s="925"/>
      <c r="DU110" s="925"/>
      <c r="DV110" s="926">
        <v>2.2000000000000002</v>
      </c>
      <c r="DW110" s="926"/>
      <c r="DX110" s="926"/>
      <c r="DY110" s="926"/>
      <c r="DZ110" s="927"/>
    </row>
    <row r="111" spans="1:131" s="197" customFormat="1" ht="26.25" customHeight="1" x14ac:dyDescent="0.15">
      <c r="A111" s="928" t="s">
        <v>418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419</v>
      </c>
      <c r="BA111" s="948"/>
      <c r="BB111" s="948"/>
      <c r="BC111" s="948"/>
      <c r="BD111" s="948"/>
      <c r="BE111" s="948"/>
      <c r="BF111" s="948"/>
      <c r="BG111" s="948"/>
      <c r="BH111" s="948"/>
      <c r="BI111" s="948"/>
      <c r="BJ111" s="948"/>
      <c r="BK111" s="948"/>
      <c r="BL111" s="948"/>
      <c r="BM111" s="948"/>
      <c r="BN111" s="948"/>
      <c r="BO111" s="948"/>
      <c r="BP111" s="949"/>
      <c r="BQ111" s="917">
        <v>8151666</v>
      </c>
      <c r="BR111" s="918"/>
      <c r="BS111" s="918"/>
      <c r="BT111" s="918"/>
      <c r="BU111" s="918"/>
      <c r="BV111" s="918">
        <v>7070955</v>
      </c>
      <c r="BW111" s="918"/>
      <c r="BX111" s="918"/>
      <c r="BY111" s="918"/>
      <c r="BZ111" s="918"/>
      <c r="CA111" s="918">
        <v>5985020</v>
      </c>
      <c r="CB111" s="918"/>
      <c r="CC111" s="918"/>
      <c r="CD111" s="918"/>
      <c r="CE111" s="918"/>
      <c r="CF111" s="912">
        <v>12.4</v>
      </c>
      <c r="CG111" s="913"/>
      <c r="CH111" s="913"/>
      <c r="CI111" s="913"/>
      <c r="CJ111" s="913"/>
      <c r="CK111" s="943"/>
      <c r="CL111" s="944"/>
      <c r="CM111" s="914" t="s">
        <v>420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x14ac:dyDescent="0.15">
      <c r="A112" s="950" t="s">
        <v>421</v>
      </c>
      <c r="B112" s="951"/>
      <c r="C112" s="948" t="s">
        <v>422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41308191</v>
      </c>
      <c r="BR112" s="918"/>
      <c r="BS112" s="918"/>
      <c r="BT112" s="918"/>
      <c r="BU112" s="918"/>
      <c r="BV112" s="918">
        <v>38621103</v>
      </c>
      <c r="BW112" s="918"/>
      <c r="BX112" s="918"/>
      <c r="BY112" s="918"/>
      <c r="BZ112" s="918"/>
      <c r="CA112" s="918">
        <v>37643058</v>
      </c>
      <c r="CB112" s="918"/>
      <c r="CC112" s="918"/>
      <c r="CD112" s="918"/>
      <c r="CE112" s="918"/>
      <c r="CF112" s="912">
        <v>78.2</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x14ac:dyDescent="0.15">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2877972</v>
      </c>
      <c r="AB113" s="932"/>
      <c r="AC113" s="932"/>
      <c r="AD113" s="932"/>
      <c r="AE113" s="933"/>
      <c r="AF113" s="934">
        <v>2301914</v>
      </c>
      <c r="AG113" s="932"/>
      <c r="AH113" s="932"/>
      <c r="AI113" s="932"/>
      <c r="AJ113" s="933"/>
      <c r="AK113" s="934">
        <v>2298139</v>
      </c>
      <c r="AL113" s="932"/>
      <c r="AM113" s="932"/>
      <c r="AN113" s="932"/>
      <c r="AO113" s="933"/>
      <c r="AP113" s="935">
        <v>4.8</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t="s">
        <v>111</v>
      </c>
      <c r="BR113" s="918"/>
      <c r="BS113" s="918"/>
      <c r="BT113" s="918"/>
      <c r="BU113" s="918"/>
      <c r="BV113" s="918" t="s">
        <v>111</v>
      </c>
      <c r="BW113" s="918"/>
      <c r="BX113" s="918"/>
      <c r="BY113" s="918"/>
      <c r="BZ113" s="918"/>
      <c r="CA113" s="918" t="s">
        <v>111</v>
      </c>
      <c r="CB113" s="918"/>
      <c r="CC113" s="918"/>
      <c r="CD113" s="918"/>
      <c r="CE113" s="918"/>
      <c r="CF113" s="912" t="s">
        <v>111</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x14ac:dyDescent="0.15">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111</v>
      </c>
      <c r="AB114" s="957"/>
      <c r="AC114" s="957"/>
      <c r="AD114" s="957"/>
      <c r="AE114" s="958"/>
      <c r="AF114" s="959" t="s">
        <v>111</v>
      </c>
      <c r="AG114" s="957"/>
      <c r="AH114" s="957"/>
      <c r="AI114" s="957"/>
      <c r="AJ114" s="958"/>
      <c r="AK114" s="959" t="s">
        <v>111</v>
      </c>
      <c r="AL114" s="957"/>
      <c r="AM114" s="957"/>
      <c r="AN114" s="957"/>
      <c r="AO114" s="958"/>
      <c r="AP114" s="960" t="s">
        <v>111</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25034496</v>
      </c>
      <c r="BR114" s="918"/>
      <c r="BS114" s="918"/>
      <c r="BT114" s="918"/>
      <c r="BU114" s="918"/>
      <c r="BV114" s="918">
        <v>24998078</v>
      </c>
      <c r="BW114" s="918"/>
      <c r="BX114" s="918"/>
      <c r="BY114" s="918"/>
      <c r="BZ114" s="918"/>
      <c r="CA114" s="918">
        <v>23851115</v>
      </c>
      <c r="CB114" s="918"/>
      <c r="CC114" s="918"/>
      <c r="CD114" s="918"/>
      <c r="CE114" s="918"/>
      <c r="CF114" s="912">
        <v>49.5</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x14ac:dyDescent="0.15">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1129225</v>
      </c>
      <c r="AB115" s="932"/>
      <c r="AC115" s="932"/>
      <c r="AD115" s="932"/>
      <c r="AE115" s="933"/>
      <c r="AF115" s="934">
        <v>1129367</v>
      </c>
      <c r="AG115" s="932"/>
      <c r="AH115" s="932"/>
      <c r="AI115" s="932"/>
      <c r="AJ115" s="933"/>
      <c r="AK115" s="934">
        <v>1129514</v>
      </c>
      <c r="AL115" s="932"/>
      <c r="AM115" s="932"/>
      <c r="AN115" s="932"/>
      <c r="AO115" s="933"/>
      <c r="AP115" s="935">
        <v>2.2999999999999998</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v>756688</v>
      </c>
      <c r="BR115" s="918"/>
      <c r="BS115" s="918"/>
      <c r="BT115" s="918"/>
      <c r="BU115" s="918"/>
      <c r="BV115" s="918">
        <v>744345</v>
      </c>
      <c r="BW115" s="918"/>
      <c r="BX115" s="918"/>
      <c r="BY115" s="918"/>
      <c r="BZ115" s="918"/>
      <c r="CA115" s="918">
        <v>730584</v>
      </c>
      <c r="CB115" s="918"/>
      <c r="CC115" s="918"/>
      <c r="CD115" s="918"/>
      <c r="CE115" s="918"/>
      <c r="CF115" s="912">
        <v>1.5</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6907081</v>
      </c>
      <c r="DH115" s="957"/>
      <c r="DI115" s="957"/>
      <c r="DJ115" s="957"/>
      <c r="DK115" s="958"/>
      <c r="DL115" s="959">
        <v>5916803</v>
      </c>
      <c r="DM115" s="957"/>
      <c r="DN115" s="957"/>
      <c r="DO115" s="957"/>
      <c r="DP115" s="958"/>
      <c r="DQ115" s="959">
        <v>4924393</v>
      </c>
      <c r="DR115" s="957"/>
      <c r="DS115" s="957"/>
      <c r="DT115" s="957"/>
      <c r="DU115" s="958"/>
      <c r="DV115" s="960">
        <v>10.199999999999999</v>
      </c>
      <c r="DW115" s="961"/>
      <c r="DX115" s="961"/>
      <c r="DY115" s="961"/>
      <c r="DZ115" s="962"/>
    </row>
    <row r="116" spans="1:130" s="197" customFormat="1" ht="26.25" customHeight="1" x14ac:dyDescent="0.15">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11525</v>
      </c>
      <c r="AB116" s="957"/>
      <c r="AC116" s="957"/>
      <c r="AD116" s="957"/>
      <c r="AE116" s="958"/>
      <c r="AF116" s="959">
        <v>7292</v>
      </c>
      <c r="AG116" s="957"/>
      <c r="AH116" s="957"/>
      <c r="AI116" s="957"/>
      <c r="AJ116" s="958"/>
      <c r="AK116" s="959">
        <v>6947</v>
      </c>
      <c r="AL116" s="957"/>
      <c r="AM116" s="957"/>
      <c r="AN116" s="957"/>
      <c r="AO116" s="958"/>
      <c r="AP116" s="960">
        <v>0</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x14ac:dyDescent="0.15">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18695513</v>
      </c>
      <c r="AB117" s="964"/>
      <c r="AC117" s="964"/>
      <c r="AD117" s="964"/>
      <c r="AE117" s="965"/>
      <c r="AF117" s="963">
        <v>18737462</v>
      </c>
      <c r="AG117" s="964"/>
      <c r="AH117" s="964"/>
      <c r="AI117" s="964"/>
      <c r="AJ117" s="965"/>
      <c r="AK117" s="963">
        <v>18698728</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x14ac:dyDescent="0.15">
      <c r="A118" s="902"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284</v>
      </c>
      <c r="AG118" s="881"/>
      <c r="AH118" s="881"/>
      <c r="AI118" s="881"/>
      <c r="AJ118" s="882"/>
      <c r="AK118" s="880" t="s">
        <v>283</v>
      </c>
      <c r="AL118" s="881"/>
      <c r="AM118" s="881"/>
      <c r="AN118" s="881"/>
      <c r="AO118" s="882"/>
      <c r="AP118" s="988" t="s">
        <v>412</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440</v>
      </c>
      <c r="BP118" s="992"/>
      <c r="BQ118" s="983">
        <v>214385556</v>
      </c>
      <c r="BR118" s="984"/>
      <c r="BS118" s="984"/>
      <c r="BT118" s="984"/>
      <c r="BU118" s="984"/>
      <c r="BV118" s="984">
        <v>206317521</v>
      </c>
      <c r="BW118" s="984"/>
      <c r="BX118" s="984"/>
      <c r="BY118" s="984"/>
      <c r="BZ118" s="984"/>
      <c r="CA118" s="984">
        <v>198185702</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x14ac:dyDescent="0.15">
      <c r="A119" s="972" t="s">
        <v>416</v>
      </c>
      <c r="B119" s="942"/>
      <c r="C119" s="921" t="s">
        <v>417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129225</v>
      </c>
      <c r="AB119" s="888"/>
      <c r="AC119" s="888"/>
      <c r="AD119" s="888"/>
      <c r="AE119" s="889"/>
      <c r="AF119" s="890">
        <v>129367</v>
      </c>
      <c r="AG119" s="888"/>
      <c r="AH119" s="888"/>
      <c r="AI119" s="888"/>
      <c r="AJ119" s="889"/>
      <c r="AK119" s="890">
        <v>129514</v>
      </c>
      <c r="AL119" s="888"/>
      <c r="AM119" s="888"/>
      <c r="AN119" s="888"/>
      <c r="AO119" s="889"/>
      <c r="AP119" s="891">
        <v>0.3</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15487119</v>
      </c>
      <c r="BR119" s="925"/>
      <c r="BS119" s="925"/>
      <c r="BT119" s="925"/>
      <c r="BU119" s="925"/>
      <c r="BV119" s="925">
        <v>15089877</v>
      </c>
      <c r="BW119" s="925"/>
      <c r="BX119" s="925"/>
      <c r="BY119" s="925"/>
      <c r="BZ119" s="925"/>
      <c r="CA119" s="925">
        <v>15831460</v>
      </c>
      <c r="CB119" s="925"/>
      <c r="CC119" s="925"/>
      <c r="CD119" s="925"/>
      <c r="CE119" s="925"/>
      <c r="CF119" s="939">
        <v>32.9</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x14ac:dyDescent="0.15">
      <c r="A120" s="973"/>
      <c r="B120" s="944"/>
      <c r="C120" s="914" t="s">
        <v>420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24876441</v>
      </c>
      <c r="BR120" s="918"/>
      <c r="BS120" s="918"/>
      <c r="BT120" s="918"/>
      <c r="BU120" s="918"/>
      <c r="BV120" s="918">
        <v>23599001</v>
      </c>
      <c r="BW120" s="918"/>
      <c r="BX120" s="918"/>
      <c r="BY120" s="918"/>
      <c r="BZ120" s="918"/>
      <c r="CA120" s="918">
        <v>22485512</v>
      </c>
      <c r="CB120" s="918"/>
      <c r="CC120" s="918"/>
      <c r="CD120" s="918"/>
      <c r="CE120" s="918"/>
      <c r="CF120" s="912">
        <v>46.7</v>
      </c>
      <c r="CG120" s="913"/>
      <c r="CH120" s="913"/>
      <c r="CI120" s="913"/>
      <c r="CJ120" s="913"/>
      <c r="CK120" s="1011" t="s">
        <v>446</v>
      </c>
      <c r="CL120" s="1012"/>
      <c r="CM120" s="1012"/>
      <c r="CN120" s="1012"/>
      <c r="CO120" s="1013"/>
      <c r="CP120" s="1019" t="s">
        <v>389</v>
      </c>
      <c r="CQ120" s="1020"/>
      <c r="CR120" s="1020"/>
      <c r="CS120" s="1020"/>
      <c r="CT120" s="1020"/>
      <c r="CU120" s="1020"/>
      <c r="CV120" s="1020"/>
      <c r="CW120" s="1020"/>
      <c r="CX120" s="1020"/>
      <c r="CY120" s="1020"/>
      <c r="CZ120" s="1020"/>
      <c r="DA120" s="1020"/>
      <c r="DB120" s="1020"/>
      <c r="DC120" s="1020"/>
      <c r="DD120" s="1020"/>
      <c r="DE120" s="1020"/>
      <c r="DF120" s="1021"/>
      <c r="DG120" s="924">
        <v>24864953</v>
      </c>
      <c r="DH120" s="925"/>
      <c r="DI120" s="925"/>
      <c r="DJ120" s="925"/>
      <c r="DK120" s="925"/>
      <c r="DL120" s="925">
        <v>23599834</v>
      </c>
      <c r="DM120" s="925"/>
      <c r="DN120" s="925"/>
      <c r="DO120" s="925"/>
      <c r="DP120" s="925"/>
      <c r="DQ120" s="925">
        <v>22848297</v>
      </c>
      <c r="DR120" s="925"/>
      <c r="DS120" s="925"/>
      <c r="DT120" s="925"/>
      <c r="DU120" s="925"/>
      <c r="DV120" s="926">
        <v>47.4</v>
      </c>
      <c r="DW120" s="926"/>
      <c r="DX120" s="926"/>
      <c r="DY120" s="926"/>
      <c r="DZ120" s="927"/>
    </row>
    <row r="121" spans="1:130" s="197" customFormat="1" ht="26.25" customHeight="1" x14ac:dyDescent="0.15">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108597844</v>
      </c>
      <c r="BR121" s="984"/>
      <c r="BS121" s="984"/>
      <c r="BT121" s="984"/>
      <c r="BU121" s="984"/>
      <c r="BV121" s="984">
        <v>106517024</v>
      </c>
      <c r="BW121" s="984"/>
      <c r="BX121" s="984"/>
      <c r="BY121" s="984"/>
      <c r="BZ121" s="984"/>
      <c r="CA121" s="984">
        <v>105194052</v>
      </c>
      <c r="CB121" s="984"/>
      <c r="CC121" s="984"/>
      <c r="CD121" s="984"/>
      <c r="CE121" s="984"/>
      <c r="CF121" s="1022">
        <v>218.4</v>
      </c>
      <c r="CG121" s="1023"/>
      <c r="CH121" s="1023"/>
      <c r="CI121" s="1023"/>
      <c r="CJ121" s="1023"/>
      <c r="CK121" s="1014"/>
      <c r="CL121" s="1015"/>
      <c r="CM121" s="1015"/>
      <c r="CN121" s="1015"/>
      <c r="CO121" s="1016"/>
      <c r="CP121" s="1005" t="s">
        <v>396</v>
      </c>
      <c r="CQ121" s="1006"/>
      <c r="CR121" s="1006"/>
      <c r="CS121" s="1006"/>
      <c r="CT121" s="1006"/>
      <c r="CU121" s="1006"/>
      <c r="CV121" s="1006"/>
      <c r="CW121" s="1006"/>
      <c r="CX121" s="1006"/>
      <c r="CY121" s="1006"/>
      <c r="CZ121" s="1006"/>
      <c r="DA121" s="1006"/>
      <c r="DB121" s="1006"/>
      <c r="DC121" s="1006"/>
      <c r="DD121" s="1006"/>
      <c r="DE121" s="1006"/>
      <c r="DF121" s="1007"/>
      <c r="DG121" s="917">
        <v>11590508</v>
      </c>
      <c r="DH121" s="918"/>
      <c r="DI121" s="918"/>
      <c r="DJ121" s="918"/>
      <c r="DK121" s="918"/>
      <c r="DL121" s="918">
        <v>9773586</v>
      </c>
      <c r="DM121" s="918"/>
      <c r="DN121" s="918"/>
      <c r="DO121" s="918"/>
      <c r="DP121" s="918"/>
      <c r="DQ121" s="918">
        <v>9316764</v>
      </c>
      <c r="DR121" s="918"/>
      <c r="DS121" s="918"/>
      <c r="DT121" s="918"/>
      <c r="DU121" s="918"/>
      <c r="DV121" s="919">
        <v>19.3</v>
      </c>
      <c r="DW121" s="919"/>
      <c r="DX121" s="919"/>
      <c r="DY121" s="919"/>
      <c r="DZ121" s="920"/>
    </row>
    <row r="122" spans="1:130" s="197" customFormat="1" ht="26.25" customHeight="1" x14ac:dyDescent="0.15">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449</v>
      </c>
      <c r="BP122" s="992"/>
      <c r="BQ122" s="1032">
        <v>148961404</v>
      </c>
      <c r="BR122" s="1033"/>
      <c r="BS122" s="1033"/>
      <c r="BT122" s="1033"/>
      <c r="BU122" s="1033"/>
      <c r="BV122" s="1033">
        <v>145205902</v>
      </c>
      <c r="BW122" s="1033"/>
      <c r="BX122" s="1033"/>
      <c r="BY122" s="1033"/>
      <c r="BZ122" s="1033"/>
      <c r="CA122" s="1033">
        <v>143511024</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2702510</v>
      </c>
      <c r="DH122" s="918"/>
      <c r="DI122" s="918"/>
      <c r="DJ122" s="918"/>
      <c r="DK122" s="918"/>
      <c r="DL122" s="918">
        <v>2975598</v>
      </c>
      <c r="DM122" s="918"/>
      <c r="DN122" s="918"/>
      <c r="DO122" s="918"/>
      <c r="DP122" s="918"/>
      <c r="DQ122" s="918">
        <v>3027056</v>
      </c>
      <c r="DR122" s="918"/>
      <c r="DS122" s="918"/>
      <c r="DT122" s="918"/>
      <c r="DU122" s="918"/>
      <c r="DV122" s="919">
        <v>6.3</v>
      </c>
      <c r="DW122" s="919"/>
      <c r="DX122" s="919"/>
      <c r="DY122" s="919"/>
      <c r="DZ122" s="920"/>
    </row>
    <row r="123" spans="1:130" s="197" customFormat="1" ht="26.25" customHeight="1" thickBot="1" x14ac:dyDescent="0.2">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136.1</v>
      </c>
      <c r="BR123" s="1025"/>
      <c r="BS123" s="1025"/>
      <c r="BT123" s="1025"/>
      <c r="BU123" s="1025"/>
      <c r="BV123" s="1025">
        <v>127.1</v>
      </c>
      <c r="BW123" s="1025"/>
      <c r="BX123" s="1025"/>
      <c r="BY123" s="1025"/>
      <c r="BZ123" s="1025"/>
      <c r="CA123" s="1025">
        <v>113.5</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1088357</v>
      </c>
      <c r="DH123" s="957"/>
      <c r="DI123" s="957"/>
      <c r="DJ123" s="957"/>
      <c r="DK123" s="958"/>
      <c r="DL123" s="959">
        <v>1222931</v>
      </c>
      <c r="DM123" s="957"/>
      <c r="DN123" s="957"/>
      <c r="DO123" s="957"/>
      <c r="DP123" s="958"/>
      <c r="DQ123" s="959">
        <v>1240347</v>
      </c>
      <c r="DR123" s="957"/>
      <c r="DS123" s="957"/>
      <c r="DT123" s="957"/>
      <c r="DU123" s="958"/>
      <c r="DV123" s="960">
        <v>2.6</v>
      </c>
      <c r="DW123" s="961"/>
      <c r="DX123" s="961"/>
      <c r="DY123" s="961"/>
      <c r="DZ123" s="962"/>
    </row>
    <row r="124" spans="1:130" s="197" customFormat="1" ht="26.25" customHeight="1" x14ac:dyDescent="0.15">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v>431164</v>
      </c>
      <c r="DH124" s="996"/>
      <c r="DI124" s="996"/>
      <c r="DJ124" s="996"/>
      <c r="DK124" s="997"/>
      <c r="DL124" s="998">
        <v>328064</v>
      </c>
      <c r="DM124" s="996"/>
      <c r="DN124" s="996"/>
      <c r="DO124" s="996"/>
      <c r="DP124" s="997"/>
      <c r="DQ124" s="998">
        <v>382133</v>
      </c>
      <c r="DR124" s="996"/>
      <c r="DS124" s="996"/>
      <c r="DT124" s="996"/>
      <c r="DU124" s="997"/>
      <c r="DV124" s="999">
        <v>0.8</v>
      </c>
      <c r="DW124" s="1000"/>
      <c r="DX124" s="1000"/>
      <c r="DY124" s="1000"/>
      <c r="DZ124" s="1001"/>
    </row>
    <row r="125" spans="1:130" s="197" customFormat="1" ht="26.25" customHeight="1" thickBot="1" x14ac:dyDescent="0.2">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x14ac:dyDescent="0.15">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1000000</v>
      </c>
      <c r="AB126" s="957"/>
      <c r="AC126" s="957"/>
      <c r="AD126" s="957"/>
      <c r="AE126" s="958"/>
      <c r="AF126" s="959">
        <v>1000000</v>
      </c>
      <c r="AG126" s="957"/>
      <c r="AH126" s="957"/>
      <c r="AI126" s="957"/>
      <c r="AJ126" s="958"/>
      <c r="AK126" s="959">
        <v>1000000</v>
      </c>
      <c r="AL126" s="957"/>
      <c r="AM126" s="957"/>
      <c r="AN126" s="957"/>
      <c r="AO126" s="958"/>
      <c r="AP126" s="960">
        <v>2.1</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v>756688</v>
      </c>
      <c r="DH126" s="918"/>
      <c r="DI126" s="918"/>
      <c r="DJ126" s="918"/>
      <c r="DK126" s="918"/>
      <c r="DL126" s="918">
        <v>744345</v>
      </c>
      <c r="DM126" s="918"/>
      <c r="DN126" s="918"/>
      <c r="DO126" s="918"/>
      <c r="DP126" s="918"/>
      <c r="DQ126" s="918">
        <v>730584</v>
      </c>
      <c r="DR126" s="918"/>
      <c r="DS126" s="918"/>
      <c r="DT126" s="918"/>
      <c r="DU126" s="918"/>
      <c r="DV126" s="919">
        <v>1.5</v>
      </c>
      <c r="DW126" s="919"/>
      <c r="DX126" s="919"/>
      <c r="DY126" s="919"/>
      <c r="DZ126" s="920"/>
    </row>
    <row r="127" spans="1:130" s="197" customFormat="1" ht="26.25" customHeight="1" thickBot="1" x14ac:dyDescent="0.2">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460</v>
      </c>
      <c r="AY127" s="885"/>
      <c r="AZ127" s="885"/>
      <c r="BA127" s="885"/>
      <c r="BB127" s="885"/>
      <c r="BC127" s="885"/>
      <c r="BD127" s="885"/>
      <c r="BE127" s="886"/>
      <c r="BF127" s="1039" t="s">
        <v>111</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x14ac:dyDescent="0.15">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2272117</v>
      </c>
      <c r="AB128" s="1088"/>
      <c r="AC128" s="1088"/>
      <c r="AD128" s="1088"/>
      <c r="AE128" s="1089"/>
      <c r="AF128" s="1090">
        <v>2129526</v>
      </c>
      <c r="AG128" s="1088"/>
      <c r="AH128" s="1088"/>
      <c r="AI128" s="1088"/>
      <c r="AJ128" s="1089"/>
      <c r="AK128" s="1090">
        <v>2296090</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111</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58295644</v>
      </c>
      <c r="AB129" s="957"/>
      <c r="AC129" s="957"/>
      <c r="AD129" s="957"/>
      <c r="AE129" s="958"/>
      <c r="AF129" s="959">
        <v>58477965</v>
      </c>
      <c r="AG129" s="957"/>
      <c r="AH129" s="957"/>
      <c r="AI129" s="957"/>
      <c r="AJ129" s="958"/>
      <c r="AK129" s="959">
        <v>58492536</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12.7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10232669</v>
      </c>
      <c r="AB130" s="957"/>
      <c r="AC130" s="957"/>
      <c r="AD130" s="957"/>
      <c r="AE130" s="958"/>
      <c r="AF130" s="959">
        <v>10416838</v>
      </c>
      <c r="AG130" s="957"/>
      <c r="AH130" s="957"/>
      <c r="AI130" s="957"/>
      <c r="AJ130" s="958"/>
      <c r="AK130" s="959">
        <v>10327606</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113.5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48062975</v>
      </c>
      <c r="AB131" s="996"/>
      <c r="AC131" s="996"/>
      <c r="AD131" s="996"/>
      <c r="AE131" s="997"/>
      <c r="AF131" s="998">
        <v>48061127</v>
      </c>
      <c r="AG131" s="996"/>
      <c r="AH131" s="996"/>
      <c r="AI131" s="996"/>
      <c r="AJ131" s="997"/>
      <c r="AK131" s="998">
        <v>48164930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12.88044904</v>
      </c>
      <c r="AB132" s="1102"/>
      <c r="AC132" s="1102"/>
      <c r="AD132" s="1102"/>
      <c r="AE132" s="1103"/>
      <c r="AF132" s="1104">
        <v>12.881716239999999</v>
      </c>
      <c r="AG132" s="1102"/>
      <c r="AH132" s="1102"/>
      <c r="AI132" s="1102"/>
      <c r="AJ132" s="1103"/>
      <c r="AK132" s="1104">
        <v>12.612977949999999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13</v>
      </c>
      <c r="AB133" s="1109"/>
      <c r="AC133" s="1109"/>
      <c r="AD133" s="1109"/>
      <c r="AE133" s="1110"/>
      <c r="AF133" s="1108">
        <v>12.6</v>
      </c>
      <c r="AG133" s="1109"/>
      <c r="AH133" s="1109"/>
      <c r="AI133" s="1109"/>
      <c r="AJ133" s="1110"/>
      <c r="AK133" s="1108">
        <v>12.7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5" t="s">
        <v>476</v>
      </c>
      <c r="L7" s="254"/>
      <c r="M7" s="255" t="s">
        <v>477</v>
      </c>
      <c r="N7" s="256"/>
    </row>
    <row r="8" spans="1:16" x14ac:dyDescent="0.15">
      <c r="A8" s="248"/>
      <c r="B8" s="244"/>
      <c r="C8" s="244"/>
      <c r="D8" s="244"/>
      <c r="E8" s="244"/>
      <c r="F8" s="244"/>
      <c r="G8" s="257"/>
      <c r="H8" s="258"/>
      <c r="I8" s="258"/>
      <c r="J8" s="259"/>
      <c r="K8" s="1116"/>
      <c r="L8" s="260" t="s">
        <v>478</v>
      </c>
      <c r="M8" s="261" t="s">
        <v>479</v>
      </c>
      <c r="N8" s="262" t="s">
        <v>480</v>
      </c>
    </row>
    <row r="9" spans="1:16" x14ac:dyDescent="0.15">
      <c r="A9" s="248"/>
      <c r="B9" s="244"/>
      <c r="C9" s="244"/>
      <c r="D9" s="244"/>
      <c r="E9" s="244"/>
      <c r="F9" s="244"/>
      <c r="G9" s="1117" t="s">
        <v>481</v>
      </c>
      <c r="H9" s="1118"/>
      <c r="I9" s="1118"/>
      <c r="J9" s="1119"/>
      <c r="K9" s="263">
        <v>19529779</v>
      </c>
      <c r="L9" s="264">
        <v>82042</v>
      </c>
      <c r="M9" s="265">
        <v>55535</v>
      </c>
      <c r="N9" s="266">
        <v>47.7</v>
      </c>
    </row>
    <row r="10" spans="1:16" x14ac:dyDescent="0.15">
      <c r="A10" s="248"/>
      <c r="B10" s="244"/>
      <c r="C10" s="244"/>
      <c r="D10" s="244"/>
      <c r="E10" s="244"/>
      <c r="F10" s="244"/>
      <c r="G10" s="1117" t="s">
        <v>482</v>
      </c>
      <c r="H10" s="1118"/>
      <c r="I10" s="1118"/>
      <c r="J10" s="1119"/>
      <c r="K10" s="267">
        <v>184472</v>
      </c>
      <c r="L10" s="268">
        <v>775</v>
      </c>
      <c r="M10" s="269">
        <v>3368</v>
      </c>
      <c r="N10" s="270">
        <v>-77</v>
      </c>
    </row>
    <row r="11" spans="1:16" ht="13.5" customHeight="1" x14ac:dyDescent="0.15">
      <c r="A11" s="248"/>
      <c r="B11" s="244"/>
      <c r="C11" s="244"/>
      <c r="D11" s="244"/>
      <c r="E11" s="244"/>
      <c r="F11" s="244"/>
      <c r="G11" s="1117" t="s">
        <v>483</v>
      </c>
      <c r="H11" s="1118"/>
      <c r="I11" s="1118"/>
      <c r="J11" s="1119"/>
      <c r="K11" s="267">
        <v>201</v>
      </c>
      <c r="L11" s="268">
        <v>1</v>
      </c>
      <c r="M11" s="269">
        <v>1911</v>
      </c>
      <c r="N11" s="270">
        <v>-99.9</v>
      </c>
    </row>
    <row r="12" spans="1:16" ht="13.5" customHeight="1" x14ac:dyDescent="0.15">
      <c r="A12" s="248"/>
      <c r="B12" s="244"/>
      <c r="C12" s="244"/>
      <c r="D12" s="244"/>
      <c r="E12" s="244"/>
      <c r="F12" s="244"/>
      <c r="G12" s="1117" t="s">
        <v>484</v>
      </c>
      <c r="H12" s="1118"/>
      <c r="I12" s="1118"/>
      <c r="J12" s="1119"/>
      <c r="K12" s="267">
        <v>240725</v>
      </c>
      <c r="L12" s="268">
        <v>1011</v>
      </c>
      <c r="M12" s="269">
        <v>1237</v>
      </c>
      <c r="N12" s="270">
        <v>-18.3</v>
      </c>
    </row>
    <row r="13" spans="1:16" ht="13.5" customHeight="1" x14ac:dyDescent="0.15">
      <c r="A13" s="248"/>
      <c r="B13" s="244"/>
      <c r="C13" s="244"/>
      <c r="D13" s="244"/>
      <c r="E13" s="244"/>
      <c r="F13" s="244"/>
      <c r="G13" s="1117" t="s">
        <v>485</v>
      </c>
      <c r="H13" s="1118"/>
      <c r="I13" s="1118"/>
      <c r="J13" s="1119"/>
      <c r="K13" s="267">
        <v>129939</v>
      </c>
      <c r="L13" s="268">
        <v>546</v>
      </c>
      <c r="M13" s="269">
        <v>28</v>
      </c>
      <c r="N13" s="270">
        <v>1850</v>
      </c>
    </row>
    <row r="14" spans="1:16" ht="13.5" customHeight="1" x14ac:dyDescent="0.15">
      <c r="A14" s="248"/>
      <c r="B14" s="244"/>
      <c r="C14" s="244"/>
      <c r="D14" s="244"/>
      <c r="E14" s="244"/>
      <c r="F14" s="244"/>
      <c r="G14" s="1117" t="s">
        <v>486</v>
      </c>
      <c r="H14" s="1118"/>
      <c r="I14" s="1118"/>
      <c r="J14" s="1119"/>
      <c r="K14" s="267">
        <v>459838</v>
      </c>
      <c r="L14" s="268">
        <v>1932</v>
      </c>
      <c r="M14" s="269">
        <v>1900</v>
      </c>
      <c r="N14" s="270">
        <v>1.7</v>
      </c>
    </row>
    <row r="15" spans="1:16" ht="13.5" customHeight="1" x14ac:dyDescent="0.15">
      <c r="A15" s="248"/>
      <c r="B15" s="244"/>
      <c r="C15" s="244"/>
      <c r="D15" s="244"/>
      <c r="E15" s="244"/>
      <c r="F15" s="244"/>
      <c r="G15" s="1117" t="s">
        <v>487</v>
      </c>
      <c r="H15" s="1118"/>
      <c r="I15" s="1118"/>
      <c r="J15" s="1119"/>
      <c r="K15" s="267">
        <v>269705</v>
      </c>
      <c r="L15" s="268">
        <v>1133</v>
      </c>
      <c r="M15" s="269">
        <v>1089</v>
      </c>
      <c r="N15" s="270">
        <v>4</v>
      </c>
    </row>
    <row r="16" spans="1:16" x14ac:dyDescent="0.15">
      <c r="A16" s="248"/>
      <c r="B16" s="244"/>
      <c r="C16" s="244"/>
      <c r="D16" s="244"/>
      <c r="E16" s="244"/>
      <c r="F16" s="244"/>
      <c r="G16" s="1120" t="s">
        <v>488</v>
      </c>
      <c r="H16" s="1121"/>
      <c r="I16" s="1121"/>
      <c r="J16" s="1122"/>
      <c r="K16" s="268">
        <v>-2315721</v>
      </c>
      <c r="L16" s="268">
        <v>-9728</v>
      </c>
      <c r="M16" s="269">
        <v>-5815</v>
      </c>
      <c r="N16" s="270">
        <v>67.3</v>
      </c>
    </row>
    <row r="17" spans="1:16" x14ac:dyDescent="0.15">
      <c r="A17" s="248"/>
      <c r="B17" s="244"/>
      <c r="C17" s="244"/>
      <c r="D17" s="244"/>
      <c r="E17" s="244"/>
      <c r="F17" s="244"/>
      <c r="G17" s="1120" t="s">
        <v>168</v>
      </c>
      <c r="H17" s="1121"/>
      <c r="I17" s="1121"/>
      <c r="J17" s="1122"/>
      <c r="K17" s="268">
        <v>18498938</v>
      </c>
      <c r="L17" s="268">
        <v>77712</v>
      </c>
      <c r="M17" s="269">
        <v>59252</v>
      </c>
      <c r="N17" s="270">
        <v>31.2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12" t="s">
        <v>493</v>
      </c>
      <c r="H21" s="1113"/>
      <c r="I21" s="1113"/>
      <c r="J21" s="1114"/>
      <c r="K21" s="280">
        <v>7.66</v>
      </c>
      <c r="L21" s="281">
        <v>6.1</v>
      </c>
      <c r="M21" s="282">
        <v>1.56</v>
      </c>
      <c r="N21" s="249"/>
      <c r="O21" s="283"/>
      <c r="P21" s="279"/>
    </row>
    <row r="22" spans="1:16" s="284" customFormat="1" x14ac:dyDescent="0.15">
      <c r="A22" s="279"/>
      <c r="B22" s="249"/>
      <c r="C22" s="249"/>
      <c r="D22" s="249"/>
      <c r="E22" s="249"/>
      <c r="F22" s="249"/>
      <c r="G22" s="1112" t="s">
        <v>494</v>
      </c>
      <c r="H22" s="1113"/>
      <c r="I22" s="1113"/>
      <c r="J22" s="1114"/>
      <c r="K22" s="285">
        <v>100.6</v>
      </c>
      <c r="L22" s="286">
        <v>99.9</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5" t="s">
        <v>476</v>
      </c>
      <c r="L30" s="254"/>
      <c r="M30" s="255" t="s">
        <v>477</v>
      </c>
      <c r="N30" s="256"/>
    </row>
    <row r="31" spans="1:16" x14ac:dyDescent="0.15">
      <c r="A31" s="248"/>
      <c r="B31" s="244"/>
      <c r="C31" s="244"/>
      <c r="D31" s="244"/>
      <c r="E31" s="244"/>
      <c r="F31" s="244"/>
      <c r="G31" s="257"/>
      <c r="H31" s="258"/>
      <c r="I31" s="258"/>
      <c r="J31" s="259"/>
      <c r="K31" s="1116"/>
      <c r="L31" s="260" t="s">
        <v>478</v>
      </c>
      <c r="M31" s="261" t="s">
        <v>479</v>
      </c>
      <c r="N31" s="262" t="s">
        <v>480</v>
      </c>
    </row>
    <row r="32" spans="1:16" ht="27" customHeight="1" x14ac:dyDescent="0.15">
      <c r="A32" s="248"/>
      <c r="B32" s="244"/>
      <c r="C32" s="244"/>
      <c r="D32" s="244"/>
      <c r="E32" s="244"/>
      <c r="F32" s="244"/>
      <c r="G32" s="1128" t="s">
        <v>498</v>
      </c>
      <c r="H32" s="1129"/>
      <c r="I32" s="1129"/>
      <c r="J32" s="1130"/>
      <c r="K32" s="294">
        <v>15264128</v>
      </c>
      <c r="L32" s="294">
        <v>64123</v>
      </c>
      <c r="M32" s="295">
        <v>34486</v>
      </c>
      <c r="N32" s="296">
        <v>85.9</v>
      </c>
    </row>
    <row r="33" spans="1:16" ht="13.5" customHeight="1" x14ac:dyDescent="0.15">
      <c r="A33" s="248"/>
      <c r="B33" s="244"/>
      <c r="C33" s="244"/>
      <c r="D33" s="244"/>
      <c r="E33" s="244"/>
      <c r="F33" s="244"/>
      <c r="G33" s="1128" t="s">
        <v>499</v>
      </c>
      <c r="H33" s="1129"/>
      <c r="I33" s="1129"/>
      <c r="J33" s="1130"/>
      <c r="K33" s="294" t="s">
        <v>500</v>
      </c>
      <c r="L33" s="294" t="s">
        <v>500</v>
      </c>
      <c r="M33" s="295">
        <v>2</v>
      </c>
      <c r="N33" s="296" t="s">
        <v>500</v>
      </c>
    </row>
    <row r="34" spans="1:16" ht="27" customHeight="1" x14ac:dyDescent="0.15">
      <c r="A34" s="248"/>
      <c r="B34" s="244"/>
      <c r="C34" s="244"/>
      <c r="D34" s="244"/>
      <c r="E34" s="244"/>
      <c r="F34" s="244"/>
      <c r="G34" s="1128" t="s">
        <v>501</v>
      </c>
      <c r="H34" s="1129"/>
      <c r="I34" s="1129"/>
      <c r="J34" s="1130"/>
      <c r="K34" s="294" t="s">
        <v>500</v>
      </c>
      <c r="L34" s="294" t="s">
        <v>500</v>
      </c>
      <c r="M34" s="295">
        <v>70</v>
      </c>
      <c r="N34" s="296" t="s">
        <v>500</v>
      </c>
    </row>
    <row r="35" spans="1:16" ht="27" customHeight="1" x14ac:dyDescent="0.15">
      <c r="A35" s="248"/>
      <c r="B35" s="244"/>
      <c r="C35" s="244"/>
      <c r="D35" s="244"/>
      <c r="E35" s="244"/>
      <c r="F35" s="244"/>
      <c r="G35" s="1128" t="s">
        <v>502</v>
      </c>
      <c r="H35" s="1129"/>
      <c r="I35" s="1129"/>
      <c r="J35" s="1130"/>
      <c r="K35" s="294">
        <v>2298139</v>
      </c>
      <c r="L35" s="294">
        <v>9654</v>
      </c>
      <c r="M35" s="295">
        <v>11940</v>
      </c>
      <c r="N35" s="296">
        <v>-19.100000000000001</v>
      </c>
    </row>
    <row r="36" spans="1:16" ht="27" customHeight="1" x14ac:dyDescent="0.15">
      <c r="A36" s="248"/>
      <c r="B36" s="244"/>
      <c r="C36" s="244"/>
      <c r="D36" s="244"/>
      <c r="E36" s="244"/>
      <c r="F36" s="244"/>
      <c r="G36" s="1128" t="s">
        <v>503</v>
      </c>
      <c r="H36" s="1129"/>
      <c r="I36" s="1129"/>
      <c r="J36" s="1130"/>
      <c r="K36" s="294" t="s">
        <v>500</v>
      </c>
      <c r="L36" s="294" t="s">
        <v>500</v>
      </c>
      <c r="M36" s="295">
        <v>512</v>
      </c>
      <c r="N36" s="296" t="s">
        <v>500</v>
      </c>
    </row>
    <row r="37" spans="1:16" ht="13.5" customHeight="1" x14ac:dyDescent="0.15">
      <c r="A37" s="248"/>
      <c r="B37" s="244"/>
      <c r="C37" s="244"/>
      <c r="D37" s="244"/>
      <c r="E37" s="244"/>
      <c r="F37" s="244"/>
      <c r="G37" s="1128" t="s">
        <v>504</v>
      </c>
      <c r="H37" s="1129"/>
      <c r="I37" s="1129"/>
      <c r="J37" s="1130"/>
      <c r="K37" s="294">
        <v>1129514</v>
      </c>
      <c r="L37" s="294">
        <v>4745</v>
      </c>
      <c r="M37" s="295">
        <v>1781</v>
      </c>
      <c r="N37" s="296">
        <v>166.4</v>
      </c>
    </row>
    <row r="38" spans="1:16" ht="27" customHeight="1" x14ac:dyDescent="0.15">
      <c r="A38" s="248"/>
      <c r="B38" s="244"/>
      <c r="C38" s="244"/>
      <c r="D38" s="244"/>
      <c r="E38" s="244"/>
      <c r="F38" s="244"/>
      <c r="G38" s="1131" t="s">
        <v>505</v>
      </c>
      <c r="H38" s="1132"/>
      <c r="I38" s="1132"/>
      <c r="J38" s="1133"/>
      <c r="K38" s="297">
        <v>6947</v>
      </c>
      <c r="L38" s="297">
        <v>29</v>
      </c>
      <c r="M38" s="298">
        <v>5</v>
      </c>
      <c r="N38" s="299">
        <v>480</v>
      </c>
      <c r="O38" s="293"/>
    </row>
    <row r="39" spans="1:16" x14ac:dyDescent="0.15">
      <c r="A39" s="248"/>
      <c r="B39" s="244"/>
      <c r="C39" s="244"/>
      <c r="D39" s="244"/>
      <c r="E39" s="244"/>
      <c r="F39" s="244"/>
      <c r="G39" s="1131" t="s">
        <v>506</v>
      </c>
      <c r="H39" s="1132"/>
      <c r="I39" s="1132"/>
      <c r="J39" s="1133"/>
      <c r="K39" s="300">
        <v>-2296090</v>
      </c>
      <c r="L39" s="300">
        <v>-9646</v>
      </c>
      <c r="M39" s="301">
        <v>-8044</v>
      </c>
      <c r="N39" s="302">
        <v>19.899999999999999</v>
      </c>
      <c r="O39" s="293"/>
    </row>
    <row r="40" spans="1:16" ht="27" customHeight="1" x14ac:dyDescent="0.15">
      <c r="A40" s="248"/>
      <c r="B40" s="244"/>
      <c r="C40" s="244"/>
      <c r="D40" s="244"/>
      <c r="E40" s="244"/>
      <c r="F40" s="244"/>
      <c r="G40" s="1128" t="s">
        <v>507</v>
      </c>
      <c r="H40" s="1129"/>
      <c r="I40" s="1129"/>
      <c r="J40" s="1130"/>
      <c r="K40" s="300">
        <v>-10327606</v>
      </c>
      <c r="L40" s="300">
        <v>-43385</v>
      </c>
      <c r="M40" s="301">
        <v>-28362</v>
      </c>
      <c r="N40" s="302">
        <v>53</v>
      </c>
      <c r="O40" s="293"/>
    </row>
    <row r="41" spans="1:16" x14ac:dyDescent="0.15">
      <c r="A41" s="248"/>
      <c r="B41" s="244"/>
      <c r="C41" s="244"/>
      <c r="D41" s="244"/>
      <c r="E41" s="244"/>
      <c r="F41" s="244"/>
      <c r="G41" s="1134" t="s">
        <v>278</v>
      </c>
      <c r="H41" s="1135"/>
      <c r="I41" s="1135"/>
      <c r="J41" s="1136"/>
      <c r="K41" s="294">
        <v>6075032</v>
      </c>
      <c r="L41" s="300">
        <v>25520</v>
      </c>
      <c r="M41" s="301">
        <v>12390</v>
      </c>
      <c r="N41" s="302">
        <v>106</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3" t="s">
        <v>476</v>
      </c>
      <c r="J49" s="1125" t="s">
        <v>511</v>
      </c>
      <c r="K49" s="1126"/>
      <c r="L49" s="1126"/>
      <c r="M49" s="1126"/>
      <c r="N49" s="1127"/>
    </row>
    <row r="50" spans="1:14" x14ac:dyDescent="0.15">
      <c r="A50" s="248"/>
      <c r="B50" s="244"/>
      <c r="C50" s="244"/>
      <c r="D50" s="244"/>
      <c r="E50" s="244"/>
      <c r="F50" s="244"/>
      <c r="G50" s="312"/>
      <c r="H50" s="313"/>
      <c r="I50" s="1124"/>
      <c r="J50" s="314" t="s">
        <v>512</v>
      </c>
      <c r="K50" s="315" t="s">
        <v>513</v>
      </c>
      <c r="L50" s="316" t="s">
        <v>514</v>
      </c>
      <c r="M50" s="317" t="s">
        <v>515</v>
      </c>
      <c r="N50" s="318" t="s">
        <v>516</v>
      </c>
    </row>
    <row r="51" spans="1:14" x14ac:dyDescent="0.15">
      <c r="A51" s="248"/>
      <c r="B51" s="244"/>
      <c r="C51" s="244"/>
      <c r="D51" s="244"/>
      <c r="E51" s="244"/>
      <c r="F51" s="244"/>
      <c r="G51" s="310" t="s">
        <v>517</v>
      </c>
      <c r="H51" s="311"/>
      <c r="I51" s="319">
        <v>14502349</v>
      </c>
      <c r="J51" s="320">
        <v>59317</v>
      </c>
      <c r="K51" s="321">
        <v>6.6</v>
      </c>
      <c r="L51" s="322">
        <v>42247</v>
      </c>
      <c r="M51" s="323">
        <v>7.8</v>
      </c>
      <c r="N51" s="324">
        <v>-1.2</v>
      </c>
    </row>
    <row r="52" spans="1:14" x14ac:dyDescent="0.15">
      <c r="A52" s="248"/>
      <c r="B52" s="244"/>
      <c r="C52" s="244"/>
      <c r="D52" s="244"/>
      <c r="E52" s="244"/>
      <c r="F52" s="244"/>
      <c r="G52" s="325"/>
      <c r="H52" s="326" t="s">
        <v>518</v>
      </c>
      <c r="I52" s="327">
        <v>9093010</v>
      </c>
      <c r="J52" s="328">
        <v>37192</v>
      </c>
      <c r="K52" s="329">
        <v>16.7</v>
      </c>
      <c r="L52" s="330">
        <v>25497</v>
      </c>
      <c r="M52" s="331">
        <v>3.7</v>
      </c>
      <c r="N52" s="332">
        <v>13</v>
      </c>
    </row>
    <row r="53" spans="1:14" x14ac:dyDescent="0.15">
      <c r="A53" s="248"/>
      <c r="B53" s="244"/>
      <c r="C53" s="244"/>
      <c r="D53" s="244"/>
      <c r="E53" s="244"/>
      <c r="F53" s="244"/>
      <c r="G53" s="310" t="s">
        <v>519</v>
      </c>
      <c r="H53" s="311"/>
      <c r="I53" s="319">
        <v>16356337</v>
      </c>
      <c r="J53" s="320">
        <v>67523</v>
      </c>
      <c r="K53" s="321">
        <v>13.8</v>
      </c>
      <c r="L53" s="322">
        <v>41739</v>
      </c>
      <c r="M53" s="323">
        <v>-1.2</v>
      </c>
      <c r="N53" s="324">
        <v>15</v>
      </c>
    </row>
    <row r="54" spans="1:14" x14ac:dyDescent="0.15">
      <c r="A54" s="248"/>
      <c r="B54" s="244"/>
      <c r="C54" s="244"/>
      <c r="D54" s="244"/>
      <c r="E54" s="244"/>
      <c r="F54" s="244"/>
      <c r="G54" s="325"/>
      <c r="H54" s="326" t="s">
        <v>518</v>
      </c>
      <c r="I54" s="327">
        <v>8850712</v>
      </c>
      <c r="J54" s="328">
        <v>36538</v>
      </c>
      <c r="K54" s="329">
        <v>-1.8</v>
      </c>
      <c r="L54" s="330">
        <v>24625</v>
      </c>
      <c r="M54" s="331">
        <v>-3.4</v>
      </c>
      <c r="N54" s="332">
        <v>1.6</v>
      </c>
    </row>
    <row r="55" spans="1:14" x14ac:dyDescent="0.15">
      <c r="A55" s="248"/>
      <c r="B55" s="244"/>
      <c r="C55" s="244"/>
      <c r="D55" s="244"/>
      <c r="E55" s="244"/>
      <c r="F55" s="244"/>
      <c r="G55" s="310" t="s">
        <v>520</v>
      </c>
      <c r="H55" s="311"/>
      <c r="I55" s="319">
        <v>11439538</v>
      </c>
      <c r="J55" s="320">
        <v>47686</v>
      </c>
      <c r="K55" s="321">
        <v>-29.4</v>
      </c>
      <c r="L55" s="322">
        <v>36765</v>
      </c>
      <c r="M55" s="323">
        <v>-11.9</v>
      </c>
      <c r="N55" s="324">
        <v>-17.5</v>
      </c>
    </row>
    <row r="56" spans="1:14" x14ac:dyDescent="0.15">
      <c r="A56" s="248"/>
      <c r="B56" s="244"/>
      <c r="C56" s="244"/>
      <c r="D56" s="244"/>
      <c r="E56" s="244"/>
      <c r="F56" s="244"/>
      <c r="G56" s="325"/>
      <c r="H56" s="326" t="s">
        <v>518</v>
      </c>
      <c r="I56" s="327">
        <v>6859162</v>
      </c>
      <c r="J56" s="328">
        <v>28592</v>
      </c>
      <c r="K56" s="329">
        <v>-21.7</v>
      </c>
      <c r="L56" s="330">
        <v>20975</v>
      </c>
      <c r="M56" s="331">
        <v>-14.8</v>
      </c>
      <c r="N56" s="332">
        <v>-6.9</v>
      </c>
    </row>
    <row r="57" spans="1:14" x14ac:dyDescent="0.15">
      <c r="A57" s="248"/>
      <c r="B57" s="244"/>
      <c r="C57" s="244"/>
      <c r="D57" s="244"/>
      <c r="E57" s="244"/>
      <c r="F57" s="244"/>
      <c r="G57" s="310" t="s">
        <v>521</v>
      </c>
      <c r="H57" s="311"/>
      <c r="I57" s="319">
        <v>11168558</v>
      </c>
      <c r="J57" s="320">
        <v>46580</v>
      </c>
      <c r="K57" s="321">
        <v>-2.2999999999999998</v>
      </c>
      <c r="L57" s="322">
        <v>39052</v>
      </c>
      <c r="M57" s="323">
        <v>6.2</v>
      </c>
      <c r="N57" s="324">
        <v>-8.5</v>
      </c>
    </row>
    <row r="58" spans="1:14" x14ac:dyDescent="0.15">
      <c r="A58" s="248"/>
      <c r="B58" s="244"/>
      <c r="C58" s="244"/>
      <c r="D58" s="244"/>
      <c r="E58" s="244"/>
      <c r="F58" s="244"/>
      <c r="G58" s="325"/>
      <c r="H58" s="326" t="s">
        <v>518</v>
      </c>
      <c r="I58" s="327">
        <v>7873356</v>
      </c>
      <c r="J58" s="328">
        <v>32837</v>
      </c>
      <c r="K58" s="329">
        <v>14.8</v>
      </c>
      <c r="L58" s="330">
        <v>21186</v>
      </c>
      <c r="M58" s="331">
        <v>1</v>
      </c>
      <c r="N58" s="332">
        <v>13.8</v>
      </c>
    </row>
    <row r="59" spans="1:14" x14ac:dyDescent="0.15">
      <c r="A59" s="248"/>
      <c r="B59" s="244"/>
      <c r="C59" s="244"/>
      <c r="D59" s="244"/>
      <c r="E59" s="244"/>
      <c r="F59" s="244"/>
      <c r="G59" s="310" t="s">
        <v>522</v>
      </c>
      <c r="H59" s="311"/>
      <c r="I59" s="319">
        <v>9173309</v>
      </c>
      <c r="J59" s="320">
        <v>38536</v>
      </c>
      <c r="K59" s="321">
        <v>-17.3</v>
      </c>
      <c r="L59" s="322">
        <v>41235</v>
      </c>
      <c r="M59" s="323">
        <v>5.6</v>
      </c>
      <c r="N59" s="324">
        <v>-22.9</v>
      </c>
    </row>
    <row r="60" spans="1:14" x14ac:dyDescent="0.15">
      <c r="A60" s="248"/>
      <c r="B60" s="244"/>
      <c r="C60" s="244"/>
      <c r="D60" s="244"/>
      <c r="E60" s="244"/>
      <c r="F60" s="244"/>
      <c r="G60" s="325"/>
      <c r="H60" s="326" t="s">
        <v>518</v>
      </c>
      <c r="I60" s="333">
        <v>5113580</v>
      </c>
      <c r="J60" s="328">
        <v>21481</v>
      </c>
      <c r="K60" s="329">
        <v>-34.6</v>
      </c>
      <c r="L60" s="330">
        <v>22086</v>
      </c>
      <c r="M60" s="331">
        <v>4.2</v>
      </c>
      <c r="N60" s="332">
        <v>-38.799999999999997</v>
      </c>
    </row>
    <row r="61" spans="1:14" x14ac:dyDescent="0.15">
      <c r="A61" s="248"/>
      <c r="B61" s="244"/>
      <c r="C61" s="244"/>
      <c r="D61" s="244"/>
      <c r="E61" s="244"/>
      <c r="F61" s="244"/>
      <c r="G61" s="310" t="s">
        <v>523</v>
      </c>
      <c r="H61" s="334"/>
      <c r="I61" s="335">
        <v>12528018</v>
      </c>
      <c r="J61" s="336">
        <v>51928</v>
      </c>
      <c r="K61" s="337">
        <v>-5.7</v>
      </c>
      <c r="L61" s="338">
        <v>40208</v>
      </c>
      <c r="M61" s="339">
        <v>1.3</v>
      </c>
      <c r="N61" s="324">
        <v>-7</v>
      </c>
    </row>
    <row r="62" spans="1:14" x14ac:dyDescent="0.15">
      <c r="A62" s="248"/>
      <c r="B62" s="244"/>
      <c r="C62" s="244"/>
      <c r="D62" s="244"/>
      <c r="E62" s="244"/>
      <c r="F62" s="244"/>
      <c r="G62" s="325"/>
      <c r="H62" s="326" t="s">
        <v>518</v>
      </c>
      <c r="I62" s="327">
        <v>7557964</v>
      </c>
      <c r="J62" s="328">
        <v>31328</v>
      </c>
      <c r="K62" s="329">
        <v>-5.3</v>
      </c>
      <c r="L62" s="330">
        <v>22874</v>
      </c>
      <c r="M62" s="331">
        <v>-1.9</v>
      </c>
      <c r="N62" s="332">
        <v>-3.4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7" t="s">
        <v>3</v>
      </c>
      <c r="D47" s="1137"/>
      <c r="E47" s="1138"/>
      <c r="F47" s="11">
        <v>7.84</v>
      </c>
      <c r="G47" s="12">
        <v>12.73</v>
      </c>
      <c r="H47" s="12">
        <v>13.8</v>
      </c>
      <c r="I47" s="12">
        <v>11.82</v>
      </c>
      <c r="J47" s="13">
        <v>13.13</v>
      </c>
    </row>
    <row r="48" spans="2:10" ht="57.75" customHeight="1" x14ac:dyDescent="0.15">
      <c r="B48" s="14"/>
      <c r="C48" s="1139" t="s">
        <v>4</v>
      </c>
      <c r="D48" s="1139"/>
      <c r="E48" s="1140"/>
      <c r="F48" s="15">
        <v>2.19</v>
      </c>
      <c r="G48" s="16">
        <v>2.0299999999999998</v>
      </c>
      <c r="H48" s="16">
        <v>2.34</v>
      </c>
      <c r="I48" s="16">
        <v>2.61</v>
      </c>
      <c r="J48" s="17">
        <v>4.05</v>
      </c>
    </row>
    <row r="49" spans="2:10" ht="57.75" customHeight="1" thickBot="1" x14ac:dyDescent="0.2">
      <c r="B49" s="18"/>
      <c r="C49" s="1141" t="s">
        <v>5</v>
      </c>
      <c r="D49" s="1141"/>
      <c r="E49" s="1142"/>
      <c r="F49" s="19">
        <v>1.56</v>
      </c>
      <c r="G49" s="20">
        <v>5.83</v>
      </c>
      <c r="H49" s="20">
        <v>1.1599999999999999</v>
      </c>
      <c r="I49" s="20" t="s">
        <v>530</v>
      </c>
      <c r="J49" s="21">
        <v>2.75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49" t="s">
        <v>531</v>
      </c>
      <c r="D34" s="1149"/>
      <c r="E34" s="1150"/>
      <c r="F34" s="32">
        <v>2.1800000000000002</v>
      </c>
      <c r="G34" s="33">
        <v>2.0299999999999998</v>
      </c>
      <c r="H34" s="33">
        <v>2.34</v>
      </c>
      <c r="I34" s="33">
        <v>2.6</v>
      </c>
      <c r="J34" s="34">
        <v>4.04</v>
      </c>
      <c r="K34" s="22"/>
      <c r="L34" s="22"/>
      <c r="M34" s="22"/>
      <c r="N34" s="22"/>
      <c r="O34" s="22"/>
      <c r="P34" s="22"/>
    </row>
    <row r="35" spans="1:16" ht="39" customHeight="1" x14ac:dyDescent="0.15">
      <c r="A35" s="22"/>
      <c r="B35" s="35"/>
      <c r="C35" s="1143" t="s">
        <v>532</v>
      </c>
      <c r="D35" s="1144"/>
      <c r="E35" s="1145"/>
      <c r="F35" s="36">
        <v>4.45</v>
      </c>
      <c r="G35" s="37">
        <v>3.84</v>
      </c>
      <c r="H35" s="37">
        <v>3.53</v>
      </c>
      <c r="I35" s="37">
        <v>2.09</v>
      </c>
      <c r="J35" s="38">
        <v>2.41</v>
      </c>
      <c r="K35" s="22"/>
      <c r="L35" s="22"/>
      <c r="M35" s="22"/>
      <c r="N35" s="22"/>
      <c r="O35" s="22"/>
      <c r="P35" s="22"/>
    </row>
    <row r="36" spans="1:16" ht="39" customHeight="1" x14ac:dyDescent="0.15">
      <c r="A36" s="22"/>
      <c r="B36" s="35"/>
      <c r="C36" s="1143" t="s">
        <v>533</v>
      </c>
      <c r="D36" s="1144"/>
      <c r="E36" s="1145"/>
      <c r="F36" s="36">
        <v>1.54</v>
      </c>
      <c r="G36" s="37">
        <v>1.74</v>
      </c>
      <c r="H36" s="37">
        <v>2.0299999999999998</v>
      </c>
      <c r="I36" s="37">
        <v>2.2000000000000002</v>
      </c>
      <c r="J36" s="38">
        <v>2.16</v>
      </c>
      <c r="K36" s="22"/>
      <c r="L36" s="22"/>
      <c r="M36" s="22"/>
      <c r="N36" s="22"/>
      <c r="O36" s="22"/>
      <c r="P36" s="22"/>
    </row>
    <row r="37" spans="1:16" ht="39" customHeight="1" x14ac:dyDescent="0.15">
      <c r="A37" s="22"/>
      <c r="B37" s="35"/>
      <c r="C37" s="1143" t="s">
        <v>534</v>
      </c>
      <c r="D37" s="1144"/>
      <c r="E37" s="1145"/>
      <c r="F37" s="36">
        <v>1.65</v>
      </c>
      <c r="G37" s="37">
        <v>1.9</v>
      </c>
      <c r="H37" s="37">
        <v>1.97</v>
      </c>
      <c r="I37" s="37">
        <v>2.09</v>
      </c>
      <c r="J37" s="38">
        <v>1.89</v>
      </c>
      <c r="K37" s="22"/>
      <c r="L37" s="22"/>
      <c r="M37" s="22"/>
      <c r="N37" s="22"/>
      <c r="O37" s="22"/>
      <c r="P37" s="22"/>
    </row>
    <row r="38" spans="1:16" ht="39" customHeight="1" x14ac:dyDescent="0.15">
      <c r="A38" s="22"/>
      <c r="B38" s="35"/>
      <c r="C38" s="1143" t="s">
        <v>535</v>
      </c>
      <c r="D38" s="1144"/>
      <c r="E38" s="1145"/>
      <c r="F38" s="36">
        <v>0.9</v>
      </c>
      <c r="G38" s="37">
        <v>1.06</v>
      </c>
      <c r="H38" s="37">
        <v>1.1000000000000001</v>
      </c>
      <c r="I38" s="37">
        <v>1.28</v>
      </c>
      <c r="J38" s="38">
        <v>1.62</v>
      </c>
      <c r="K38" s="22"/>
      <c r="L38" s="22"/>
      <c r="M38" s="22"/>
      <c r="N38" s="22"/>
      <c r="O38" s="22"/>
      <c r="P38" s="22"/>
    </row>
    <row r="39" spans="1:16" ht="39" customHeight="1" x14ac:dyDescent="0.15">
      <c r="A39" s="22"/>
      <c r="B39" s="35"/>
      <c r="C39" s="1143" t="s">
        <v>536</v>
      </c>
      <c r="D39" s="1144"/>
      <c r="E39" s="1145"/>
      <c r="F39" s="36">
        <v>0.36</v>
      </c>
      <c r="G39" s="37">
        <v>0.17</v>
      </c>
      <c r="H39" s="37">
        <v>0.3</v>
      </c>
      <c r="I39" s="37">
        <v>0.26</v>
      </c>
      <c r="J39" s="38">
        <v>0.48</v>
      </c>
      <c r="K39" s="22"/>
      <c r="L39" s="22"/>
      <c r="M39" s="22"/>
      <c r="N39" s="22"/>
      <c r="O39" s="22"/>
      <c r="P39" s="22"/>
    </row>
    <row r="40" spans="1:16" ht="39" customHeight="1" x14ac:dyDescent="0.15">
      <c r="A40" s="22"/>
      <c r="B40" s="35"/>
      <c r="C40" s="1143" t="s">
        <v>537</v>
      </c>
      <c r="D40" s="1144"/>
      <c r="E40" s="1145"/>
      <c r="F40" s="36">
        <v>0.01</v>
      </c>
      <c r="G40" s="37">
        <v>0.05</v>
      </c>
      <c r="H40" s="37">
        <v>0.08</v>
      </c>
      <c r="I40" s="37">
        <v>0.16</v>
      </c>
      <c r="J40" s="38">
        <v>0.25</v>
      </c>
      <c r="K40" s="22"/>
      <c r="L40" s="22"/>
      <c r="M40" s="22"/>
      <c r="N40" s="22"/>
      <c r="O40" s="22"/>
      <c r="P40" s="22"/>
    </row>
    <row r="41" spans="1:16" ht="39" customHeight="1" x14ac:dyDescent="0.15">
      <c r="A41" s="22"/>
      <c r="B41" s="35"/>
      <c r="C41" s="1143" t="s">
        <v>538</v>
      </c>
      <c r="D41" s="1144"/>
      <c r="E41" s="1145"/>
      <c r="F41" s="36">
        <v>0.13</v>
      </c>
      <c r="G41" s="37">
        <v>0.15</v>
      </c>
      <c r="H41" s="37">
        <v>0.16</v>
      </c>
      <c r="I41" s="37">
        <v>0.2</v>
      </c>
      <c r="J41" s="38">
        <v>0.2</v>
      </c>
      <c r="K41" s="22"/>
      <c r="L41" s="22"/>
      <c r="M41" s="22"/>
      <c r="N41" s="22"/>
      <c r="O41" s="22"/>
      <c r="P41" s="22"/>
    </row>
    <row r="42" spans="1:16" ht="39" customHeight="1" x14ac:dyDescent="0.15">
      <c r="A42" s="22"/>
      <c r="B42" s="39"/>
      <c r="C42" s="1143" t="s">
        <v>539</v>
      </c>
      <c r="D42" s="1144"/>
      <c r="E42" s="1145"/>
      <c r="F42" s="36" t="s">
        <v>540</v>
      </c>
      <c r="G42" s="37" t="s">
        <v>541</v>
      </c>
      <c r="H42" s="37" t="s">
        <v>542</v>
      </c>
      <c r="I42" s="37" t="s">
        <v>500</v>
      </c>
      <c r="J42" s="38" t="s">
        <v>500</v>
      </c>
      <c r="K42" s="22"/>
      <c r="L42" s="22"/>
      <c r="M42" s="22"/>
      <c r="N42" s="22"/>
      <c r="O42" s="22"/>
      <c r="P42" s="22"/>
    </row>
    <row r="43" spans="1:16" ht="39" customHeight="1" thickBot="1" x14ac:dyDescent="0.2">
      <c r="A43" s="22"/>
      <c r="B43" s="40"/>
      <c r="C43" s="1146" t="s">
        <v>543</v>
      </c>
      <c r="D43" s="1147"/>
      <c r="E43" s="1148"/>
      <c r="F43" s="41">
        <v>7.0000000000000007E-2</v>
      </c>
      <c r="G43" s="42">
        <v>0</v>
      </c>
      <c r="H43" s="42">
        <v>0.01</v>
      </c>
      <c r="I43" s="42">
        <v>0.15</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14870</v>
      </c>
      <c r="L45" s="60">
        <v>14693</v>
      </c>
      <c r="M45" s="60">
        <v>14677</v>
      </c>
      <c r="N45" s="60">
        <v>15299</v>
      </c>
      <c r="O45" s="61">
        <v>15264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500</v>
      </c>
      <c r="L46" s="64" t="s">
        <v>500</v>
      </c>
      <c r="M46" s="64" t="s">
        <v>500</v>
      </c>
      <c r="N46" s="64" t="s">
        <v>500</v>
      </c>
      <c r="O46" s="65" t="s">
        <v>500</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500</v>
      </c>
      <c r="L47" s="64" t="s">
        <v>500</v>
      </c>
      <c r="M47" s="64" t="s">
        <v>500</v>
      </c>
      <c r="N47" s="64" t="s">
        <v>500</v>
      </c>
      <c r="O47" s="65" t="s">
        <v>500</v>
      </c>
      <c r="P47" s="48"/>
      <c r="Q47" s="48"/>
      <c r="R47" s="48"/>
      <c r="S47" s="48"/>
      <c r="T47" s="48"/>
      <c r="U47" s="48"/>
    </row>
    <row r="48" spans="1:21" ht="30.75" customHeight="1" x14ac:dyDescent="0.15">
      <c r="A48" s="48"/>
      <c r="B48" s="1161"/>
      <c r="C48" s="1162"/>
      <c r="D48" s="62"/>
      <c r="E48" s="1153" t="s">
        <v>15</v>
      </c>
      <c r="F48" s="1153"/>
      <c r="G48" s="1153"/>
      <c r="H48" s="1153"/>
      <c r="I48" s="1153"/>
      <c r="J48" s="1154"/>
      <c r="K48" s="63">
        <v>2705</v>
      </c>
      <c r="L48" s="64">
        <v>2499</v>
      </c>
      <c r="M48" s="64">
        <v>2878</v>
      </c>
      <c r="N48" s="64">
        <v>2302</v>
      </c>
      <c r="O48" s="65">
        <v>2298</v>
      </c>
      <c r="P48" s="48"/>
      <c r="Q48" s="48"/>
      <c r="R48" s="48"/>
      <c r="S48" s="48"/>
      <c r="T48" s="48"/>
      <c r="U48" s="48"/>
    </row>
    <row r="49" spans="1:21" ht="30.75" customHeight="1" x14ac:dyDescent="0.15">
      <c r="A49" s="48"/>
      <c r="B49" s="1161"/>
      <c r="C49" s="1162"/>
      <c r="D49" s="62"/>
      <c r="E49" s="1153" t="s">
        <v>16</v>
      </c>
      <c r="F49" s="1153"/>
      <c r="G49" s="1153"/>
      <c r="H49" s="1153"/>
      <c r="I49" s="1153"/>
      <c r="J49" s="1154"/>
      <c r="K49" s="63" t="s">
        <v>500</v>
      </c>
      <c r="L49" s="64" t="s">
        <v>500</v>
      </c>
      <c r="M49" s="64" t="s">
        <v>500</v>
      </c>
      <c r="N49" s="64" t="s">
        <v>500</v>
      </c>
      <c r="O49" s="65" t="s">
        <v>500</v>
      </c>
      <c r="P49" s="48"/>
      <c r="Q49" s="48"/>
      <c r="R49" s="48"/>
      <c r="S49" s="48"/>
      <c r="T49" s="48"/>
      <c r="U49" s="48"/>
    </row>
    <row r="50" spans="1:21" ht="30.75" customHeight="1" x14ac:dyDescent="0.15">
      <c r="A50" s="48"/>
      <c r="B50" s="1161"/>
      <c r="C50" s="1162"/>
      <c r="D50" s="62"/>
      <c r="E50" s="1153" t="s">
        <v>17</v>
      </c>
      <c r="F50" s="1153"/>
      <c r="G50" s="1153"/>
      <c r="H50" s="1153"/>
      <c r="I50" s="1153"/>
      <c r="J50" s="1154"/>
      <c r="K50" s="63">
        <v>1311</v>
      </c>
      <c r="L50" s="64">
        <v>1129</v>
      </c>
      <c r="M50" s="64">
        <v>1129</v>
      </c>
      <c r="N50" s="64">
        <v>1129</v>
      </c>
      <c r="O50" s="65">
        <v>1130</v>
      </c>
      <c r="P50" s="48"/>
      <c r="Q50" s="48"/>
      <c r="R50" s="48"/>
      <c r="S50" s="48"/>
      <c r="T50" s="48"/>
      <c r="U50" s="48"/>
    </row>
    <row r="51" spans="1:21" ht="30.75" customHeight="1" x14ac:dyDescent="0.15">
      <c r="A51" s="48"/>
      <c r="B51" s="1163"/>
      <c r="C51" s="1164"/>
      <c r="D51" s="66"/>
      <c r="E51" s="1153" t="s">
        <v>18</v>
      </c>
      <c r="F51" s="1153"/>
      <c r="G51" s="1153"/>
      <c r="H51" s="1153"/>
      <c r="I51" s="1153"/>
      <c r="J51" s="1154"/>
      <c r="K51" s="63">
        <v>4</v>
      </c>
      <c r="L51" s="64">
        <v>11</v>
      </c>
      <c r="M51" s="64">
        <v>12</v>
      </c>
      <c r="N51" s="64">
        <v>7</v>
      </c>
      <c r="O51" s="65">
        <v>7</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12158</v>
      </c>
      <c r="L52" s="64">
        <v>12276</v>
      </c>
      <c r="M52" s="64">
        <v>12506</v>
      </c>
      <c r="N52" s="64">
        <v>12548</v>
      </c>
      <c r="O52" s="65">
        <v>12623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6732</v>
      </c>
      <c r="L53" s="69">
        <v>6056</v>
      </c>
      <c r="M53" s="69">
        <v>6190</v>
      </c>
      <c r="N53" s="69">
        <v>6189</v>
      </c>
      <c r="O53" s="70">
        <v>6076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67" t="s">
        <v>24</v>
      </c>
      <c r="C41" s="1168"/>
      <c r="D41" s="81"/>
      <c r="E41" s="1173" t="s">
        <v>25</v>
      </c>
      <c r="F41" s="1173"/>
      <c r="G41" s="1173"/>
      <c r="H41" s="1174"/>
      <c r="I41" s="82">
        <v>137396</v>
      </c>
      <c r="J41" s="83">
        <v>137009</v>
      </c>
      <c r="K41" s="83">
        <v>139135</v>
      </c>
      <c r="L41" s="83">
        <v>134883</v>
      </c>
      <c r="M41" s="84">
        <v>129976</v>
      </c>
    </row>
    <row r="42" spans="2:13" ht="27.75" customHeight="1" x14ac:dyDescent="0.15">
      <c r="B42" s="1169"/>
      <c r="C42" s="1170"/>
      <c r="D42" s="85"/>
      <c r="E42" s="1175" t="s">
        <v>26</v>
      </c>
      <c r="F42" s="1175"/>
      <c r="G42" s="1175"/>
      <c r="H42" s="1176"/>
      <c r="I42" s="86">
        <v>10796</v>
      </c>
      <c r="J42" s="87">
        <v>9226</v>
      </c>
      <c r="K42" s="87">
        <v>8152</v>
      </c>
      <c r="L42" s="87">
        <v>7071</v>
      </c>
      <c r="M42" s="88">
        <v>5985</v>
      </c>
    </row>
    <row r="43" spans="2:13" ht="27.75" customHeight="1" x14ac:dyDescent="0.15">
      <c r="B43" s="1169"/>
      <c r="C43" s="1170"/>
      <c r="D43" s="85"/>
      <c r="E43" s="1175" t="s">
        <v>27</v>
      </c>
      <c r="F43" s="1175"/>
      <c r="G43" s="1175"/>
      <c r="H43" s="1176"/>
      <c r="I43" s="86">
        <v>50841</v>
      </c>
      <c r="J43" s="87">
        <v>45848</v>
      </c>
      <c r="K43" s="87">
        <v>41308</v>
      </c>
      <c r="L43" s="87">
        <v>38621</v>
      </c>
      <c r="M43" s="88">
        <v>37643</v>
      </c>
    </row>
    <row r="44" spans="2:13" ht="27.75" customHeight="1" x14ac:dyDescent="0.15">
      <c r="B44" s="1169"/>
      <c r="C44" s="1170"/>
      <c r="D44" s="85"/>
      <c r="E44" s="1175" t="s">
        <v>28</v>
      </c>
      <c r="F44" s="1175"/>
      <c r="G44" s="1175"/>
      <c r="H44" s="1176"/>
      <c r="I44" s="86" t="s">
        <v>500</v>
      </c>
      <c r="J44" s="87" t="s">
        <v>500</v>
      </c>
      <c r="K44" s="87" t="s">
        <v>500</v>
      </c>
      <c r="L44" s="87" t="s">
        <v>500</v>
      </c>
      <c r="M44" s="88" t="s">
        <v>500</v>
      </c>
    </row>
    <row r="45" spans="2:13" ht="27.75" customHeight="1" x14ac:dyDescent="0.15">
      <c r="B45" s="1169"/>
      <c r="C45" s="1170"/>
      <c r="D45" s="85"/>
      <c r="E45" s="1175" t="s">
        <v>29</v>
      </c>
      <c r="F45" s="1175"/>
      <c r="G45" s="1175"/>
      <c r="H45" s="1176"/>
      <c r="I45" s="86">
        <v>26401</v>
      </c>
      <c r="J45" s="87">
        <v>25816</v>
      </c>
      <c r="K45" s="87">
        <v>25034</v>
      </c>
      <c r="L45" s="87">
        <v>24998</v>
      </c>
      <c r="M45" s="88">
        <v>23851</v>
      </c>
    </row>
    <row r="46" spans="2:13" ht="27.75" customHeight="1" x14ac:dyDescent="0.15">
      <c r="B46" s="1169"/>
      <c r="C46" s="1170"/>
      <c r="D46" s="85"/>
      <c r="E46" s="1175" t="s">
        <v>30</v>
      </c>
      <c r="F46" s="1175"/>
      <c r="G46" s="1175"/>
      <c r="H46" s="1176"/>
      <c r="I46" s="86">
        <v>1289</v>
      </c>
      <c r="J46" s="87">
        <v>772</v>
      </c>
      <c r="K46" s="87">
        <v>757</v>
      </c>
      <c r="L46" s="87">
        <v>744</v>
      </c>
      <c r="M46" s="88">
        <v>731</v>
      </c>
    </row>
    <row r="47" spans="2:13" ht="27.75" customHeight="1" x14ac:dyDescent="0.15">
      <c r="B47" s="1169"/>
      <c r="C47" s="1170"/>
      <c r="D47" s="85"/>
      <c r="E47" s="1175" t="s">
        <v>31</v>
      </c>
      <c r="F47" s="1175"/>
      <c r="G47" s="1175"/>
      <c r="H47" s="1176"/>
      <c r="I47" s="86" t="s">
        <v>500</v>
      </c>
      <c r="J47" s="87" t="s">
        <v>500</v>
      </c>
      <c r="K47" s="87" t="s">
        <v>500</v>
      </c>
      <c r="L47" s="87" t="s">
        <v>500</v>
      </c>
      <c r="M47" s="88" t="s">
        <v>500</v>
      </c>
    </row>
    <row r="48" spans="2:13" ht="27.75" customHeight="1" x14ac:dyDescent="0.15">
      <c r="B48" s="1171"/>
      <c r="C48" s="1172"/>
      <c r="D48" s="85"/>
      <c r="E48" s="1175" t="s">
        <v>32</v>
      </c>
      <c r="F48" s="1175"/>
      <c r="G48" s="1175"/>
      <c r="H48" s="1176"/>
      <c r="I48" s="86" t="s">
        <v>500</v>
      </c>
      <c r="J48" s="87" t="s">
        <v>500</v>
      </c>
      <c r="K48" s="87" t="s">
        <v>500</v>
      </c>
      <c r="L48" s="87" t="s">
        <v>500</v>
      </c>
      <c r="M48" s="88" t="s">
        <v>500</v>
      </c>
    </row>
    <row r="49" spans="2:13" ht="27.75" customHeight="1" x14ac:dyDescent="0.15">
      <c r="B49" s="1177" t="s">
        <v>33</v>
      </c>
      <c r="C49" s="1178"/>
      <c r="D49" s="89"/>
      <c r="E49" s="1175" t="s">
        <v>34</v>
      </c>
      <c r="F49" s="1175"/>
      <c r="G49" s="1175"/>
      <c r="H49" s="1176"/>
      <c r="I49" s="86">
        <v>10387</v>
      </c>
      <c r="J49" s="87">
        <v>14811</v>
      </c>
      <c r="K49" s="87">
        <v>15487</v>
      </c>
      <c r="L49" s="87">
        <v>15090</v>
      </c>
      <c r="M49" s="88">
        <v>15831</v>
      </c>
    </row>
    <row r="50" spans="2:13" ht="27.75" customHeight="1" x14ac:dyDescent="0.15">
      <c r="B50" s="1169"/>
      <c r="C50" s="1170"/>
      <c r="D50" s="85"/>
      <c r="E50" s="1175" t="s">
        <v>35</v>
      </c>
      <c r="F50" s="1175"/>
      <c r="G50" s="1175"/>
      <c r="H50" s="1176"/>
      <c r="I50" s="86">
        <v>24766</v>
      </c>
      <c r="J50" s="87">
        <v>25171</v>
      </c>
      <c r="K50" s="87">
        <v>24876</v>
      </c>
      <c r="L50" s="87">
        <v>23599</v>
      </c>
      <c r="M50" s="88">
        <v>22486</v>
      </c>
    </row>
    <row r="51" spans="2:13" ht="27.75" customHeight="1" x14ac:dyDescent="0.15">
      <c r="B51" s="1171"/>
      <c r="C51" s="1172"/>
      <c r="D51" s="85"/>
      <c r="E51" s="1175" t="s">
        <v>36</v>
      </c>
      <c r="F51" s="1175"/>
      <c r="G51" s="1175"/>
      <c r="H51" s="1176"/>
      <c r="I51" s="86">
        <v>107782</v>
      </c>
      <c r="J51" s="87">
        <v>109666</v>
      </c>
      <c r="K51" s="87">
        <v>108598</v>
      </c>
      <c r="L51" s="87">
        <v>106517</v>
      </c>
      <c r="M51" s="88">
        <v>105194</v>
      </c>
    </row>
    <row r="52" spans="2:13" ht="27.75" customHeight="1" thickBot="1" x14ac:dyDescent="0.2">
      <c r="B52" s="1179" t="s">
        <v>37</v>
      </c>
      <c r="C52" s="1180"/>
      <c r="D52" s="90"/>
      <c r="E52" s="1181" t="s">
        <v>38</v>
      </c>
      <c r="F52" s="1181"/>
      <c r="G52" s="1181"/>
      <c r="H52" s="1182"/>
      <c r="I52" s="91">
        <v>83787</v>
      </c>
      <c r="J52" s="92">
        <v>69022</v>
      </c>
      <c r="K52" s="92">
        <v>65424</v>
      </c>
      <c r="L52" s="92">
        <v>61112</v>
      </c>
      <c r="M52" s="93">
        <v>54675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59317</v>
      </c>
      <c r="E3" s="116"/>
      <c r="F3" s="117">
        <v>42247</v>
      </c>
      <c r="G3" s="118"/>
      <c r="H3" s="119"/>
    </row>
    <row r="4" spans="1:8" x14ac:dyDescent="0.15">
      <c r="A4" s="120"/>
      <c r="B4" s="121"/>
      <c r="C4" s="122"/>
      <c r="D4" s="123">
        <v>37192</v>
      </c>
      <c r="E4" s="124"/>
      <c r="F4" s="125">
        <v>25497</v>
      </c>
      <c r="G4" s="126"/>
      <c r="H4" s="127"/>
    </row>
    <row r="5" spans="1:8" x14ac:dyDescent="0.15">
      <c r="A5" s="108" t="s">
        <v>519</v>
      </c>
      <c r="B5" s="113"/>
      <c r="C5" s="114"/>
      <c r="D5" s="115">
        <v>67523</v>
      </c>
      <c r="E5" s="116"/>
      <c r="F5" s="117">
        <v>41739</v>
      </c>
      <c r="G5" s="118"/>
      <c r="H5" s="119"/>
    </row>
    <row r="6" spans="1:8" x14ac:dyDescent="0.15">
      <c r="A6" s="120"/>
      <c r="B6" s="121"/>
      <c r="C6" s="122"/>
      <c r="D6" s="123">
        <v>36538</v>
      </c>
      <c r="E6" s="124"/>
      <c r="F6" s="125">
        <v>24625</v>
      </c>
      <c r="G6" s="126"/>
      <c r="H6" s="127"/>
    </row>
    <row r="7" spans="1:8" x14ac:dyDescent="0.15">
      <c r="A7" s="108" t="s">
        <v>520</v>
      </c>
      <c r="B7" s="113"/>
      <c r="C7" s="114"/>
      <c r="D7" s="115">
        <v>47686</v>
      </c>
      <c r="E7" s="116"/>
      <c r="F7" s="117">
        <v>36765</v>
      </c>
      <c r="G7" s="118"/>
      <c r="H7" s="119"/>
    </row>
    <row r="8" spans="1:8" x14ac:dyDescent="0.15">
      <c r="A8" s="120"/>
      <c r="B8" s="121"/>
      <c r="C8" s="122"/>
      <c r="D8" s="123">
        <v>28592</v>
      </c>
      <c r="E8" s="124"/>
      <c r="F8" s="125">
        <v>20975</v>
      </c>
      <c r="G8" s="126"/>
      <c r="H8" s="127"/>
    </row>
    <row r="9" spans="1:8" x14ac:dyDescent="0.15">
      <c r="A9" s="108" t="s">
        <v>521</v>
      </c>
      <c r="B9" s="113"/>
      <c r="C9" s="114"/>
      <c r="D9" s="115">
        <v>46580</v>
      </c>
      <c r="E9" s="116"/>
      <c r="F9" s="117">
        <v>39052</v>
      </c>
      <c r="G9" s="118"/>
      <c r="H9" s="119"/>
    </row>
    <row r="10" spans="1:8" x14ac:dyDescent="0.15">
      <c r="A10" s="120"/>
      <c r="B10" s="121"/>
      <c r="C10" s="122"/>
      <c r="D10" s="123">
        <v>32837</v>
      </c>
      <c r="E10" s="124"/>
      <c r="F10" s="125">
        <v>21186</v>
      </c>
      <c r="G10" s="126"/>
      <c r="H10" s="127"/>
    </row>
    <row r="11" spans="1:8" x14ac:dyDescent="0.15">
      <c r="A11" s="108" t="s">
        <v>522</v>
      </c>
      <c r="B11" s="113"/>
      <c r="C11" s="114"/>
      <c r="D11" s="115">
        <v>38536</v>
      </c>
      <c r="E11" s="116"/>
      <c r="F11" s="117">
        <v>41235</v>
      </c>
      <c r="G11" s="118"/>
      <c r="H11" s="119"/>
    </row>
    <row r="12" spans="1:8" x14ac:dyDescent="0.15">
      <c r="A12" s="120"/>
      <c r="B12" s="121"/>
      <c r="C12" s="128"/>
      <c r="D12" s="123">
        <v>21481</v>
      </c>
      <c r="E12" s="124"/>
      <c r="F12" s="125">
        <v>22086</v>
      </c>
      <c r="G12" s="126"/>
      <c r="H12" s="127"/>
    </row>
    <row r="13" spans="1:8" x14ac:dyDescent="0.15">
      <c r="A13" s="108"/>
      <c r="B13" s="113"/>
      <c r="C13" s="129"/>
      <c r="D13" s="130">
        <v>51928</v>
      </c>
      <c r="E13" s="131"/>
      <c r="F13" s="132">
        <v>40208</v>
      </c>
      <c r="G13" s="133"/>
      <c r="H13" s="119"/>
    </row>
    <row r="14" spans="1:8" x14ac:dyDescent="0.15">
      <c r="A14" s="120"/>
      <c r="B14" s="121"/>
      <c r="C14" s="122"/>
      <c r="D14" s="123">
        <v>31328</v>
      </c>
      <c r="E14" s="124"/>
      <c r="F14" s="125">
        <v>22874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2.19</v>
      </c>
      <c r="C19" s="134">
        <f>ROUND(VALUE(SUBSTITUTE(実質収支比率等に係る経年分析!G$48,"▲","-")),2)</f>
        <v>2.0299999999999998</v>
      </c>
      <c r="D19" s="134">
        <f>ROUND(VALUE(SUBSTITUTE(実質収支比率等に係る経年分析!H$48,"▲","-")),2)</f>
        <v>2.34</v>
      </c>
      <c r="E19" s="134">
        <f>ROUND(VALUE(SUBSTITUTE(実質収支比率等に係る経年分析!I$48,"▲","-")),2)</f>
        <v>2.61</v>
      </c>
      <c r="F19" s="134">
        <f>ROUND(VALUE(SUBSTITUTE(実質収支比率等に係る経年分析!J$48,"▲","-")),2)</f>
        <v>4.05</v>
      </c>
    </row>
    <row r="20" spans="1:11" x14ac:dyDescent="0.15">
      <c r="A20" s="134" t="s">
        <v>43</v>
      </c>
      <c r="B20" s="134">
        <f>ROUND(VALUE(SUBSTITUTE(実質収支比率等に係る経年分析!F$47,"▲","-")),2)</f>
        <v>7.84</v>
      </c>
      <c r="C20" s="134">
        <f>ROUND(VALUE(SUBSTITUTE(実質収支比率等に係る経年分析!G$47,"▲","-")),2)</f>
        <v>12.73</v>
      </c>
      <c r="D20" s="134">
        <f>ROUND(VALUE(SUBSTITUTE(実質収支比率等に係る経年分析!H$47,"▲","-")),2)</f>
        <v>13.8</v>
      </c>
      <c r="E20" s="134">
        <f>ROUND(VALUE(SUBSTITUTE(実質収支比率等に係る経年分析!I$47,"▲","-")),2)</f>
        <v>11.82</v>
      </c>
      <c r="F20" s="134">
        <f>ROUND(VALUE(SUBSTITUTE(実質収支比率等に係る経年分析!J$47,"▲","-")),2)</f>
        <v>13.13</v>
      </c>
    </row>
    <row r="21" spans="1:11" x14ac:dyDescent="0.15">
      <c r="A21" s="134" t="s">
        <v>44</v>
      </c>
      <c r="B21" s="134">
        <f>IF(ISNUMBER(VALUE(SUBSTITUTE(実質収支比率等に係る経年分析!F$49,"▲","-"))),ROUND(VALUE(SUBSTITUTE(実質収支比率等に係る経年分析!F$49,"▲","-")),2),NA())</f>
        <v>1.56</v>
      </c>
      <c r="C21" s="134">
        <f>IF(ISNUMBER(VALUE(SUBSTITUTE(実質収支比率等に係る経年分析!G$49,"▲","-"))),ROUND(VALUE(SUBSTITUTE(実質収支比率等に係る経年分析!G$49,"▲","-")),2),NA())</f>
        <v>5.83</v>
      </c>
      <c r="D21" s="134">
        <f>IF(ISNUMBER(VALUE(SUBSTITUTE(実質収支比率等に係る経年分析!H$49,"▲","-"))),ROUND(VALUE(SUBSTITUTE(実質収支比率等に係る経年分析!H$49,"▲","-")),2),NA())</f>
        <v>1.1599999999999999</v>
      </c>
      <c r="E21" s="134">
        <f>IF(ISNUMBER(VALUE(SUBSTITUTE(実質収支比率等に係る経年分析!I$49,"▲","-"))),ROUND(VALUE(SUBSTITUTE(実質収支比率等に係る経年分析!I$49,"▲","-")),2),NA())</f>
        <v>-1.54</v>
      </c>
      <c r="F21" s="134">
        <f>IF(ISNUMBER(VALUE(SUBSTITUTE(実質収支比率等に係る経年分析!J$49,"▲","-"))),ROUND(VALUE(SUBSTITUTE(実質収支比率等に係る経年分析!J$49,"▲","-")),2),NA())</f>
        <v>2.75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0.75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0.16</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5.56</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x14ac:dyDescent="0.15">
      <c r="A31" s="135" t="str">
        <f>IF(連結実質赤字比率に係る赤字・黒字の構成分析!C$39="",NA(),連結実質赤字比率に係る赤字・黒字の構成分析!C$39)</f>
        <v>介護保険事業（保険勘定）特別会計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x14ac:dyDescent="0.15">
      <c r="A32" s="135" t="str">
        <f>IF(連結実質赤字比率に係る赤字・黒字の構成分析!C$38="",NA(),連結実質赤字比率に係る赤字・黒字の構成分析!C$38)</f>
        <v>国民健康保険事業（事業勘定）特別会計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1.28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1.62</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1.65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1.89</v>
      </c>
    </row>
    <row r="34" spans="1:16" x14ac:dyDescent="0.15">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2.0299999999999998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2.16</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2.1800000000000002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2.0299999999999998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12158</v>
      </c>
      <c r="E42" s="136"/>
      <c r="F42" s="136"/>
      <c r="G42" s="136">
        <f>'実質公債費比率（分子）の構造'!L$52</f>
        <v>12276</v>
      </c>
      <c r="H42" s="136"/>
      <c r="I42" s="136"/>
      <c r="J42" s="136">
        <f>'実質公債費比率（分子）の構造'!M$52</f>
        <v>12506</v>
      </c>
      <c r="K42" s="136"/>
      <c r="L42" s="136"/>
      <c r="M42" s="136">
        <f>'実質公債費比率（分子）の構造'!N$52</f>
        <v>12548</v>
      </c>
      <c r="N42" s="136"/>
      <c r="O42" s="136"/>
      <c r="P42" s="136">
        <f>'実質公債費比率（分子）の構造'!O$52</f>
        <v>12623</v>
      </c>
    </row>
    <row r="43" spans="1:16" x14ac:dyDescent="0.15">
      <c r="A43" s="136" t="s">
        <v>52</v>
      </c>
      <c r="B43" s="136">
        <f>'実質公債費比率（分子）の構造'!K$51</f>
        <v>4</v>
      </c>
      <c r="C43" s="136"/>
      <c r="D43" s="136"/>
      <c r="E43" s="136">
        <f>'実質公債費比率（分子）の構造'!L$51</f>
        <v>11</v>
      </c>
      <c r="F43" s="136"/>
      <c r="G43" s="136"/>
      <c r="H43" s="136">
        <f>'実質公債費比率（分子）の構造'!M$51</f>
        <v>12</v>
      </c>
      <c r="I43" s="136"/>
      <c r="J43" s="136"/>
      <c r="K43" s="136">
        <f>'実質公債費比率（分子）の構造'!N$51</f>
        <v>7</v>
      </c>
      <c r="L43" s="136"/>
      <c r="M43" s="136"/>
      <c r="N43" s="136">
        <f>'実質公債費比率（分子）の構造'!O$51</f>
        <v>7</v>
      </c>
      <c r="O43" s="136"/>
      <c r="P43" s="136"/>
    </row>
    <row r="44" spans="1:16" x14ac:dyDescent="0.15">
      <c r="A44" s="136" t="s">
        <v>53</v>
      </c>
      <c r="B44" s="136">
        <f>'実質公債費比率（分子）の構造'!K$50</f>
        <v>1311</v>
      </c>
      <c r="C44" s="136"/>
      <c r="D44" s="136"/>
      <c r="E44" s="136">
        <f>'実質公債費比率（分子）の構造'!L$50</f>
        <v>1129</v>
      </c>
      <c r="F44" s="136"/>
      <c r="G44" s="136"/>
      <c r="H44" s="136">
        <f>'実質公債費比率（分子）の構造'!M$50</f>
        <v>1129</v>
      </c>
      <c r="I44" s="136"/>
      <c r="J44" s="136"/>
      <c r="K44" s="136">
        <f>'実質公債費比率（分子）の構造'!N$50</f>
        <v>1129</v>
      </c>
      <c r="L44" s="136"/>
      <c r="M44" s="136"/>
      <c r="N44" s="136">
        <f>'実質公債費比率（分子）の構造'!O$50</f>
        <v>1130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2705</v>
      </c>
      <c r="C46" s="136"/>
      <c r="D46" s="136"/>
      <c r="E46" s="136">
        <f>'実質公債費比率（分子）の構造'!L$48</f>
        <v>2499</v>
      </c>
      <c r="F46" s="136"/>
      <c r="G46" s="136"/>
      <c r="H46" s="136">
        <f>'実質公債費比率（分子）の構造'!M$48</f>
        <v>2878</v>
      </c>
      <c r="I46" s="136"/>
      <c r="J46" s="136"/>
      <c r="K46" s="136">
        <f>'実質公債費比率（分子）の構造'!N$48</f>
        <v>2302</v>
      </c>
      <c r="L46" s="136"/>
      <c r="M46" s="136"/>
      <c r="N46" s="136">
        <f>'実質公債費比率（分子）の構造'!O$48</f>
        <v>2298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14870</v>
      </c>
      <c r="C49" s="136"/>
      <c r="D49" s="136"/>
      <c r="E49" s="136">
        <f>'実質公債費比率（分子）の構造'!L$45</f>
        <v>14693</v>
      </c>
      <c r="F49" s="136"/>
      <c r="G49" s="136"/>
      <c r="H49" s="136">
        <f>'実質公債費比率（分子）の構造'!M$45</f>
        <v>14677</v>
      </c>
      <c r="I49" s="136"/>
      <c r="J49" s="136"/>
      <c r="K49" s="136">
        <f>'実質公債費比率（分子）の構造'!N$45</f>
        <v>15299</v>
      </c>
      <c r="L49" s="136"/>
      <c r="M49" s="136"/>
      <c r="N49" s="136">
        <f>'実質公債費比率（分子）の構造'!O$45</f>
        <v>15264</v>
      </c>
      <c r="O49" s="136"/>
      <c r="P49" s="136"/>
    </row>
    <row r="50" spans="1:16" x14ac:dyDescent="0.15">
      <c r="A50" s="136" t="s">
        <v>59</v>
      </c>
      <c r="B50" s="136" t="e">
        <f>NA()</f>
        <v>#N/A</v>
      </c>
      <c r="C50" s="136">
        <f>IF(ISNUMBER('実質公債費比率（分子）の構造'!K$53),'実質公債費比率（分子）の構造'!K$53,NA())</f>
        <v>6732</v>
      </c>
      <c r="D50" s="136" t="e">
        <f>NA()</f>
        <v>#N/A</v>
      </c>
      <c r="E50" s="136" t="e">
        <f>NA()</f>
        <v>#N/A</v>
      </c>
      <c r="F50" s="136">
        <f>IF(ISNUMBER('実質公債費比率（分子）の構造'!L$53),'実質公債費比率（分子）の構造'!L$53,NA())</f>
        <v>6056</v>
      </c>
      <c r="G50" s="136" t="e">
        <f>NA()</f>
        <v>#N/A</v>
      </c>
      <c r="H50" s="136" t="e">
        <f>NA()</f>
        <v>#N/A</v>
      </c>
      <c r="I50" s="136">
        <f>IF(ISNUMBER('実質公債費比率（分子）の構造'!M$53),'実質公債費比率（分子）の構造'!M$53,NA())</f>
        <v>6190</v>
      </c>
      <c r="J50" s="136" t="e">
        <f>NA()</f>
        <v>#N/A</v>
      </c>
      <c r="K50" s="136" t="e">
        <f>NA()</f>
        <v>#N/A</v>
      </c>
      <c r="L50" s="136">
        <f>IF(ISNUMBER('実質公債費比率（分子）の構造'!N$53),'実質公債費比率（分子）の構造'!N$53,NA())</f>
        <v>6189</v>
      </c>
      <c r="M50" s="136" t="e">
        <f>NA()</f>
        <v>#N/A</v>
      </c>
      <c r="N50" s="136" t="e">
        <f>NA()</f>
        <v>#N/A</v>
      </c>
      <c r="O50" s="136">
        <f>IF(ISNUMBER('実質公債費比率（分子）の構造'!O$53),'実質公債費比率（分子）の構造'!O$53,NA())</f>
        <v>6076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107782</v>
      </c>
      <c r="E56" s="135"/>
      <c r="F56" s="135"/>
      <c r="G56" s="135">
        <f>'将来負担比率（分子）の構造'!J$51</f>
        <v>109666</v>
      </c>
      <c r="H56" s="135"/>
      <c r="I56" s="135"/>
      <c r="J56" s="135">
        <f>'将来負担比率（分子）の構造'!K$51</f>
        <v>108598</v>
      </c>
      <c r="K56" s="135"/>
      <c r="L56" s="135"/>
      <c r="M56" s="135">
        <f>'将来負担比率（分子）の構造'!L$51</f>
        <v>106517</v>
      </c>
      <c r="N56" s="135"/>
      <c r="O56" s="135"/>
      <c r="P56" s="135">
        <f>'将来負担比率（分子）の構造'!M$51</f>
        <v>105194</v>
      </c>
    </row>
    <row r="57" spans="1:16" x14ac:dyDescent="0.15">
      <c r="A57" s="135" t="s">
        <v>35</v>
      </c>
      <c r="B57" s="135"/>
      <c r="C57" s="135"/>
      <c r="D57" s="135">
        <f>'将来負担比率（分子）の構造'!I$50</f>
        <v>24766</v>
      </c>
      <c r="E57" s="135"/>
      <c r="F57" s="135"/>
      <c r="G57" s="135">
        <f>'将来負担比率（分子）の構造'!J$50</f>
        <v>25171</v>
      </c>
      <c r="H57" s="135"/>
      <c r="I57" s="135"/>
      <c r="J57" s="135">
        <f>'将来負担比率（分子）の構造'!K$50</f>
        <v>24876</v>
      </c>
      <c r="K57" s="135"/>
      <c r="L57" s="135"/>
      <c r="M57" s="135">
        <f>'将来負担比率（分子）の構造'!L$50</f>
        <v>23599</v>
      </c>
      <c r="N57" s="135"/>
      <c r="O57" s="135"/>
      <c r="P57" s="135">
        <f>'将来負担比率（分子）の構造'!M$50</f>
        <v>22486</v>
      </c>
    </row>
    <row r="58" spans="1:16" x14ac:dyDescent="0.15">
      <c r="A58" s="135" t="s">
        <v>34</v>
      </c>
      <c r="B58" s="135"/>
      <c r="C58" s="135"/>
      <c r="D58" s="135">
        <f>'将来負担比率（分子）の構造'!I$49</f>
        <v>10387</v>
      </c>
      <c r="E58" s="135"/>
      <c r="F58" s="135"/>
      <c r="G58" s="135">
        <f>'将来負担比率（分子）の構造'!J$49</f>
        <v>14811</v>
      </c>
      <c r="H58" s="135"/>
      <c r="I58" s="135"/>
      <c r="J58" s="135">
        <f>'将来負担比率（分子）の構造'!K$49</f>
        <v>15487</v>
      </c>
      <c r="K58" s="135"/>
      <c r="L58" s="135"/>
      <c r="M58" s="135">
        <f>'将来負担比率（分子）の構造'!L$49</f>
        <v>15090</v>
      </c>
      <c r="N58" s="135"/>
      <c r="O58" s="135"/>
      <c r="P58" s="135">
        <f>'将来負担比率（分子）の構造'!M$49</f>
        <v>15831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1289</v>
      </c>
      <c r="C61" s="135"/>
      <c r="D61" s="135"/>
      <c r="E61" s="135">
        <f>'将来負担比率（分子）の構造'!J$46</f>
        <v>772</v>
      </c>
      <c r="F61" s="135"/>
      <c r="G61" s="135"/>
      <c r="H61" s="135">
        <f>'将来負担比率（分子）の構造'!K$46</f>
        <v>757</v>
      </c>
      <c r="I61" s="135"/>
      <c r="J61" s="135"/>
      <c r="K61" s="135">
        <f>'将来負担比率（分子）の構造'!L$46</f>
        <v>744</v>
      </c>
      <c r="L61" s="135"/>
      <c r="M61" s="135"/>
      <c r="N61" s="135">
        <f>'将来負担比率（分子）の構造'!M$46</f>
        <v>731</v>
      </c>
      <c r="O61" s="135"/>
      <c r="P61" s="135"/>
    </row>
    <row r="62" spans="1:16" x14ac:dyDescent="0.15">
      <c r="A62" s="135" t="s">
        <v>29</v>
      </c>
      <c r="B62" s="135">
        <f>'将来負担比率（分子）の構造'!I$45</f>
        <v>26401</v>
      </c>
      <c r="C62" s="135"/>
      <c r="D62" s="135"/>
      <c r="E62" s="135">
        <f>'将来負担比率（分子）の構造'!J$45</f>
        <v>25816</v>
      </c>
      <c r="F62" s="135"/>
      <c r="G62" s="135"/>
      <c r="H62" s="135">
        <f>'将来負担比率（分子）の構造'!K$45</f>
        <v>25034</v>
      </c>
      <c r="I62" s="135"/>
      <c r="J62" s="135"/>
      <c r="K62" s="135">
        <f>'将来負担比率（分子）の構造'!L$45</f>
        <v>24998</v>
      </c>
      <c r="L62" s="135"/>
      <c r="M62" s="135"/>
      <c r="N62" s="135">
        <f>'将来負担比率（分子）の構造'!M$45</f>
        <v>23851</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50841</v>
      </c>
      <c r="C64" s="135"/>
      <c r="D64" s="135"/>
      <c r="E64" s="135">
        <f>'将来負担比率（分子）の構造'!J$43</f>
        <v>45848</v>
      </c>
      <c r="F64" s="135"/>
      <c r="G64" s="135"/>
      <c r="H64" s="135">
        <f>'将来負担比率（分子）の構造'!K$43</f>
        <v>41308</v>
      </c>
      <c r="I64" s="135"/>
      <c r="J64" s="135"/>
      <c r="K64" s="135">
        <f>'将来負担比率（分子）の構造'!L$43</f>
        <v>38621</v>
      </c>
      <c r="L64" s="135"/>
      <c r="M64" s="135"/>
      <c r="N64" s="135">
        <f>'将来負担比率（分子）の構造'!M$43</f>
        <v>37643</v>
      </c>
      <c r="O64" s="135"/>
      <c r="P64" s="135"/>
    </row>
    <row r="65" spans="1:16" x14ac:dyDescent="0.15">
      <c r="A65" s="135" t="s">
        <v>26</v>
      </c>
      <c r="B65" s="135">
        <f>'将来負担比率（分子）の構造'!I$42</f>
        <v>10796</v>
      </c>
      <c r="C65" s="135"/>
      <c r="D65" s="135"/>
      <c r="E65" s="135">
        <f>'将来負担比率（分子）の構造'!J$42</f>
        <v>9226</v>
      </c>
      <c r="F65" s="135"/>
      <c r="G65" s="135"/>
      <c r="H65" s="135">
        <f>'将来負担比率（分子）の構造'!K$42</f>
        <v>8152</v>
      </c>
      <c r="I65" s="135"/>
      <c r="J65" s="135"/>
      <c r="K65" s="135">
        <f>'将来負担比率（分子）の構造'!L$42</f>
        <v>7071</v>
      </c>
      <c r="L65" s="135"/>
      <c r="M65" s="135"/>
      <c r="N65" s="135">
        <f>'将来負担比率（分子）の構造'!M$42</f>
        <v>5985</v>
      </c>
      <c r="O65" s="135"/>
      <c r="P65" s="135"/>
    </row>
    <row r="66" spans="1:16" x14ac:dyDescent="0.15">
      <c r="A66" s="135" t="s">
        <v>25</v>
      </c>
      <c r="B66" s="135">
        <f>'将来負担比率（分子）の構造'!I$41</f>
        <v>137396</v>
      </c>
      <c r="C66" s="135"/>
      <c r="D66" s="135"/>
      <c r="E66" s="135">
        <f>'将来負担比率（分子）の構造'!J$41</f>
        <v>137009</v>
      </c>
      <c r="F66" s="135"/>
      <c r="G66" s="135"/>
      <c r="H66" s="135">
        <f>'将来負担比率（分子）の構造'!K$41</f>
        <v>139135</v>
      </c>
      <c r="I66" s="135"/>
      <c r="J66" s="135"/>
      <c r="K66" s="135">
        <f>'将来負担比率（分子）の構造'!L$41</f>
        <v>134883</v>
      </c>
      <c r="L66" s="135"/>
      <c r="M66" s="135"/>
      <c r="N66" s="135">
        <f>'将来負担比率（分子）の構造'!M$41</f>
        <v>129976</v>
      </c>
      <c r="O66" s="135"/>
      <c r="P66" s="135"/>
    </row>
    <row r="67" spans="1:16" x14ac:dyDescent="0.15">
      <c r="A67" s="135" t="s">
        <v>63</v>
      </c>
      <c r="B67" s="135" t="e">
        <f>NA()</f>
        <v>#N/A</v>
      </c>
      <c r="C67" s="135">
        <f>IF(ISNUMBER('将来負担比率（分子）の構造'!I$52), IF('将来負担比率（分子）の構造'!I$52 &lt; 0, 0, '将来負担比率（分子）の構造'!I$52), NA())</f>
        <v>83787</v>
      </c>
      <c r="D67" s="135" t="e">
        <f>NA()</f>
        <v>#N/A</v>
      </c>
      <c r="E67" s="135" t="e">
        <f>NA()</f>
        <v>#N/A</v>
      </c>
      <c r="F67" s="135">
        <f>IF(ISNUMBER('将来負担比率（分子）の構造'!J$52), IF('将来負担比率（分子）の構造'!J$52 &lt; 0, 0, '将来負担比率（分子）の構造'!J$52), NA())</f>
        <v>69022</v>
      </c>
      <c r="G67" s="135" t="e">
        <f>NA()</f>
        <v>#N/A</v>
      </c>
      <c r="H67" s="135" t="e">
        <f>NA()</f>
        <v>#N/A</v>
      </c>
      <c r="I67" s="135">
        <f>IF(ISNUMBER('将来負担比率（分子）の構造'!K$52), IF('将来負担比率（分子）の構造'!K$52 &lt; 0, 0, '将来負担比率（分子）の構造'!K$52), NA())</f>
        <v>65424</v>
      </c>
      <c r="J67" s="135" t="e">
        <f>NA()</f>
        <v>#N/A</v>
      </c>
      <c r="K67" s="135" t="e">
        <f>NA()</f>
        <v>#N/A</v>
      </c>
      <c r="L67" s="135">
        <f>IF(ISNUMBER('将来負担比率（分子）の構造'!L$52), IF('将来負担比率（分子）の構造'!L$52 &lt; 0, 0, '将来負担比率（分子）の構造'!L$52), NA())</f>
        <v>61112</v>
      </c>
      <c r="M67" s="135" t="e">
        <f>NA()</f>
        <v>#N/A</v>
      </c>
      <c r="N67" s="135" t="e">
        <f>NA()</f>
        <v>#N/A</v>
      </c>
      <c r="O67" s="135">
        <f>IF(ISNUMBER('将来負担比率（分子）の構造'!M$52), IF('将来負担比率（分子）の構造'!M$52 &lt; 0, 0, '将来負担比率（分子）の構造'!M$52), NA())</f>
        <v>54675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2015-04-16T04:58:16Z</cp:lastPrinted>
  <dcterms:created xsi:type="dcterms:W3CDTF">2015-02-17T07:27:58Z</dcterms:created>
  <dcterms:modified xsi:type="dcterms:W3CDTF">2015-04-27T05:39:09Z</dcterms:modified>
  <cp:category/>
</cp:coreProperties>
</file>