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2Wu+Cv8exhzFfA2TqK4NHMJwxsqplldrajBYMh8MeuuRh57XtxgcqobClm1dA/SeCGBnFOqQqASgW3Wox/YQOg==" workbookSaltValue="LRP72feXO0l1tM3Z7Ow64A==" workbookSpinCount="100000" lockStructure="1"/>
  <bookViews>
    <workbookView xWindow="0" yWindow="0" windowWidth="18990" windowHeight="7640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FL54" i="4"/>
  <c r="HM78" i="4"/>
  <c r="FL32" i="4"/>
  <c r="CS78" i="4"/>
  <c r="BX54" i="4"/>
  <c r="BX32" i="4"/>
  <c r="C11" i="5"/>
  <c r="D11" i="5"/>
  <c r="E11" i="5"/>
  <c r="B11" i="5"/>
  <c r="KC78" i="4" l="1"/>
  <c r="HG54" i="4"/>
  <c r="FH78" i="4"/>
  <c r="DS54" i="4"/>
  <c r="DS32" i="4"/>
  <c r="AE32" i="4"/>
  <c r="AN78" i="4"/>
  <c r="AE54" i="4"/>
  <c r="HG32" i="4"/>
  <c r="KU54" i="4"/>
  <c r="KU32" i="4"/>
  <c r="JJ78" i="4"/>
  <c r="GR54" i="4"/>
  <c r="GR32" i="4"/>
  <c r="DD54" i="4"/>
  <c r="EO78" i="4"/>
  <c r="DD32" i="4"/>
  <c r="U78" i="4"/>
  <c r="P54" i="4"/>
  <c r="P32" i="4"/>
  <c r="KF54" i="4"/>
  <c r="KF32" i="4"/>
  <c r="BI54" i="4"/>
  <c r="BI32" i="4"/>
  <c r="LY54" i="4"/>
  <c r="LY32" i="4"/>
  <c r="IK54" i="4"/>
  <c r="IK32" i="4"/>
  <c r="LO78" i="4"/>
  <c r="GT78" i="4"/>
  <c r="EW54" i="4"/>
  <c r="EW32" i="4"/>
  <c r="BZ78" i="4"/>
  <c r="GA78" i="4"/>
  <c r="BG78" i="4"/>
  <c r="AT54" i="4"/>
  <c r="AT32" i="4"/>
  <c r="LJ54" i="4"/>
  <c r="LJ32" i="4"/>
  <c r="KV78" i="4"/>
  <c r="HV54" i="4"/>
  <c r="HV32" i="4"/>
  <c r="EH54" i="4"/>
  <c r="EH32" i="4"/>
</calcChain>
</file>

<file path=xl/sharedStrings.xml><?xml version="1.0" encoding="utf-8"?>
<sst xmlns="http://schemas.openxmlformats.org/spreadsheetml/2006/main" count="287" uniqueCount="148">
  <si>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</si>
  <si>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</si>
  <si>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</si>
  <si>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</si>
  <si>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</si>
  <si>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</si>
  <si>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</si>
  <si>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</si>
  <si>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</si>
  <si>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</si>
  <si>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</si>
  <si>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</si>
  <si>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</si>
  <si>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</si>
  <si>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</si>
  <si>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</si>
  <si>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</si>
  <si>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</si>
  <si>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</si>
  <si>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</si>
  <si>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</si>
  <si>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</si>
  <si>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</si>
  <si>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</si>
  <si>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</si>
  <si>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</si>
  <si>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</si>
  <si>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</si>
  <si>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</si>
  <si>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</si>
  <si>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</si>
  <si>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</si>
  <si>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</si>
  <si>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</si>
  <si>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</si>
  <si>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</si>
  <si>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</si>
  <si>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</si>
  <si>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</si>
  <si>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</si>
  <si>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</si>
  <si>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</si>
  <si>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</si>
  <si>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</si>
  <si>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</si>
  <si>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</si>
  <si>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</si>
  <si>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</si>
  <si>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</si>
  <si>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</si>
  <si>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</si>
  <si>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</si>
  <si>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</si>
  <si>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</si>
  <si>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</si>
  <si>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</si>
  <si>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</si>
  <si>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</si>
  <si>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</si>
  <si>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</si>
  <si>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</si>
  <si>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</si>
  <si>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</si>
  <si>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</si>
  <si>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</si>
  <si>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</si>
  <si>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</si>
  <si>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</si>
  <si>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</si>
  <si>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</si>
  <si>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</si>
  <si>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</si>
  <si>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</si>
  <si>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</si>
  <si>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</si>
  <si>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</si>
  <si>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</si>
  <si>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</si>
  <si>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</si>
  <si>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</si>
  <si>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</si>
  <si>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</si>
  <si>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</si>
  <si>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</si>
  <si>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</si>
  <si>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</si>
  <si>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</si>
  <si>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</si>
  <si>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</si>
  <si>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</si>
  <si>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</si>
  <si>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</si>
  <si>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</si>
  <si>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</si>
  <si>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</si>
  <si>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</si>
  <si>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</si>
  <si>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</si>
  <si>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</si>
  <si>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</si>
  <si>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</si>
  <si>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</si>
  <si>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</si>
  <si>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</si>
  <si>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</si>
  <si>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</si>
  <si>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</si>
  <si>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</si>
  <si>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</si>
  <si>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</si>
  <si>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</si>
  <si>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</si>
  <si>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</si>
  <si>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</si>
  <si>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</si>
  <si>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</si>
  <si>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</si>
  <si>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</si>
  <si>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</si>
  <si>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</si>
  <si>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</si>
  <si>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</si>
  <si>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</si>
  <si>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</si>
  <si>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広島県</t>
  </si>
  <si>
    <t>県立広島病院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</si>
  <si>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</si>
  <si>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</si>
  <si>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</si>
  <si>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</si>
  <si>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</si>
  <si>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</si>
  <si>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</si>
  <si>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透 I 未 訓 ガ</t>
  </si>
  <si>
    <t>救 臨 が へ 災 地 輪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</si>
  <si>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</si>
  <si>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</si>
  <si>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</si>
  <si>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</si>
  <si>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</si>
  <si>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</si>
  <si>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</si>
  <si>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</si>
  <si>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</si>
  <si>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 xml:space="preserve">・現時点で経営状況が著しく悪化している状況にはないが，病院経営を取り巻く厳しい環境を踏まえ，更なる収支の改善や経営力の強化に取り組んでいく必要がある。
</t>
    <phoneticPr fontId="5"/>
  </si>
  <si>
    <t>・救急医療や母子・周産期医療をはじめとする高度医療，災害医療，地域医療支援などの政策医療を実施し，県全体を視野に入れた基幹病院としての役割を果たしている。
・また臨床研修指定病院としての医師育成や，看護師等全職種での研修・学生実習の受け入れなど，県内の医療水準の向上に寄与している。</t>
    <phoneticPr fontId="5"/>
  </si>
  <si>
    <t>・減価償却率は全国平均を上回って推移しており，器械備品については老朽化が進んでいる。
・県の基幹病院として，政策医療をはじめ，高度急性期病院の役割を発揮するため，高額医療機器の整備を行っており，１床当り有形固定資産は全国平均を上回っている。</t>
    <rPh sb="23" eb="25">
      <t>キカイ</t>
    </rPh>
    <rPh sb="69" eb="71">
      <t>ビョウイン</t>
    </rPh>
    <phoneticPr fontId="5"/>
  </si>
  <si>
    <t>・経常収支比率は継続して100％を上回っており，医業収支比率も，全国平均を上回る水準で推移している。
・累積欠損金については，全国平均を大きく上回っているが，これは，企業債の元金償還に対する一般会計繰入金が全額自己資本金（繰入資本金）として計上されていたためであり，これを考慮した実質的な累積欠損額は全国平均を下回る。
・職員給与費対医業収益比率は低下しているが，依然として全国平均を上回っているため，病床数に見合った職員配置となっているか検証し，引き続き職員の適正配置等に努める。</t>
    <rPh sb="176" eb="178">
      <t>テイカ</t>
    </rPh>
    <rPh sb="184" eb="186">
      <t>イゼン</t>
    </rPh>
    <rPh sb="226" eb="227">
      <t>ヒ</t>
    </rPh>
    <rPh sb="228" eb="229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</si>
</sst>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87</c:v>
                </c:pt>
                <c:pt idx="1">
                  <c:v>84.5</c:v>
                </c:pt>
                <c:pt idx="2">
                  <c:v>84.6</c:v>
                </c:pt>
                <c:pt idx="3">
                  <c:v>85.9</c:v>
                </c:pt>
                <c:pt idx="4">
                  <c:v>85.1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A7-4BB2-9B30-1A1ABA82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759424"/>
        <c:axId val="22876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80.3</c:v>
                </c:pt>
                <c:pt idx="1">
                  <c:v>80.7</c:v>
                </c:pt>
                <c:pt idx="2">
                  <c:v>80.7</c:v>
                </c:pt>
                <c:pt idx="3">
                  <c:v>79.5</c:v>
                </c:pt>
                <c:pt idx="4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A7-4BB2-9B30-1A1ABA82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59424"/>
        <c:axId val="228769792"/>
      </c:lineChart>
      <c:dateAx>
        <c:axId val="22875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769792"/>
        <c:crosses val="autoZero"/>
        <c:auto val="1"/>
        <c:lblOffset val="100"/>
        <c:baseTimeUnit val="years"/>
      </c:dateAx>
      <c:valAx>
        <c:axId val="22876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759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15537</c:v>
                </c:pt>
                <c:pt idx="1">
                  <c:v>16347</c:v>
                </c:pt>
                <c:pt idx="2">
                  <c:v>17293</c:v>
                </c:pt>
                <c:pt idx="3">
                  <c:v>18756</c:v>
                </c:pt>
                <c:pt idx="4">
                  <c:v>19943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7-4019-8F3F-A45B10AD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71200"/>
        <c:axId val="22958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14865</c:v>
                </c:pt>
                <c:pt idx="1">
                  <c:v>15610</c:v>
                </c:pt>
                <c:pt idx="2">
                  <c:v>16993</c:v>
                </c:pt>
                <c:pt idx="3">
                  <c:v>17680</c:v>
                </c:pt>
                <c:pt idx="4">
                  <c:v>18393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F7-4019-8F3F-A45B10AD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1200"/>
        <c:axId val="229585664"/>
      </c:lineChart>
      <c:dateAx>
        <c:axId val="22957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585664"/>
        <c:crosses val="autoZero"/>
        <c:auto val="1"/>
        <c:lblOffset val="100"/>
        <c:baseTimeUnit val="years"/>
      </c:dateAx>
      <c:valAx>
        <c:axId val="22958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9571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62755</c:v>
                </c:pt>
                <c:pt idx="1">
                  <c:v>65364</c:v>
                </c:pt>
                <c:pt idx="2">
                  <c:v>67152</c:v>
                </c:pt>
                <c:pt idx="3">
                  <c:v>68521</c:v>
                </c:pt>
                <c:pt idx="4">
                  <c:v>71965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E-49CF-B714-667CC69E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24064"/>
        <c:axId val="22963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60787</c:v>
                </c:pt>
                <c:pt idx="2">
                  <c:v>62913</c:v>
                </c:pt>
                <c:pt idx="3">
                  <c:v>64765</c:v>
                </c:pt>
                <c:pt idx="4">
                  <c:v>66228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4E-49CF-B714-667CC69E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24064"/>
        <c:axId val="229634432"/>
      </c:lineChart>
      <c:dateAx>
        <c:axId val="22962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634432"/>
        <c:crosses val="autoZero"/>
        <c:auto val="1"/>
        <c:lblOffset val="100"/>
        <c:baseTimeUnit val="years"/>
      </c:dateAx>
      <c:valAx>
        <c:axId val="22963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962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101.9</c:v>
                </c:pt>
                <c:pt idx="1">
                  <c:v>105.8</c:v>
                </c:pt>
                <c:pt idx="2">
                  <c:v>105.3</c:v>
                </c:pt>
                <c:pt idx="3">
                  <c:v>104.7</c:v>
                </c:pt>
                <c:pt idx="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26-4DE9-962F-99A207E29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13376"/>
        <c:axId val="22901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33.9</c:v>
                </c:pt>
                <c:pt idx="4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26-4DE9-962F-99A207E29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13376"/>
        <c:axId val="229019648"/>
      </c:lineChart>
      <c:dateAx>
        <c:axId val="22901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019648"/>
        <c:crosses val="autoZero"/>
        <c:auto val="1"/>
        <c:lblOffset val="100"/>
        <c:baseTimeUnit val="years"/>
      </c:dateAx>
      <c:valAx>
        <c:axId val="22901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013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97.6</c:v>
                </c:pt>
                <c:pt idx="2">
                  <c:v>97.7</c:v>
                </c:pt>
                <c:pt idx="3">
                  <c:v>98.3</c:v>
                </c:pt>
                <c:pt idx="4">
                  <c:v>99.3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A-4F79-A4FE-CAEA9B878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7680"/>
        <c:axId val="22912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94.6</c:v>
                </c:pt>
                <c:pt idx="2">
                  <c:v>94.4</c:v>
                </c:pt>
                <c:pt idx="3">
                  <c:v>93.6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CA-4F79-A4FE-CAEA9B878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27680"/>
        <c:axId val="229129600"/>
      </c:lineChart>
      <c:dateAx>
        <c:axId val="22912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129600"/>
        <c:crosses val="autoZero"/>
        <c:auto val="1"/>
        <c:lblOffset val="100"/>
        <c:baseTimeUnit val="years"/>
      </c:dateAx>
      <c:valAx>
        <c:axId val="22912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127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100.7</c:v>
                </c:pt>
                <c:pt idx="2">
                  <c:v>100.4</c:v>
                </c:pt>
                <c:pt idx="3">
                  <c:v>101.3</c:v>
                </c:pt>
                <c:pt idx="4">
                  <c:v>102.1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37-4C55-AF74-5C579D9A0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76448"/>
        <c:axId val="22917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101.1</c:v>
                </c:pt>
                <c:pt idx="2">
                  <c:v>100.3</c:v>
                </c:pt>
                <c:pt idx="3">
                  <c:v>99.8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37-4C55-AF74-5C579D9A0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76448"/>
        <c:axId val="229178368"/>
      </c:lineChart>
      <c:dateAx>
        <c:axId val="22917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178368"/>
        <c:crosses val="autoZero"/>
        <c:auto val="1"/>
        <c:lblOffset val="100"/>
        <c:baseTimeUnit val="years"/>
      </c:dateAx>
      <c:valAx>
        <c:axId val="22917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9176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63.5</c:v>
                </c:pt>
                <c:pt idx="1">
                  <c:v>65.3</c:v>
                </c:pt>
                <c:pt idx="2">
                  <c:v>65.400000000000006</c:v>
                </c:pt>
                <c:pt idx="3">
                  <c:v>66.900000000000006</c:v>
                </c:pt>
                <c:pt idx="4">
                  <c:v>66.400000000000006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1-47B8-BE27-9CF898EFC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296768"/>
        <c:axId val="22930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50.7</c:v>
                </c:pt>
                <c:pt idx="2">
                  <c:v>51.3</c:v>
                </c:pt>
                <c:pt idx="3">
                  <c:v>51.2</c:v>
                </c:pt>
                <c:pt idx="4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71-47B8-BE27-9CF898EFC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296768"/>
        <c:axId val="229303040"/>
      </c:lineChart>
      <c:dateAx>
        <c:axId val="22929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303040"/>
        <c:crosses val="autoZero"/>
        <c:auto val="1"/>
        <c:lblOffset val="100"/>
        <c:baseTimeUnit val="years"/>
      </c:dateAx>
      <c:valAx>
        <c:axId val="22930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296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73.099999999999994</c:v>
                </c:pt>
                <c:pt idx="2">
                  <c:v>72.099999999999994</c:v>
                </c:pt>
                <c:pt idx="3">
                  <c:v>74</c:v>
                </c:pt>
                <c:pt idx="4">
                  <c:v>66.900000000000006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85-4C12-9784-BF462DB93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25056"/>
        <c:axId val="22933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62.6</c:v>
                </c:pt>
                <c:pt idx="2">
                  <c:v>64.099999999999994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85-4C12-9784-BF462DB93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25056"/>
        <c:axId val="229339520"/>
      </c:lineChart>
      <c:dateAx>
        <c:axId val="22932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339520"/>
        <c:crosses val="autoZero"/>
        <c:auto val="1"/>
        <c:lblOffset val="100"/>
        <c:baseTimeUnit val="years"/>
      </c:dateAx>
      <c:valAx>
        <c:axId val="22933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32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59686014</c:v>
                </c:pt>
                <c:pt idx="1">
                  <c:v>59649744</c:v>
                </c:pt>
                <c:pt idx="2">
                  <c:v>61068436</c:v>
                </c:pt>
                <c:pt idx="3">
                  <c:v>61380551</c:v>
                </c:pt>
                <c:pt idx="4">
                  <c:v>62934621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9F-4170-99B1-79B2D62D4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69728"/>
        <c:axId val="22945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50135188</c:v>
                </c:pt>
                <c:pt idx="1">
                  <c:v>50543381</c:v>
                </c:pt>
                <c:pt idx="2">
                  <c:v>51238617</c:v>
                </c:pt>
                <c:pt idx="3">
                  <c:v>51669762</c:v>
                </c:pt>
                <c:pt idx="4">
                  <c:v>53351028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9F-4170-99B1-79B2D62D4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69728"/>
        <c:axId val="229457920"/>
      </c:lineChart>
      <c:dateAx>
        <c:axId val="22936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457920"/>
        <c:crosses val="autoZero"/>
        <c:auto val="1"/>
        <c:lblOffset val="100"/>
        <c:baseTimeUnit val="years"/>
      </c:dateAx>
      <c:valAx>
        <c:axId val="22945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9369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26.6</c:v>
                </c:pt>
                <c:pt idx="1">
                  <c:v>27.2</c:v>
                </c:pt>
                <c:pt idx="2">
                  <c:v>27.7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9-4898-B45B-6C4660E70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96320"/>
        <c:axId val="2294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26.3</c:v>
                </c:pt>
                <c:pt idx="2">
                  <c:v>27.5</c:v>
                </c:pt>
                <c:pt idx="3">
                  <c:v>27.4</c:v>
                </c:pt>
                <c:pt idx="4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A9-4898-B45B-6C4660E70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96320"/>
        <c:axId val="229498240"/>
      </c:lineChart>
      <c:dateAx>
        <c:axId val="2294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498240"/>
        <c:crosses val="autoZero"/>
        <c:auto val="1"/>
        <c:lblOffset val="100"/>
        <c:baseTimeUnit val="years"/>
      </c:dateAx>
      <c:valAx>
        <c:axId val="2294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496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53</c:v>
                </c:pt>
                <c:pt idx="1">
                  <c:v>55.9</c:v>
                </c:pt>
                <c:pt idx="2">
                  <c:v>56.4</c:v>
                </c:pt>
                <c:pt idx="3">
                  <c:v>55.6</c:v>
                </c:pt>
                <c:pt idx="4">
                  <c:v>53.9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A7-4F34-B0DA-18EFBD216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40992"/>
        <c:axId val="22954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48.5</c:v>
                </c:pt>
                <c:pt idx="3">
                  <c:v>49.2</c:v>
                </c:pt>
                <c:pt idx="4">
                  <c:v>48.7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A7-4F34-B0DA-18EFBD216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40992"/>
        <c:axId val="229542912"/>
      </c:lineChart>
      <c:dateAx>
        <c:axId val="2295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542912"/>
        <c:crosses val="autoZero"/>
        <c:auto val="1"/>
        <c:lblOffset val="100"/>
        <c:baseTimeUnit val="years"/>
      </c:dateAx>
      <c:valAx>
        <c:axId val="22954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540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/>
  </sheetViews>
  <sheetFormatPr defaultColWidth="2.6328125" defaultRowHeight="13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広島県　県立広島病院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条例全部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500床以上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学術・研究機関出身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650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直営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35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対象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透 I 未 訓 ガ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救 臨 が へ 災 地 輪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>
        <f>データ!AB6</f>
        <v>50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700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2848846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68179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７：１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700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700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145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147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102.2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100.7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100.4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101.3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102.1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101.1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97.6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97.7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98.3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99.3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101.9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105.8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105.3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104.7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103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87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84.5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84.6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85.9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85.1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101.7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101.1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100.3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99.8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100.1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96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94.6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94.4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93.6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94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41.7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37.700000000000003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36.799999999999997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33.9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34.9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80.3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80.7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80.7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79.5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79.900000000000006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146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62755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65364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67152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68521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71965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15537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16347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17293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18756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19943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53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55.9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56.4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55.6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53.9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26.6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27.2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27.7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28.1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29.2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59159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60787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62913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64765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66228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14865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15610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16993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17680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18393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47.8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48.7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48.5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49.2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48.7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26.2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26.3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27.5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27.4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27.8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144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63.5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65.3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65.400000000000006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66.900000000000006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66.400000000000006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71.7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73.099999999999994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72.099999999999994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66.900000000000006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59686014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59649744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61068436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61380551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62934621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45.9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50.7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51.3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51.2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52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56.6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62.6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64.099999999999994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64.3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50135188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50543381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51238617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51669762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53351028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63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qa1h4mZbsxZamxaCOcrTjOPEujIwsSHy1+Dp5VfCV/pu08E6dZ6PeDZIBnNL0fudho17dD+x3WdwQtJmIQa12w==" saltValue="joQe8goH+x2wpGvEi4tJtg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"/>
  <cols>
    <col min="1" max="1" width="14.6328125" customWidth="1"/>
    <col min="2" max="7" width="11.90625" customWidth="1"/>
    <col min="8" max="10" width="15.90625" bestFit="1" customWidth="1"/>
    <col min="11" max="153" width="11.90625" customWidth="1"/>
    <col min="154" max="154" width="10.90625" customWidth="1"/>
  </cols>
  <sheetData>
    <row r="1" spans="1:154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76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77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78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79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80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81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82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83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84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85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86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110</v>
      </c>
      <c r="AT5" s="61" t="s">
        <v>111</v>
      </c>
      <c r="AU5" s="61" t="s">
        <v>112</v>
      </c>
      <c r="AV5" s="61" t="s">
        <v>113</v>
      </c>
      <c r="AW5" s="61" t="s">
        <v>114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110</v>
      </c>
      <c r="BE5" s="61" t="s">
        <v>111</v>
      </c>
      <c r="BF5" s="61" t="s">
        <v>112</v>
      </c>
      <c r="BG5" s="61" t="s">
        <v>113</v>
      </c>
      <c r="BH5" s="61" t="s">
        <v>114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110</v>
      </c>
      <c r="BP5" s="61" t="s">
        <v>111</v>
      </c>
      <c r="BQ5" s="61" t="s">
        <v>112</v>
      </c>
      <c r="BR5" s="61" t="s">
        <v>113</v>
      </c>
      <c r="BS5" s="61" t="s">
        <v>114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111</v>
      </c>
      <c r="CB5" s="61" t="s">
        <v>112</v>
      </c>
      <c r="CC5" s="61" t="s">
        <v>113</v>
      </c>
      <c r="CD5" s="61" t="s">
        <v>114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110</v>
      </c>
      <c r="CL5" s="61" t="s">
        <v>111</v>
      </c>
      <c r="CM5" s="61" t="s">
        <v>112</v>
      </c>
      <c r="CN5" s="61" t="s">
        <v>113</v>
      </c>
      <c r="CO5" s="61" t="s">
        <v>114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110</v>
      </c>
      <c r="CW5" s="61" t="s">
        <v>111</v>
      </c>
      <c r="CX5" s="61" t="s">
        <v>112</v>
      </c>
      <c r="CY5" s="61" t="s">
        <v>113</v>
      </c>
      <c r="CZ5" s="61" t="s">
        <v>114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110</v>
      </c>
      <c r="DH5" s="61" t="s">
        <v>111</v>
      </c>
      <c r="DI5" s="61" t="s">
        <v>112</v>
      </c>
      <c r="DJ5" s="61" t="s">
        <v>113</v>
      </c>
      <c r="DK5" s="61" t="s">
        <v>114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110</v>
      </c>
      <c r="DS5" s="61" t="s">
        <v>111</v>
      </c>
      <c r="DT5" s="61" t="s">
        <v>112</v>
      </c>
      <c r="DU5" s="61" t="s">
        <v>113</v>
      </c>
      <c r="DV5" s="61" t="s">
        <v>114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110</v>
      </c>
      <c r="ED5" s="61" t="s">
        <v>111</v>
      </c>
      <c r="EE5" s="61" t="s">
        <v>112</v>
      </c>
      <c r="EF5" s="61" t="s">
        <v>113</v>
      </c>
      <c r="EG5" s="61" t="s">
        <v>114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121</v>
      </c>
      <c r="EN5" s="61" t="s">
        <v>110</v>
      </c>
      <c r="EO5" s="61" t="s">
        <v>111</v>
      </c>
      <c r="EP5" s="61" t="s">
        <v>112</v>
      </c>
      <c r="EQ5" s="61" t="s">
        <v>113</v>
      </c>
      <c r="ER5" s="61" t="s">
        <v>114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122</v>
      </c>
      <c r="B6" s="62">
        <f>B8</f>
        <v>2017</v>
      </c>
      <c r="C6" s="62">
        <f t="shared" ref="C6:M6" si="2">C8</f>
        <v>340006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8" t="str">
        <f>IF(H8&lt;&gt;I8,H8,"")&amp;IF(I8&lt;&gt;J8,I8,"")&amp;"　"&amp;J8</f>
        <v>広島県　県立広島病院</v>
      </c>
      <c r="I6" s="139"/>
      <c r="J6" s="140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500床以上</v>
      </c>
      <c r="O6" s="62" t="str">
        <f>O8</f>
        <v>学術・研究機関出身</v>
      </c>
      <c r="P6" s="62" t="str">
        <f>P8</f>
        <v>直営</v>
      </c>
      <c r="Q6" s="63">
        <f t="shared" ref="Q6:AG6" si="3">Q8</f>
        <v>35</v>
      </c>
      <c r="R6" s="62" t="str">
        <f t="shared" si="3"/>
        <v>対象</v>
      </c>
      <c r="S6" s="62" t="str">
        <f t="shared" si="3"/>
        <v>透 I 未 訓 ガ</v>
      </c>
      <c r="T6" s="62" t="str">
        <f t="shared" si="3"/>
        <v>救 臨 が へ 災 地 輪</v>
      </c>
      <c r="U6" s="63">
        <f>U8</f>
        <v>2848846</v>
      </c>
      <c r="V6" s="63">
        <f>V8</f>
        <v>68179</v>
      </c>
      <c r="W6" s="62" t="str">
        <f>W8</f>
        <v>非該当</v>
      </c>
      <c r="X6" s="62" t="str">
        <f t="shared" si="3"/>
        <v>７：１</v>
      </c>
      <c r="Y6" s="63">
        <f t="shared" si="3"/>
        <v>650</v>
      </c>
      <c r="Z6" s="63" t="str">
        <f t="shared" si="3"/>
        <v>-</v>
      </c>
      <c r="AA6" s="63" t="str">
        <f t="shared" si="3"/>
        <v>-</v>
      </c>
      <c r="AB6" s="63">
        <f t="shared" si="3"/>
        <v>50</v>
      </c>
      <c r="AC6" s="63" t="str">
        <f t="shared" si="3"/>
        <v>-</v>
      </c>
      <c r="AD6" s="63">
        <f t="shared" si="3"/>
        <v>700</v>
      </c>
      <c r="AE6" s="63">
        <f t="shared" si="3"/>
        <v>700</v>
      </c>
      <c r="AF6" s="63" t="str">
        <f t="shared" si="3"/>
        <v>-</v>
      </c>
      <c r="AG6" s="63">
        <f t="shared" si="3"/>
        <v>700</v>
      </c>
      <c r="AH6" s="64">
        <f>IF(AH8="-",NA(),AH8)</f>
        <v>102.2</v>
      </c>
      <c r="AI6" s="64">
        <f t="shared" ref="AI6:AQ6" si="4">IF(AI8="-",NA(),AI8)</f>
        <v>100.7</v>
      </c>
      <c r="AJ6" s="64">
        <f t="shared" si="4"/>
        <v>100.4</v>
      </c>
      <c r="AK6" s="64">
        <f t="shared" si="4"/>
        <v>101.3</v>
      </c>
      <c r="AL6" s="64">
        <f t="shared" si="4"/>
        <v>102.1</v>
      </c>
      <c r="AM6" s="64">
        <f t="shared" si="4"/>
        <v>101.7</v>
      </c>
      <c r="AN6" s="64">
        <f t="shared" si="4"/>
        <v>101.1</v>
      </c>
      <c r="AO6" s="64">
        <f t="shared" si="4"/>
        <v>100.3</v>
      </c>
      <c r="AP6" s="64">
        <f t="shared" si="4"/>
        <v>99.8</v>
      </c>
      <c r="AQ6" s="64">
        <f t="shared" si="4"/>
        <v>100.1</v>
      </c>
      <c r="AR6" s="64" t="str">
        <f>IF(AR8="-","【-】","【"&amp;SUBSTITUTE(TEXT(AR8,"#,##0.0"),"-","△")&amp;"】")</f>
        <v>【98.5】</v>
      </c>
      <c r="AS6" s="64">
        <f>IF(AS8="-",NA(),AS8)</f>
        <v>101.1</v>
      </c>
      <c r="AT6" s="64">
        <f t="shared" ref="AT6:BB6" si="5">IF(AT8="-",NA(),AT8)</f>
        <v>97.6</v>
      </c>
      <c r="AU6" s="64">
        <f t="shared" si="5"/>
        <v>97.7</v>
      </c>
      <c r="AV6" s="64">
        <f t="shared" si="5"/>
        <v>98.3</v>
      </c>
      <c r="AW6" s="64">
        <f t="shared" si="5"/>
        <v>99.3</v>
      </c>
      <c r="AX6" s="64">
        <f t="shared" si="5"/>
        <v>96</v>
      </c>
      <c r="AY6" s="64">
        <f t="shared" si="5"/>
        <v>94.6</v>
      </c>
      <c r="AZ6" s="64">
        <f t="shared" si="5"/>
        <v>94.4</v>
      </c>
      <c r="BA6" s="64">
        <f t="shared" si="5"/>
        <v>93.6</v>
      </c>
      <c r="BB6" s="64">
        <f t="shared" si="5"/>
        <v>94</v>
      </c>
      <c r="BC6" s="64" t="str">
        <f>IF(BC8="-","【-】","【"&amp;SUBSTITUTE(TEXT(BC8,"#,##0.0"),"-","△")&amp;"】")</f>
        <v>【89.7】</v>
      </c>
      <c r="BD6" s="64">
        <f>IF(BD8="-",NA(),BD8)</f>
        <v>101.9</v>
      </c>
      <c r="BE6" s="64">
        <f t="shared" ref="BE6:BM6" si="6">IF(BE8="-",NA(),BE8)</f>
        <v>105.8</v>
      </c>
      <c r="BF6" s="64">
        <f t="shared" si="6"/>
        <v>105.3</v>
      </c>
      <c r="BG6" s="64">
        <f t="shared" si="6"/>
        <v>104.7</v>
      </c>
      <c r="BH6" s="64">
        <f t="shared" si="6"/>
        <v>103</v>
      </c>
      <c r="BI6" s="64">
        <f t="shared" si="6"/>
        <v>41.7</v>
      </c>
      <c r="BJ6" s="64">
        <f t="shared" si="6"/>
        <v>37.700000000000003</v>
      </c>
      <c r="BK6" s="64">
        <f t="shared" si="6"/>
        <v>36.799999999999997</v>
      </c>
      <c r="BL6" s="64">
        <f t="shared" si="6"/>
        <v>33.9</v>
      </c>
      <c r="BM6" s="64">
        <f t="shared" si="6"/>
        <v>34.9</v>
      </c>
      <c r="BN6" s="64" t="str">
        <f>IF(BN8="-","【-】","【"&amp;SUBSTITUTE(TEXT(BN8,"#,##0.0"),"-","△")&amp;"】")</f>
        <v>【64.7】</v>
      </c>
      <c r="BO6" s="64">
        <f>IF(BO8="-",NA(),BO8)</f>
        <v>87</v>
      </c>
      <c r="BP6" s="64">
        <f t="shared" ref="BP6:BX6" si="7">IF(BP8="-",NA(),BP8)</f>
        <v>84.5</v>
      </c>
      <c r="BQ6" s="64">
        <f t="shared" si="7"/>
        <v>84.6</v>
      </c>
      <c r="BR6" s="64">
        <f t="shared" si="7"/>
        <v>85.9</v>
      </c>
      <c r="BS6" s="64">
        <f t="shared" si="7"/>
        <v>85.1</v>
      </c>
      <c r="BT6" s="64">
        <f t="shared" si="7"/>
        <v>80.3</v>
      </c>
      <c r="BU6" s="64">
        <f t="shared" si="7"/>
        <v>80.7</v>
      </c>
      <c r="BV6" s="64">
        <f t="shared" si="7"/>
        <v>80.7</v>
      </c>
      <c r="BW6" s="64">
        <f t="shared" si="7"/>
        <v>79.5</v>
      </c>
      <c r="BX6" s="64">
        <f t="shared" si="7"/>
        <v>79.900000000000006</v>
      </c>
      <c r="BY6" s="64" t="str">
        <f>IF(BY8="-","【-】","【"&amp;SUBSTITUTE(TEXT(BY8,"#,##0.0"),"-","△")&amp;"】")</f>
        <v>【74.8】</v>
      </c>
      <c r="BZ6" s="65">
        <f>IF(BZ8="-",NA(),BZ8)</f>
        <v>62755</v>
      </c>
      <c r="CA6" s="65">
        <f t="shared" ref="CA6:CI6" si="8">IF(CA8="-",NA(),CA8)</f>
        <v>65364</v>
      </c>
      <c r="CB6" s="65">
        <f t="shared" si="8"/>
        <v>67152</v>
      </c>
      <c r="CC6" s="65">
        <f t="shared" si="8"/>
        <v>68521</v>
      </c>
      <c r="CD6" s="65">
        <f t="shared" si="8"/>
        <v>71965</v>
      </c>
      <c r="CE6" s="65">
        <f t="shared" si="8"/>
        <v>59159</v>
      </c>
      <c r="CF6" s="65">
        <f t="shared" si="8"/>
        <v>60787</v>
      </c>
      <c r="CG6" s="65">
        <f t="shared" si="8"/>
        <v>62913</v>
      </c>
      <c r="CH6" s="65">
        <f t="shared" si="8"/>
        <v>64765</v>
      </c>
      <c r="CI6" s="65">
        <f t="shared" si="8"/>
        <v>66228</v>
      </c>
      <c r="CJ6" s="64" t="str">
        <f>IF(CJ8="-","【-】","【"&amp;SUBSTITUTE(TEXT(CJ8,"#,##0"),"-","△")&amp;"】")</f>
        <v>【50,718】</v>
      </c>
      <c r="CK6" s="65">
        <f>IF(CK8="-",NA(),CK8)</f>
        <v>15537</v>
      </c>
      <c r="CL6" s="65">
        <f t="shared" ref="CL6:CT6" si="9">IF(CL8="-",NA(),CL8)</f>
        <v>16347</v>
      </c>
      <c r="CM6" s="65">
        <f t="shared" si="9"/>
        <v>17293</v>
      </c>
      <c r="CN6" s="65">
        <f t="shared" si="9"/>
        <v>18756</v>
      </c>
      <c r="CO6" s="65">
        <f t="shared" si="9"/>
        <v>19943</v>
      </c>
      <c r="CP6" s="65">
        <f t="shared" si="9"/>
        <v>14865</v>
      </c>
      <c r="CQ6" s="65">
        <f t="shared" si="9"/>
        <v>15610</v>
      </c>
      <c r="CR6" s="65">
        <f t="shared" si="9"/>
        <v>16993</v>
      </c>
      <c r="CS6" s="65">
        <f t="shared" si="9"/>
        <v>17680</v>
      </c>
      <c r="CT6" s="65">
        <f t="shared" si="9"/>
        <v>18393</v>
      </c>
      <c r="CU6" s="64" t="str">
        <f>IF(CU8="-","【-】","【"&amp;SUBSTITUTE(TEXT(CU8,"#,##0"),"-","△")&amp;"】")</f>
        <v>【14,202】</v>
      </c>
      <c r="CV6" s="64">
        <f>IF(CV8="-",NA(),CV8)</f>
        <v>53</v>
      </c>
      <c r="CW6" s="64">
        <f t="shared" ref="CW6:DE6" si="10">IF(CW8="-",NA(),CW8)</f>
        <v>55.9</v>
      </c>
      <c r="CX6" s="64">
        <f t="shared" si="10"/>
        <v>56.4</v>
      </c>
      <c r="CY6" s="64">
        <f t="shared" si="10"/>
        <v>55.6</v>
      </c>
      <c r="CZ6" s="64">
        <f t="shared" si="10"/>
        <v>53.9</v>
      </c>
      <c r="DA6" s="64">
        <f t="shared" si="10"/>
        <v>47.8</v>
      </c>
      <c r="DB6" s="64">
        <f t="shared" si="10"/>
        <v>48.7</v>
      </c>
      <c r="DC6" s="64">
        <f t="shared" si="10"/>
        <v>48.5</v>
      </c>
      <c r="DD6" s="64">
        <f t="shared" si="10"/>
        <v>49.2</v>
      </c>
      <c r="DE6" s="64">
        <f t="shared" si="10"/>
        <v>48.7</v>
      </c>
      <c r="DF6" s="64" t="str">
        <f>IF(DF8="-","【-】","【"&amp;SUBSTITUTE(TEXT(DF8,"#,##0.0"),"-","△")&amp;"】")</f>
        <v>【55.0】</v>
      </c>
      <c r="DG6" s="64">
        <f>IF(DG8="-",NA(),DG8)</f>
        <v>26.6</v>
      </c>
      <c r="DH6" s="64">
        <f t="shared" ref="DH6:DP6" si="11">IF(DH8="-",NA(),DH8)</f>
        <v>27.2</v>
      </c>
      <c r="DI6" s="64">
        <f t="shared" si="11"/>
        <v>27.7</v>
      </c>
      <c r="DJ6" s="64">
        <f t="shared" si="11"/>
        <v>28.1</v>
      </c>
      <c r="DK6" s="64">
        <f t="shared" si="11"/>
        <v>29.2</v>
      </c>
      <c r="DL6" s="64">
        <f t="shared" si="11"/>
        <v>26.2</v>
      </c>
      <c r="DM6" s="64">
        <f t="shared" si="11"/>
        <v>26.3</v>
      </c>
      <c r="DN6" s="64">
        <f t="shared" si="11"/>
        <v>27.5</v>
      </c>
      <c r="DO6" s="64">
        <f t="shared" si="11"/>
        <v>27.4</v>
      </c>
      <c r="DP6" s="64">
        <f t="shared" si="11"/>
        <v>27.8</v>
      </c>
      <c r="DQ6" s="64" t="str">
        <f>IF(DQ8="-","【-】","【"&amp;SUBSTITUTE(TEXT(DQ8,"#,##0.0"),"-","△")&amp;"】")</f>
        <v>【24.3】</v>
      </c>
      <c r="DR6" s="64">
        <f>IF(DR8="-",NA(),DR8)</f>
        <v>63.5</v>
      </c>
      <c r="DS6" s="64">
        <f t="shared" ref="DS6:EA6" si="12">IF(DS8="-",NA(),DS8)</f>
        <v>65.3</v>
      </c>
      <c r="DT6" s="64">
        <f t="shared" si="12"/>
        <v>65.400000000000006</v>
      </c>
      <c r="DU6" s="64">
        <f t="shared" si="12"/>
        <v>66.900000000000006</v>
      </c>
      <c r="DV6" s="64">
        <f t="shared" si="12"/>
        <v>66.400000000000006</v>
      </c>
      <c r="DW6" s="64">
        <f t="shared" si="12"/>
        <v>45.9</v>
      </c>
      <c r="DX6" s="64">
        <f t="shared" si="12"/>
        <v>50.7</v>
      </c>
      <c r="DY6" s="64">
        <f t="shared" si="12"/>
        <v>51.3</v>
      </c>
      <c r="DZ6" s="64">
        <f t="shared" si="12"/>
        <v>51.2</v>
      </c>
      <c r="EA6" s="64">
        <f t="shared" si="12"/>
        <v>52</v>
      </c>
      <c r="EB6" s="64" t="str">
        <f>IF(EB8="-","【-】","【"&amp;SUBSTITUTE(TEXT(EB8,"#,##0.0"),"-","△")&amp;"】")</f>
        <v>【51.6】</v>
      </c>
      <c r="EC6" s="64">
        <f>IF(EC8="-",NA(),EC8)</f>
        <v>71.7</v>
      </c>
      <c r="ED6" s="64">
        <f t="shared" ref="ED6:EL6" si="13">IF(ED8="-",NA(),ED8)</f>
        <v>73.099999999999994</v>
      </c>
      <c r="EE6" s="64">
        <f t="shared" si="13"/>
        <v>72.099999999999994</v>
      </c>
      <c r="EF6" s="64">
        <f t="shared" si="13"/>
        <v>74</v>
      </c>
      <c r="EG6" s="64">
        <f t="shared" si="13"/>
        <v>66.900000000000006</v>
      </c>
      <c r="EH6" s="64">
        <f t="shared" si="13"/>
        <v>56.6</v>
      </c>
      <c r="EI6" s="64">
        <f t="shared" si="13"/>
        <v>62.6</v>
      </c>
      <c r="EJ6" s="64">
        <f t="shared" si="13"/>
        <v>64.099999999999994</v>
      </c>
      <c r="EK6" s="64">
        <f t="shared" si="13"/>
        <v>64.3</v>
      </c>
      <c r="EL6" s="64">
        <f t="shared" si="13"/>
        <v>66</v>
      </c>
      <c r="EM6" s="64" t="str">
        <f>IF(EM8="-","【-】","【"&amp;SUBSTITUTE(TEXT(EM8,"#,##0.0"),"-","△")&amp;"】")</f>
        <v>【67.6】</v>
      </c>
      <c r="EN6" s="65">
        <f>IF(EN8="-",NA(),EN8)</f>
        <v>59686014</v>
      </c>
      <c r="EO6" s="65">
        <f t="shared" ref="EO6:EW6" si="14">IF(EO8="-",NA(),EO8)</f>
        <v>59649744</v>
      </c>
      <c r="EP6" s="65">
        <f t="shared" si="14"/>
        <v>61068436</v>
      </c>
      <c r="EQ6" s="65">
        <f t="shared" si="14"/>
        <v>61380551</v>
      </c>
      <c r="ER6" s="65">
        <f t="shared" si="14"/>
        <v>62934621</v>
      </c>
      <c r="ES6" s="65">
        <f t="shared" si="14"/>
        <v>50135188</v>
      </c>
      <c r="ET6" s="65">
        <f t="shared" si="14"/>
        <v>50543381</v>
      </c>
      <c r="EU6" s="65">
        <f t="shared" si="14"/>
        <v>51238617</v>
      </c>
      <c r="EV6" s="65">
        <f t="shared" si="14"/>
        <v>51669762</v>
      </c>
      <c r="EW6" s="65">
        <f t="shared" si="14"/>
        <v>53351028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123</v>
      </c>
      <c r="B7" s="62">
        <f t="shared" ref="B7:AG7" si="15">B8</f>
        <v>2017</v>
      </c>
      <c r="C7" s="62">
        <f t="shared" si="15"/>
        <v>340006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500床以上</v>
      </c>
      <c r="O7" s="62" t="str">
        <f>O8</f>
        <v>学術・研究機関出身</v>
      </c>
      <c r="P7" s="62" t="str">
        <f>P8</f>
        <v>直営</v>
      </c>
      <c r="Q7" s="63">
        <f t="shared" si="15"/>
        <v>35</v>
      </c>
      <c r="R7" s="62" t="str">
        <f t="shared" si="15"/>
        <v>対象</v>
      </c>
      <c r="S7" s="62" t="str">
        <f t="shared" si="15"/>
        <v>透 I 未 訓 ガ</v>
      </c>
      <c r="T7" s="62" t="str">
        <f t="shared" si="15"/>
        <v>救 臨 が へ 災 地 輪</v>
      </c>
      <c r="U7" s="63">
        <f>U8</f>
        <v>2848846</v>
      </c>
      <c r="V7" s="63">
        <f>V8</f>
        <v>68179</v>
      </c>
      <c r="W7" s="62" t="str">
        <f>W8</f>
        <v>非該当</v>
      </c>
      <c r="X7" s="62" t="str">
        <f t="shared" si="15"/>
        <v>７：１</v>
      </c>
      <c r="Y7" s="63">
        <f t="shared" si="15"/>
        <v>650</v>
      </c>
      <c r="Z7" s="63" t="str">
        <f t="shared" si="15"/>
        <v>-</v>
      </c>
      <c r="AA7" s="63" t="str">
        <f t="shared" si="15"/>
        <v>-</v>
      </c>
      <c r="AB7" s="63">
        <f t="shared" si="15"/>
        <v>50</v>
      </c>
      <c r="AC7" s="63" t="str">
        <f t="shared" si="15"/>
        <v>-</v>
      </c>
      <c r="AD7" s="63">
        <f t="shared" si="15"/>
        <v>700</v>
      </c>
      <c r="AE7" s="63">
        <f t="shared" si="15"/>
        <v>700</v>
      </c>
      <c r="AF7" s="63" t="str">
        <f t="shared" si="15"/>
        <v>-</v>
      </c>
      <c r="AG7" s="63">
        <f t="shared" si="15"/>
        <v>700</v>
      </c>
      <c r="AH7" s="64">
        <f>AH8</f>
        <v>102.2</v>
      </c>
      <c r="AI7" s="64">
        <f t="shared" ref="AI7:AQ7" si="16">AI8</f>
        <v>100.7</v>
      </c>
      <c r="AJ7" s="64">
        <f t="shared" si="16"/>
        <v>100.4</v>
      </c>
      <c r="AK7" s="64">
        <f t="shared" si="16"/>
        <v>101.3</v>
      </c>
      <c r="AL7" s="64">
        <f t="shared" si="16"/>
        <v>102.1</v>
      </c>
      <c r="AM7" s="64">
        <f t="shared" si="16"/>
        <v>101.7</v>
      </c>
      <c r="AN7" s="64">
        <f t="shared" si="16"/>
        <v>101.1</v>
      </c>
      <c r="AO7" s="64">
        <f t="shared" si="16"/>
        <v>100.3</v>
      </c>
      <c r="AP7" s="64">
        <f t="shared" si="16"/>
        <v>99.8</v>
      </c>
      <c r="AQ7" s="64">
        <f t="shared" si="16"/>
        <v>100.1</v>
      </c>
      <c r="AR7" s="64"/>
      <c r="AS7" s="64">
        <f>AS8</f>
        <v>101.1</v>
      </c>
      <c r="AT7" s="64">
        <f t="shared" ref="AT7:BB7" si="17">AT8</f>
        <v>97.6</v>
      </c>
      <c r="AU7" s="64">
        <f t="shared" si="17"/>
        <v>97.7</v>
      </c>
      <c r="AV7" s="64">
        <f t="shared" si="17"/>
        <v>98.3</v>
      </c>
      <c r="AW7" s="64">
        <f t="shared" si="17"/>
        <v>99.3</v>
      </c>
      <c r="AX7" s="64">
        <f t="shared" si="17"/>
        <v>96</v>
      </c>
      <c r="AY7" s="64">
        <f t="shared" si="17"/>
        <v>94.6</v>
      </c>
      <c r="AZ7" s="64">
        <f t="shared" si="17"/>
        <v>94.4</v>
      </c>
      <c r="BA7" s="64">
        <f t="shared" si="17"/>
        <v>93.6</v>
      </c>
      <c r="BB7" s="64">
        <f t="shared" si="17"/>
        <v>94</v>
      </c>
      <c r="BC7" s="64"/>
      <c r="BD7" s="64">
        <f>BD8</f>
        <v>101.9</v>
      </c>
      <c r="BE7" s="64">
        <f t="shared" ref="BE7:BM7" si="18">BE8</f>
        <v>105.8</v>
      </c>
      <c r="BF7" s="64">
        <f t="shared" si="18"/>
        <v>105.3</v>
      </c>
      <c r="BG7" s="64">
        <f t="shared" si="18"/>
        <v>104.7</v>
      </c>
      <c r="BH7" s="64">
        <f t="shared" si="18"/>
        <v>103</v>
      </c>
      <c r="BI7" s="64">
        <f t="shared" si="18"/>
        <v>41.7</v>
      </c>
      <c r="BJ7" s="64">
        <f t="shared" si="18"/>
        <v>37.700000000000003</v>
      </c>
      <c r="BK7" s="64">
        <f t="shared" si="18"/>
        <v>36.799999999999997</v>
      </c>
      <c r="BL7" s="64">
        <f t="shared" si="18"/>
        <v>33.9</v>
      </c>
      <c r="BM7" s="64">
        <f t="shared" si="18"/>
        <v>34.9</v>
      </c>
      <c r="BN7" s="64"/>
      <c r="BO7" s="64">
        <f>BO8</f>
        <v>87</v>
      </c>
      <c r="BP7" s="64">
        <f t="shared" ref="BP7:BX7" si="19">BP8</f>
        <v>84.5</v>
      </c>
      <c r="BQ7" s="64">
        <f t="shared" si="19"/>
        <v>84.6</v>
      </c>
      <c r="BR7" s="64">
        <f t="shared" si="19"/>
        <v>85.9</v>
      </c>
      <c r="BS7" s="64">
        <f t="shared" si="19"/>
        <v>85.1</v>
      </c>
      <c r="BT7" s="64">
        <f t="shared" si="19"/>
        <v>80.3</v>
      </c>
      <c r="BU7" s="64">
        <f t="shared" si="19"/>
        <v>80.7</v>
      </c>
      <c r="BV7" s="64">
        <f t="shared" si="19"/>
        <v>80.7</v>
      </c>
      <c r="BW7" s="64">
        <f t="shared" si="19"/>
        <v>79.5</v>
      </c>
      <c r="BX7" s="64">
        <f t="shared" si="19"/>
        <v>79.900000000000006</v>
      </c>
      <c r="BY7" s="64"/>
      <c r="BZ7" s="65">
        <f>BZ8</f>
        <v>62755</v>
      </c>
      <c r="CA7" s="65">
        <f t="shared" ref="CA7:CI7" si="20">CA8</f>
        <v>65364</v>
      </c>
      <c r="CB7" s="65">
        <f t="shared" si="20"/>
        <v>67152</v>
      </c>
      <c r="CC7" s="65">
        <f t="shared" si="20"/>
        <v>68521</v>
      </c>
      <c r="CD7" s="65">
        <f t="shared" si="20"/>
        <v>71965</v>
      </c>
      <c r="CE7" s="65">
        <f t="shared" si="20"/>
        <v>59159</v>
      </c>
      <c r="CF7" s="65">
        <f t="shared" si="20"/>
        <v>60787</v>
      </c>
      <c r="CG7" s="65">
        <f t="shared" si="20"/>
        <v>62913</v>
      </c>
      <c r="CH7" s="65">
        <f t="shared" si="20"/>
        <v>64765</v>
      </c>
      <c r="CI7" s="65">
        <f t="shared" si="20"/>
        <v>66228</v>
      </c>
      <c r="CJ7" s="64"/>
      <c r="CK7" s="65">
        <f>CK8</f>
        <v>15537</v>
      </c>
      <c r="CL7" s="65">
        <f t="shared" ref="CL7:CT7" si="21">CL8</f>
        <v>16347</v>
      </c>
      <c r="CM7" s="65">
        <f t="shared" si="21"/>
        <v>17293</v>
      </c>
      <c r="CN7" s="65">
        <f t="shared" si="21"/>
        <v>18756</v>
      </c>
      <c r="CO7" s="65">
        <f t="shared" si="21"/>
        <v>19943</v>
      </c>
      <c r="CP7" s="65">
        <f t="shared" si="21"/>
        <v>14865</v>
      </c>
      <c r="CQ7" s="65">
        <f t="shared" si="21"/>
        <v>15610</v>
      </c>
      <c r="CR7" s="65">
        <f t="shared" si="21"/>
        <v>16993</v>
      </c>
      <c r="CS7" s="65">
        <f t="shared" si="21"/>
        <v>17680</v>
      </c>
      <c r="CT7" s="65">
        <f t="shared" si="21"/>
        <v>18393</v>
      </c>
      <c r="CU7" s="64"/>
      <c r="CV7" s="64">
        <f>CV8</f>
        <v>53</v>
      </c>
      <c r="CW7" s="64">
        <f t="shared" ref="CW7:DE7" si="22">CW8</f>
        <v>55.9</v>
      </c>
      <c r="CX7" s="64">
        <f t="shared" si="22"/>
        <v>56.4</v>
      </c>
      <c r="CY7" s="64">
        <f t="shared" si="22"/>
        <v>55.6</v>
      </c>
      <c r="CZ7" s="64">
        <f t="shared" si="22"/>
        <v>53.9</v>
      </c>
      <c r="DA7" s="64">
        <f t="shared" si="22"/>
        <v>47.8</v>
      </c>
      <c r="DB7" s="64">
        <f t="shared" si="22"/>
        <v>48.7</v>
      </c>
      <c r="DC7" s="64">
        <f t="shared" si="22"/>
        <v>48.5</v>
      </c>
      <c r="DD7" s="64">
        <f t="shared" si="22"/>
        <v>49.2</v>
      </c>
      <c r="DE7" s="64">
        <f t="shared" si="22"/>
        <v>48.7</v>
      </c>
      <c r="DF7" s="64"/>
      <c r="DG7" s="64">
        <f>DG8</f>
        <v>26.6</v>
      </c>
      <c r="DH7" s="64">
        <f t="shared" ref="DH7:DP7" si="23">DH8</f>
        <v>27.2</v>
      </c>
      <c r="DI7" s="64">
        <f t="shared" si="23"/>
        <v>27.7</v>
      </c>
      <c r="DJ7" s="64">
        <f t="shared" si="23"/>
        <v>28.1</v>
      </c>
      <c r="DK7" s="64">
        <f t="shared" si="23"/>
        <v>29.2</v>
      </c>
      <c r="DL7" s="64">
        <f t="shared" si="23"/>
        <v>26.2</v>
      </c>
      <c r="DM7" s="64">
        <f t="shared" si="23"/>
        <v>26.3</v>
      </c>
      <c r="DN7" s="64">
        <f t="shared" si="23"/>
        <v>27.5</v>
      </c>
      <c r="DO7" s="64">
        <f t="shared" si="23"/>
        <v>27.4</v>
      </c>
      <c r="DP7" s="64">
        <f t="shared" si="23"/>
        <v>27.8</v>
      </c>
      <c r="DQ7" s="64"/>
      <c r="DR7" s="64">
        <f>DR8</f>
        <v>63.5</v>
      </c>
      <c r="DS7" s="64">
        <f t="shared" ref="DS7:EA7" si="24">DS8</f>
        <v>65.3</v>
      </c>
      <c r="DT7" s="64">
        <f t="shared" si="24"/>
        <v>65.400000000000006</v>
      </c>
      <c r="DU7" s="64">
        <f t="shared" si="24"/>
        <v>66.900000000000006</v>
      </c>
      <c r="DV7" s="64">
        <f t="shared" si="24"/>
        <v>66.400000000000006</v>
      </c>
      <c r="DW7" s="64">
        <f t="shared" si="24"/>
        <v>45.9</v>
      </c>
      <c r="DX7" s="64">
        <f t="shared" si="24"/>
        <v>50.7</v>
      </c>
      <c r="DY7" s="64">
        <f t="shared" si="24"/>
        <v>51.3</v>
      </c>
      <c r="DZ7" s="64">
        <f t="shared" si="24"/>
        <v>51.2</v>
      </c>
      <c r="EA7" s="64">
        <f t="shared" si="24"/>
        <v>52</v>
      </c>
      <c r="EB7" s="64"/>
      <c r="EC7" s="64">
        <f>EC8</f>
        <v>71.7</v>
      </c>
      <c r="ED7" s="64">
        <f t="shared" ref="ED7:EL7" si="25">ED8</f>
        <v>73.099999999999994</v>
      </c>
      <c r="EE7" s="64">
        <f t="shared" si="25"/>
        <v>72.099999999999994</v>
      </c>
      <c r="EF7" s="64">
        <f t="shared" si="25"/>
        <v>74</v>
      </c>
      <c r="EG7" s="64">
        <f t="shared" si="25"/>
        <v>66.900000000000006</v>
      </c>
      <c r="EH7" s="64">
        <f t="shared" si="25"/>
        <v>56.6</v>
      </c>
      <c r="EI7" s="64">
        <f t="shared" si="25"/>
        <v>62.6</v>
      </c>
      <c r="EJ7" s="64">
        <f t="shared" si="25"/>
        <v>64.099999999999994</v>
      </c>
      <c r="EK7" s="64">
        <f t="shared" si="25"/>
        <v>64.3</v>
      </c>
      <c r="EL7" s="64">
        <f t="shared" si="25"/>
        <v>66</v>
      </c>
      <c r="EM7" s="64"/>
      <c r="EN7" s="65">
        <f>EN8</f>
        <v>59686014</v>
      </c>
      <c r="EO7" s="65">
        <f t="shared" ref="EO7:EW7" si="26">EO8</f>
        <v>59649744</v>
      </c>
      <c r="EP7" s="65">
        <f t="shared" si="26"/>
        <v>61068436</v>
      </c>
      <c r="EQ7" s="65">
        <f t="shared" si="26"/>
        <v>61380551</v>
      </c>
      <c r="ER7" s="65">
        <f t="shared" si="26"/>
        <v>62934621</v>
      </c>
      <c r="ES7" s="65">
        <f t="shared" si="26"/>
        <v>50135188</v>
      </c>
      <c r="ET7" s="65">
        <f t="shared" si="26"/>
        <v>50543381</v>
      </c>
      <c r="EU7" s="65">
        <f t="shared" si="26"/>
        <v>51238617</v>
      </c>
      <c r="EV7" s="65">
        <f t="shared" si="26"/>
        <v>51669762</v>
      </c>
      <c r="EW7" s="65">
        <f t="shared" si="26"/>
        <v>53351028</v>
      </c>
      <c r="EX7" s="65"/>
    </row>
    <row r="8" spans="1:154" s="66" customFormat="1">
      <c r="A8" s="47"/>
      <c r="B8" s="67">
        <v>2017</v>
      </c>
      <c r="C8" s="67">
        <v>340006</v>
      </c>
      <c r="D8" s="67">
        <v>46</v>
      </c>
      <c r="E8" s="67">
        <v>6</v>
      </c>
      <c r="F8" s="67">
        <v>0</v>
      </c>
      <c r="G8" s="67">
        <v>1</v>
      </c>
      <c r="H8" s="67" t="s">
        <v>124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7" t="s">
        <v>130</v>
      </c>
      <c r="P8" s="67" t="s">
        <v>131</v>
      </c>
      <c r="Q8" s="68">
        <v>35</v>
      </c>
      <c r="R8" s="67" t="s">
        <v>132</v>
      </c>
      <c r="S8" s="67" t="s">
        <v>133</v>
      </c>
      <c r="T8" s="67" t="s">
        <v>134</v>
      </c>
      <c r="U8" s="68">
        <v>2848846</v>
      </c>
      <c r="V8" s="68">
        <v>68179</v>
      </c>
      <c r="W8" s="67" t="s">
        <v>135</v>
      </c>
      <c r="X8" s="69" t="s">
        <v>136</v>
      </c>
      <c r="Y8" s="68">
        <v>650</v>
      </c>
      <c r="Z8" s="68" t="s">
        <v>137</v>
      </c>
      <c r="AA8" s="68" t="s">
        <v>137</v>
      </c>
      <c r="AB8" s="68">
        <v>50</v>
      </c>
      <c r="AC8" s="68" t="s">
        <v>137</v>
      </c>
      <c r="AD8" s="68">
        <v>700</v>
      </c>
      <c r="AE8" s="68">
        <v>700</v>
      </c>
      <c r="AF8" s="68" t="s">
        <v>137</v>
      </c>
      <c r="AG8" s="68">
        <v>700</v>
      </c>
      <c r="AH8" s="70">
        <v>102.2</v>
      </c>
      <c r="AI8" s="70">
        <v>100.7</v>
      </c>
      <c r="AJ8" s="70">
        <v>100.4</v>
      </c>
      <c r="AK8" s="70">
        <v>101.3</v>
      </c>
      <c r="AL8" s="70">
        <v>102.1</v>
      </c>
      <c r="AM8" s="70">
        <v>101.7</v>
      </c>
      <c r="AN8" s="70">
        <v>101.1</v>
      </c>
      <c r="AO8" s="70">
        <v>100.3</v>
      </c>
      <c r="AP8" s="70">
        <v>99.8</v>
      </c>
      <c r="AQ8" s="70">
        <v>100.1</v>
      </c>
      <c r="AR8" s="70">
        <v>98.5</v>
      </c>
      <c r="AS8" s="70">
        <v>101.1</v>
      </c>
      <c r="AT8" s="70">
        <v>97.6</v>
      </c>
      <c r="AU8" s="70">
        <v>97.7</v>
      </c>
      <c r="AV8" s="70">
        <v>98.3</v>
      </c>
      <c r="AW8" s="70">
        <v>99.3</v>
      </c>
      <c r="AX8" s="70">
        <v>96</v>
      </c>
      <c r="AY8" s="70">
        <v>94.6</v>
      </c>
      <c r="AZ8" s="70">
        <v>94.4</v>
      </c>
      <c r="BA8" s="70">
        <v>93.6</v>
      </c>
      <c r="BB8" s="70">
        <v>94</v>
      </c>
      <c r="BC8" s="70">
        <v>89.7</v>
      </c>
      <c r="BD8" s="71">
        <v>101.9</v>
      </c>
      <c r="BE8" s="71">
        <v>105.8</v>
      </c>
      <c r="BF8" s="71">
        <v>105.3</v>
      </c>
      <c r="BG8" s="71">
        <v>104.7</v>
      </c>
      <c r="BH8" s="71">
        <v>103</v>
      </c>
      <c r="BI8" s="71">
        <v>41.7</v>
      </c>
      <c r="BJ8" s="71">
        <v>37.700000000000003</v>
      </c>
      <c r="BK8" s="71">
        <v>36.799999999999997</v>
      </c>
      <c r="BL8" s="71">
        <v>33.9</v>
      </c>
      <c r="BM8" s="71">
        <v>34.9</v>
      </c>
      <c r="BN8" s="71">
        <v>64.7</v>
      </c>
      <c r="BO8" s="70">
        <v>87</v>
      </c>
      <c r="BP8" s="70">
        <v>84.5</v>
      </c>
      <c r="BQ8" s="70">
        <v>84.6</v>
      </c>
      <c r="BR8" s="70">
        <v>85.9</v>
      </c>
      <c r="BS8" s="70">
        <v>85.1</v>
      </c>
      <c r="BT8" s="70">
        <v>80.3</v>
      </c>
      <c r="BU8" s="70">
        <v>80.7</v>
      </c>
      <c r="BV8" s="70">
        <v>80.7</v>
      </c>
      <c r="BW8" s="70">
        <v>79.5</v>
      </c>
      <c r="BX8" s="70">
        <v>79.900000000000006</v>
      </c>
      <c r="BY8" s="70">
        <v>74.8</v>
      </c>
      <c r="BZ8" s="71">
        <v>62755</v>
      </c>
      <c r="CA8" s="71">
        <v>65364</v>
      </c>
      <c r="CB8" s="71">
        <v>67152</v>
      </c>
      <c r="CC8" s="71">
        <v>68521</v>
      </c>
      <c r="CD8" s="71">
        <v>71965</v>
      </c>
      <c r="CE8" s="71">
        <v>59159</v>
      </c>
      <c r="CF8" s="71">
        <v>60787</v>
      </c>
      <c r="CG8" s="71">
        <v>62913</v>
      </c>
      <c r="CH8" s="71">
        <v>64765</v>
      </c>
      <c r="CI8" s="71">
        <v>66228</v>
      </c>
      <c r="CJ8" s="70">
        <v>50718</v>
      </c>
      <c r="CK8" s="71">
        <v>15537</v>
      </c>
      <c r="CL8" s="71">
        <v>16347</v>
      </c>
      <c r="CM8" s="71">
        <v>17293</v>
      </c>
      <c r="CN8" s="71">
        <v>18756</v>
      </c>
      <c r="CO8" s="71">
        <v>19943</v>
      </c>
      <c r="CP8" s="71">
        <v>14865</v>
      </c>
      <c r="CQ8" s="71">
        <v>15610</v>
      </c>
      <c r="CR8" s="71">
        <v>16993</v>
      </c>
      <c r="CS8" s="71">
        <v>17680</v>
      </c>
      <c r="CT8" s="71">
        <v>18393</v>
      </c>
      <c r="CU8" s="70">
        <v>14202</v>
      </c>
      <c r="CV8" s="71">
        <v>53</v>
      </c>
      <c r="CW8" s="71">
        <v>55.9</v>
      </c>
      <c r="CX8" s="71">
        <v>56.4</v>
      </c>
      <c r="CY8" s="71">
        <v>55.6</v>
      </c>
      <c r="CZ8" s="71">
        <v>53.9</v>
      </c>
      <c r="DA8" s="71">
        <v>47.8</v>
      </c>
      <c r="DB8" s="71">
        <v>48.7</v>
      </c>
      <c r="DC8" s="71">
        <v>48.5</v>
      </c>
      <c r="DD8" s="71">
        <v>49.2</v>
      </c>
      <c r="DE8" s="71">
        <v>48.7</v>
      </c>
      <c r="DF8" s="71">
        <v>55</v>
      </c>
      <c r="DG8" s="71">
        <v>26.6</v>
      </c>
      <c r="DH8" s="71">
        <v>27.2</v>
      </c>
      <c r="DI8" s="71">
        <v>27.7</v>
      </c>
      <c r="DJ8" s="71">
        <v>28.1</v>
      </c>
      <c r="DK8" s="71">
        <v>29.2</v>
      </c>
      <c r="DL8" s="71">
        <v>26.2</v>
      </c>
      <c r="DM8" s="71">
        <v>26.3</v>
      </c>
      <c r="DN8" s="71">
        <v>27.5</v>
      </c>
      <c r="DO8" s="71">
        <v>27.4</v>
      </c>
      <c r="DP8" s="71">
        <v>27.8</v>
      </c>
      <c r="DQ8" s="71">
        <v>24.3</v>
      </c>
      <c r="DR8" s="70">
        <v>63.5</v>
      </c>
      <c r="DS8" s="70">
        <v>65.3</v>
      </c>
      <c r="DT8" s="70">
        <v>65.400000000000006</v>
      </c>
      <c r="DU8" s="70">
        <v>66.900000000000006</v>
      </c>
      <c r="DV8" s="70">
        <v>66.400000000000006</v>
      </c>
      <c r="DW8" s="70">
        <v>45.9</v>
      </c>
      <c r="DX8" s="70">
        <v>50.7</v>
      </c>
      <c r="DY8" s="70">
        <v>51.3</v>
      </c>
      <c r="DZ8" s="70">
        <v>51.2</v>
      </c>
      <c r="EA8" s="70">
        <v>52</v>
      </c>
      <c r="EB8" s="70">
        <v>51.6</v>
      </c>
      <c r="EC8" s="70">
        <v>71.7</v>
      </c>
      <c r="ED8" s="70">
        <v>73.099999999999994</v>
      </c>
      <c r="EE8" s="70">
        <v>72.099999999999994</v>
      </c>
      <c r="EF8" s="70">
        <v>74</v>
      </c>
      <c r="EG8" s="70">
        <v>66.900000000000006</v>
      </c>
      <c r="EH8" s="70">
        <v>56.6</v>
      </c>
      <c r="EI8" s="70">
        <v>62.6</v>
      </c>
      <c r="EJ8" s="70">
        <v>64.099999999999994</v>
      </c>
      <c r="EK8" s="70">
        <v>64.3</v>
      </c>
      <c r="EL8" s="70">
        <v>66</v>
      </c>
      <c r="EM8" s="70">
        <v>67.599999999999994</v>
      </c>
      <c r="EN8" s="71">
        <v>59686014</v>
      </c>
      <c r="EO8" s="71">
        <v>59649744</v>
      </c>
      <c r="EP8" s="71">
        <v>61068436</v>
      </c>
      <c r="EQ8" s="71">
        <v>61380551</v>
      </c>
      <c r="ER8" s="71">
        <v>62934621</v>
      </c>
      <c r="ES8" s="71">
        <v>50135188</v>
      </c>
      <c r="ET8" s="71">
        <v>50543381</v>
      </c>
      <c r="EU8" s="71">
        <v>51238617</v>
      </c>
      <c r="EV8" s="71">
        <v>51669762</v>
      </c>
      <c r="EW8" s="71">
        <v>53351028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138</v>
      </c>
      <c r="C10" s="76" t="s">
        <v>139</v>
      </c>
      <c r="D10" s="76" t="s">
        <v>140</v>
      </c>
      <c r="E10" s="76" t="s">
        <v>141</v>
      </c>
      <c r="F10" s="76" t="s">
        <v>142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143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広島県</cp:lastModifiedBy>
  <cp:lastPrinted>2019-01-23T05:15:30Z</cp:lastPrinted>
  <dcterms:created xsi:type="dcterms:W3CDTF">2018-12-07T10:47:34Z</dcterms:created>
  <dcterms:modified xsi:type="dcterms:W3CDTF">2020-01-15T07:56:21Z</dcterms:modified>
  <cp:category/>
</cp:coreProperties>
</file>