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350" yWindow="140" windowWidth="16500" windowHeight="84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AM36"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l="1"/>
  <c r="AM35" i="10" s="1"/>
  <c r="BE34" i="10" l="1"/>
  <c r="BE35" i="10" s="1"/>
  <c r="BE36" i="10" s="1"/>
  <c r="BW34" i="10" s="1"/>
  <c r="BW35" i="10" s="1"/>
  <c r="BW36" i="10" s="1"/>
  <c r="CO34" i="10" l="1"/>
  <c r="CO35" i="10" s="1"/>
  <c r="CO36" i="10" s="1"/>
</calcChain>
</file>

<file path=xl/sharedStrings.xml><?xml version="1.0" encoding="utf-8"?>
<sst xmlns="http://schemas.openxmlformats.org/spreadsheetml/2006/main" count="1099" uniqueCount="620">
  <si>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</si>
  <si>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</si>
  <si>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</si>
  <si>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</si>
  <si>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</si>
  <si>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</si>
  <si>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</si>
  <si>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</si>
  <si>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</si>
  <si>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</si>
  <si>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</si>
  <si>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</si>
  <si>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</si>
  <si>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</si>
  <si>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</si>
  <si>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</si>
  <si>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</si>
  <si>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</si>
  <si>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</si>
  <si>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</si>
  <si>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</si>
  <si>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</si>
  <si>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</si>
  <si>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</si>
  <si>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</si>
  <si>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</si>
  <si>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</si>
  <si>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</si>
  <si>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</si>
  <si>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</si>
  <si>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</si>
  <si>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</si>
  <si>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</si>
  <si>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</si>
  <si>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</si>
  <si>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</si>
  <si>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</si>
  <si>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</si>
  <si>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</si>
  <si>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</si>
  <si>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</si>
  <si>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</si>
  <si>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</si>
  <si>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</si>
  <si>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</si>
  <si>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</si>
  <si>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</si>
  <si>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</si>
  <si>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</si>
  <si>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</si>
  <si>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</si>
  <si>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</si>
  <si>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</si>
  <si>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</si>
  <si>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</si>
  <si>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</si>
  <si>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</si>
  <si>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</si>
  <si>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</si>
  <si>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</si>
  <si>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</si>
  <si>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</si>
  <si>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</si>
  <si>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</si>
  <si>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</si>
  <si>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</si>
  <si>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</si>
  <si>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</si>
  <si>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</si>
  <si>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</si>
  <si>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</si>
  <si>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</si>
  <si>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</si>
  <si>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</si>
  <si>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</si>
  <si>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</si>
  <si>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</si>
  <si>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</si>
  <si>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</si>
  <si>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</si>
  <si>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</si>
  <si>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</si>
  <si>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</si>
  <si>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</si>
  <si>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</si>
  <si>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</si>
  <si>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</si>
  <si>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</si>
  <si>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</si>
  <si>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</si>
  <si>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</si>
  <si>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江田島市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</si>
  <si>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</si>
  <si>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</si>
  <si>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</si>
  <si>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</si>
  <si>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</si>
  <si>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</si>
  <si>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</si>
  <si>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</si>
  <si>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</si>
  <si>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</si>
  <si>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</si>
  <si>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</si>
  <si>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</si>
  <si>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</si>
  <si>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</si>
  <si>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</si>
  <si>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</si>
  <si>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</si>
  <si>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</si>
  <si>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</si>
  <si>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</si>
  <si>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</si>
  <si>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</si>
  <si>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</si>
  <si>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</si>
  <si>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</si>
  <si>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</si>
  <si>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</si>
  <si>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</si>
  <si>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</si>
  <si>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</si>
  <si>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</si>
  <si>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</si>
  <si>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</si>
  <si>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</si>
  <si>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</si>
  <si>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</si>
  <si>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</si>
  <si>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</si>
  <si>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</si>
  <si>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</si>
  <si>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</si>
  <si>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</si>
  <si>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</si>
  <si>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</si>
  <si>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</si>
  <si>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</si>
  <si>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</si>
  <si>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</si>
  <si>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</si>
  <si>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</si>
  <si>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</si>
  <si>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</si>
  <si>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</si>
  <si>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</si>
  <si>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</si>
  <si>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</si>
  <si>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</si>
  <si>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</si>
  <si>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</si>
  <si>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</si>
  <si>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</si>
  <si>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</si>
  <si>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</si>
  <si>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</si>
  <si>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</si>
  <si>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</si>
  <si>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</si>
  <si>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</si>
  <si>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</si>
  <si>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</si>
  <si>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</si>
  <si>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</si>
  <si>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</si>
  <si>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</si>
  <si>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</si>
  <si>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</si>
  <si>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</si>
  <si>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</si>
  <si>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</si>
  <si>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</si>
  <si>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</si>
  <si>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</si>
  <si>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</si>
  <si>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</si>
  <si>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</si>
  <si>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</si>
  <si>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</si>
  <si>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</si>
  <si>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</si>
  <si>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</si>
  <si>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</si>
  <si>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</si>
  <si>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</si>
  <si>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</si>
  <si>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</si>
  <si>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</si>
  <si>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</si>
  <si>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</si>
  <si>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</si>
  <si>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</si>
  <si>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</si>
  <si>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</si>
  <si>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</si>
  <si>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</si>
  <si>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</si>
  <si>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</si>
  <si>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</si>
  <si>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</si>
  <si>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</si>
  <si>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</si>
  <si>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</si>
  <si>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</si>
  <si>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</si>
  <si>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</si>
  <si>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</si>
  <si>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</si>
  <si>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</si>
  <si>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広島県江田島市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</si>
  <si>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</si>
  <si>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</si>
  <si>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</si>
  <si>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</si>
  <si>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</si>
  <si>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</si>
  <si>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</si>
  <si>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</si>
  <si>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</si>
  <si>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</si>
  <si>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</si>
  <si>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</si>
  <si>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</si>
  <si>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</si>
  <si>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</si>
  <si>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</si>
  <si>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</si>
  <si>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</si>
  <si>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</si>
  <si>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</si>
  <si>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</si>
  <si>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</si>
  <si>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</si>
  <si>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</si>
  <si>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</si>
  <si>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</si>
  <si>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</si>
  <si>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</si>
  <si>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</si>
  <si>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</si>
  <si>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</si>
  <si>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</si>
  <si>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</si>
  <si>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</si>
  <si>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</si>
  <si>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</si>
  <si>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</si>
  <si>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</si>
  <si>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</si>
  <si>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</si>
  <si>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</si>
  <si>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</si>
  <si>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</si>
  <si>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</si>
  <si>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</si>
  <si>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</si>
  <si>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</si>
  <si>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</si>
  <si>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</si>
  <si>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</si>
  <si>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</si>
  <si>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</si>
  <si>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</si>
  <si>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</si>
  <si>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</si>
  <si>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</si>
  <si>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</si>
  <si>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</si>
  <si>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</si>
  <si>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</si>
  <si>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</si>
  <si>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</si>
  <si>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</si>
  <si>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</si>
  <si>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</si>
  <si>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</si>
  <si>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</si>
  <si>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</si>
  <si>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</si>
  <si>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</si>
  <si>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</si>
  <si>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</si>
  <si>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</si>
  <si>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</si>
  <si>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</si>
  <si>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</si>
  <si>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</si>
  <si>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</si>
  <si>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</si>
  <si>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</si>
  <si>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</si>
  <si>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</si>
  <si>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</si>
  <si>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</si>
  <si>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</si>
  <si>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</si>
  <si>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</si>
  <si>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</si>
  <si>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</si>
  <si>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</si>
  <si>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</si>
  <si>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</si>
  <si>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</si>
  <si>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</si>
  <si>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</si>
  <si>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</si>
  <si>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</si>
  <si>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</si>
  <si>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</si>
  <si>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</si>
  <si>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</si>
  <si>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</si>
  <si>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</si>
  <si>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</si>
  <si>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</si>
  <si>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</si>
  <si>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</si>
  <si>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</si>
  <si>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</si>
  <si>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</si>
  <si>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</si>
  <si>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</si>
  <si>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</si>
  <si>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</si>
  <si>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</si>
  <si>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</si>
  <si>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</si>
  <si>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</si>
  <si>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</si>
  <si>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</si>
  <si>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</si>
  <si>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</si>
  <si>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</si>
  <si>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</si>
  <si>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</si>
  <si>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</si>
  <si>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</si>
  <si>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</si>
  <si>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</si>
  <si>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</si>
  <si>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</si>
  <si>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</si>
  <si>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</si>
  <si>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</si>
  <si>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</si>
  <si>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</si>
  <si>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</si>
  <si>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</si>
  <si>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</si>
  <si>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</si>
  <si>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</si>
  <si>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</si>
  <si>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</si>
  <si>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</si>
  <si>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</si>
  <si>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</si>
  <si>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</si>
  <si>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</si>
  <si>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広島県江田島市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</si>
  <si>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</si>
  <si>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</si>
  <si>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</si>
  <si>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</si>
  <si>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</si>
  <si>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</si>
  <si>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</si>
  <si>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</si>
  <si>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</si>
  <si>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</si>
  <si>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</si>
  <si>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</si>
  <si>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</si>
  <si>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</si>
  <si>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</si>
  <si>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</si>
  <si>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</si>
  <si>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</si>
  <si>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</si>
  <si>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</si>
  <si>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</si>
  <si>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港湾管理特別会計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</si>
  <si>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</si>
  <si>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</si>
  <si>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</si>
  <si>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</si>
  <si>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</si>
  <si>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</si>
  <si>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</si>
  <si>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</si>
  <si>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</si>
  <si>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</si>
  <si>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</si>
  <si>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</si>
  <si>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</si>
  <si>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</si>
  <si>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</si>
  <si>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</si>
  <si>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介護保険(保険事業勘定)特別会計</t>
    <phoneticPr fontId="5"/>
  </si>
  <si>
    <t>介護保険(介護サービス事業勘定)特別会計</t>
    <phoneticPr fontId="5"/>
  </si>
  <si>
    <t>下水道事業会計</t>
    <phoneticPr fontId="5"/>
  </si>
  <si>
    <t>法適用企業</t>
    <phoneticPr fontId="5"/>
  </si>
  <si>
    <t>水道事業会計</t>
    <phoneticPr fontId="5"/>
  </si>
  <si>
    <t>法適用企業</t>
    <phoneticPr fontId="5"/>
  </si>
  <si>
    <t>宿泊施設事業特別会計</t>
    <phoneticPr fontId="5"/>
  </si>
  <si>
    <t>法非適用企業</t>
    <phoneticPr fontId="5"/>
  </si>
  <si>
    <t>交通船事業特別会計</t>
    <phoneticPr fontId="5"/>
  </si>
  <si>
    <t>地域開発事業特別会計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</si>
  <si>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</si>
  <si>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</si>
  <si>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</si>
  <si>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</si>
  <si>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</si>
  <si>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</si>
  <si>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</si>
  <si>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</si>
  <si>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</si>
  <si>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</si>
  <si>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</si>
  <si>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</si>
  <si>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</si>
  <si>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</si>
  <si>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</si>
  <si>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</si>
  <si>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</si>
  <si>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</si>
  <si>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</si>
  <si>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</si>
  <si>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</si>
  <si>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</si>
  <si>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</si>
  <si>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</si>
  <si>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</si>
  <si>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</si>
  <si>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</si>
  <si>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</si>
  <si>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</si>
  <si>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</si>
  <si>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</si>
  <si>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</si>
  <si>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</si>
  <si>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</si>
  <si>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</si>
  <si>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</si>
  <si>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</si>
  <si>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</si>
  <si>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</si>
  <si>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</si>
  <si>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</si>
  <si>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</si>
  <si>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</si>
  <si>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</si>
  <si>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</si>
  <si>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</si>
  <si>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</si>
  <si>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</si>
  <si>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t>
    <phoneticPr fontId="5"/>
  </si>
  <si>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</si>
  <si>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</si>
  <si>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</si>
  <si>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</si>
  <si>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</si>
  <si>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</si>
  <si>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</si>
  <si>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</si>
  <si>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</si>
  <si>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</si>
  <si>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</si>
  <si>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</si>
  <si>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</si>
  <si>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</si>
  <si>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</si>
  <si>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</si>
  <si>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</si>
  <si>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</si>
  <si>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</si>
  <si>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</si>
  <si>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</si>
  <si>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</si>
  <si>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</si>
  <si>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</si>
  <si>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</si>
  <si>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</si>
  <si>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</si>
  <si>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</si>
  <si>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</si>
  <si>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介護保険（介護サービス事業勘定）特別会計</t>
    <phoneticPr fontId="5"/>
  </si>
  <si>
    <t>(Ｆ)</t>
    <phoneticPr fontId="5"/>
  </si>
  <si>
    <t>介護保険（保険事業勘定）特別会計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</si>
  <si>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</si>
  <si>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</si>
  <si>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</si>
  <si>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</si>
  <si>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</si>
  <si>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</si>
  <si>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</si>
  <si>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</si>
  <si>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</si>
  <si>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</si>
  <si>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</si>
  <si>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</si>
  <si>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</si>
  <si>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</si>
  <si>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</si>
  <si>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</si>
  <si>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</si>
  <si>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</si>
  <si>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</si>
  <si>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</si>
  <si>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</si>
  <si>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</si>
  <si>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</si>
  <si>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</si>
  <si>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</si>
  <si>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</si>
  <si>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</si>
  <si>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</si>
  <si>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</si>
  <si>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</si>
  <si>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</si>
  <si>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</si>
  <si>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</si>
  <si>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</si>
  <si>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</si>
  <si>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</si>
  <si>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</si>
  <si>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</si>
  <si>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</si>
  <si>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</si>
  <si>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</si>
  <si>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</si>
  <si>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</si>
  <si>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</si>
  <si>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</si>
  <si>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</si>
  <si>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</si>
  <si>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</si>
  <si>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</si>
  <si>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</si>
  <si>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</si>
  <si>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</si>
  <si>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</si>
  <si>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</si>
  <si>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</si>
  <si>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</si>
  <si>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</si>
  <si>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</si>
  <si>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</si>
  <si>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</si>
  <si>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</si>
  <si>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</si>
  <si>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</si>
  <si>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</si>
  <si>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</si>
  <si>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</si>
  <si>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</si>
  <si>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</si>
  <si>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</si>
  <si>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</si>
  <si>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</si>
  <si>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</si>
  <si>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</si>
  <si>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</si>
  <si>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</si>
  <si>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</si>
  <si>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</si>
  <si>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</si>
  <si>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</si>
  <si>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</si>
  <si>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</si>
  <si>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</si>
  <si>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</si>
  <si>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</si>
  <si>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</si>
  <si>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0.62</t>
  </si>
  <si>
    <t>水道事業会計</t>
  </si>
  <si>
    <t>下水道事業会計</t>
  </si>
  <si>
    <t>一般会計</t>
  </si>
  <si>
    <t>介護保険(保険事業勘定)特別会計</t>
  </si>
  <si>
    <t>後期高齢者医療特別会計</t>
  </si>
  <si>
    <t>国民健康保険特別会計</t>
  </si>
  <si>
    <t>交通船事業特別会計</t>
  </si>
  <si>
    <t>地域開発事業特別会計</t>
  </si>
  <si>
    <t>その他会計（赤字）</t>
  </si>
  <si>
    <t>その他会計（黒字）</t>
  </si>
  <si>
    <t>地域振興基金</t>
    <rPh sb="0" eb="2">
      <t>チイキ</t>
    </rPh>
    <rPh sb="2" eb="4">
      <t>シンコウ</t>
    </rPh>
    <rPh sb="4" eb="6">
      <t>キキン</t>
    </rPh>
    <phoneticPr fontId="11"/>
  </si>
  <si>
    <t>地域福祉基金</t>
    <rPh sb="0" eb="2">
      <t>チイキ</t>
    </rPh>
    <rPh sb="2" eb="4">
      <t>フクシ</t>
    </rPh>
    <rPh sb="4" eb="6">
      <t>キキン</t>
    </rPh>
    <phoneticPr fontId="11"/>
  </si>
  <si>
    <t>公共施設整備基金</t>
    <rPh sb="0" eb="2">
      <t>コウキョウ</t>
    </rPh>
    <rPh sb="2" eb="4">
      <t>シセツ</t>
    </rPh>
    <rPh sb="4" eb="6">
      <t>セイビ</t>
    </rPh>
    <rPh sb="6" eb="8">
      <t>キキン</t>
    </rPh>
    <phoneticPr fontId="11"/>
  </si>
  <si>
    <t>-</t>
    <phoneticPr fontId="2"/>
  </si>
  <si>
    <t>-</t>
    <phoneticPr fontId="2"/>
  </si>
  <si>
    <t>ふるさと・水と土の保全基金</t>
    <rPh sb="5" eb="6">
      <t>ミズ</t>
    </rPh>
    <rPh sb="7" eb="8">
      <t>ツチ</t>
    </rPh>
    <rPh sb="9" eb="11">
      <t>ホゼン</t>
    </rPh>
    <rPh sb="11" eb="13">
      <t>キキン</t>
    </rPh>
    <phoneticPr fontId="11"/>
  </si>
  <si>
    <t>灘尾弘吉先生教育振興等基金</t>
    <rPh sb="0" eb="4">
      <t>ナダオヒロキチ</t>
    </rPh>
    <rPh sb="4" eb="6">
      <t>センセイ</t>
    </rPh>
    <rPh sb="6" eb="8">
      <t>キョウイク</t>
    </rPh>
    <rPh sb="8" eb="10">
      <t>シンコウ</t>
    </rPh>
    <rPh sb="10" eb="11">
      <t>トウ</t>
    </rPh>
    <rPh sb="11" eb="13">
      <t>キキン</t>
    </rPh>
    <phoneticPr fontId="11"/>
  </si>
  <si>
    <t>-</t>
    <phoneticPr fontId="2"/>
  </si>
  <si>
    <t>-</t>
    <phoneticPr fontId="2"/>
  </si>
  <si>
    <t>-</t>
    <phoneticPr fontId="2"/>
  </si>
  <si>
    <t>-</t>
    <phoneticPr fontId="2"/>
  </si>
  <si>
    <t>-</t>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</si>
  <si>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</si>
  <si>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</si>
  <si>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広島県市町総合事務組合</t>
    <rPh sb="0" eb="3">
      <t>ヒロシマケン</t>
    </rPh>
    <rPh sb="3" eb="4">
      <t>シ</t>
    </rPh>
    <rPh sb="4" eb="5">
      <t>マチ</t>
    </rPh>
    <rPh sb="5" eb="7">
      <t>ソウゴウ</t>
    </rPh>
    <rPh sb="7" eb="9">
      <t>ジム</t>
    </rPh>
    <rPh sb="9" eb="11">
      <t>クミアイ</t>
    </rPh>
    <phoneticPr fontId="2"/>
  </si>
  <si>
    <t>-</t>
    <phoneticPr fontId="2"/>
  </si>
  <si>
    <t>○</t>
    <phoneticPr fontId="2"/>
  </si>
  <si>
    <t>江田島市土地開発公社</t>
    <rPh sb="0" eb="3">
      <t>エタジマ</t>
    </rPh>
    <rPh sb="3" eb="4">
      <t>シ</t>
    </rPh>
    <rPh sb="4" eb="6">
      <t>トチ</t>
    </rPh>
    <rPh sb="6" eb="8">
      <t>カイハツ</t>
    </rPh>
    <rPh sb="8" eb="10">
      <t>コウシャ</t>
    </rPh>
    <phoneticPr fontId="2"/>
  </si>
  <si>
    <t>沖ノ島マリーナ株式会社</t>
    <rPh sb="0" eb="1">
      <t>オキ</t>
    </rPh>
    <rPh sb="2" eb="3">
      <t>シマ</t>
    </rPh>
    <rPh sb="7" eb="11">
      <t>カブシキガイシャ</t>
    </rPh>
    <phoneticPr fontId="2"/>
  </si>
  <si>
    <t>江田島バス株式会社</t>
    <rPh sb="0" eb="3">
      <t>エタジマ</t>
    </rPh>
    <rPh sb="5" eb="9">
      <t>カブシキガイシャ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</si>
  <si>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</si>
  <si>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</si>
  <si>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</si>
  <si>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</si>
  <si>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</si>
  <si>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</si>
  <si>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</si>
  <si>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</si>
  <si>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</si>
  <si>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</si>
  <si>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</si>
  <si>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
　建設事業債等の発行抑制による地方債現在高の減少や，財政調整基金への決算剰余金の積立による充当可能基金の増加等により，前年度と比較して9.1ポイント改善している。
　また，H25年度以降は類似団体内平均値を下回り，H29年度は43.1ポイント下回っている。
【実質公債費比率】
　建設事業債等の発行抑制，過去に発行した高利率の地方債の償還終了及び利率見直しに伴う元利償還額の減少等により，前年度から0.5ポイント改善している。また，類似団体平均値を3.7ポイント下回っている。</t>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</si>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</sst>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5"/>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0" fontId="14" fillId="0" borderId="41" xfId="16" applyFont="1" applyBorder="1" applyAlignment="1" applyProtection="1">
      <alignment horizontal="left" vertical="top" wrapText="1"/>
      <protection locked="0"/>
    </xf>
    <xf numFmtId="0" fontId="34" fillId="0" borderId="12" xfId="16" applyFont="1" applyBorder="1" applyAlignment="1" applyProtection="1">
      <alignment horizontal="left" vertical="top" wrapText="1"/>
      <protection locked="0"/>
    </xf>
    <xf numFmtId="0" fontId="34" fillId="0" borderId="46" xfId="16" applyFont="1" applyBorder="1" applyAlignment="1" applyProtection="1">
      <alignment horizontal="left" vertical="top" wrapText="1"/>
      <protection locked="0"/>
    </xf>
    <xf numFmtId="0" fontId="34" fillId="0" borderId="62"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2"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5"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FCC7-407D-94AE-B9294032F9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102740</c:v>
                </c:pt>
                <c:pt idx="1">
                  <c:v>67708</c:v>
                </c:pt>
                <c:pt idx="2">
                  <c:v>65846</c:v>
                </c:pt>
                <c:pt idx="3">
                  <c:v>95655</c:v>
                </c:pt>
                <c:pt idx="4">
                  <c:v>111342</c:v>
                </c:pt>
              </c:numCache>
            </c:numRef>
          </c:val>
          <c:smooth val="0"/>
          <c:extLst xmlns:c16r2="http://schemas.microsoft.com/office/drawing/2015/06/chart">
            <c:ext xmlns:c16="http://schemas.microsoft.com/office/drawing/2014/chart" uri="{C3380CC4-5D6E-409C-BE32-E72D297353CC}">
              <c16:uniqueId val="{00000001-FCC7-407D-94AE-B9294032F9DB}"/>
            </c:ext>
          </c:extLst>
        </c:ser>
        <c:dLbls>
          <c:showLegendKey val="0"/>
          <c:showVal val="0"/>
          <c:showCatName val="0"/>
          <c:showSerName val="0"/>
          <c:showPercent val="0"/>
          <c:showBubbleSize val="0"/>
        </c:dLbls>
        <c:marker val="1"/>
        <c:smooth val="0"/>
        <c:axId val="42863232"/>
        <c:axId val="42865408"/>
      </c:lineChart>
      <c:catAx>
        <c:axId val="42863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865408"/>
        <c:crosses val="autoZero"/>
        <c:auto val="1"/>
        <c:lblAlgn val="ctr"/>
        <c:lblOffset val="100"/>
        <c:tickLblSkip val="1"/>
        <c:tickMarkSkip val="1"/>
        <c:noMultiLvlLbl val="0"/>
      </c:catAx>
      <c:valAx>
        <c:axId val="428654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863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4.5599999999999996</c:v>
                </c:pt>
                <c:pt idx="1">
                  <c:v>3.99</c:v>
                </c:pt>
                <c:pt idx="2">
                  <c:v>6.1</c:v>
                </c:pt>
                <c:pt idx="3">
                  <c:v>3.81</c:v>
                </c:pt>
                <c:pt idx="4">
                  <c:v>1.25</c:v>
                </c:pt>
              </c:numCache>
            </c:numRef>
          </c:val>
          <c:extLst xmlns:c16r2="http://schemas.microsoft.com/office/drawing/2015/06/chart">
            <c:ext xmlns:c16="http://schemas.microsoft.com/office/drawing/2014/chart" uri="{C3380CC4-5D6E-409C-BE32-E72D297353CC}">
              <c16:uniqueId val="{00000000-6017-47CF-9D51-E768943AB1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41.29</c:v>
                </c:pt>
                <c:pt idx="1">
                  <c:v>47.41</c:v>
                </c:pt>
                <c:pt idx="2">
                  <c:v>54.31</c:v>
                </c:pt>
                <c:pt idx="3">
                  <c:v>60.08</c:v>
                </c:pt>
                <c:pt idx="4">
                  <c:v>63.31</c:v>
                </c:pt>
              </c:numCache>
            </c:numRef>
          </c:val>
          <c:extLst xmlns:c16r2="http://schemas.microsoft.com/office/drawing/2015/06/chart">
            <c:ext xmlns:c16="http://schemas.microsoft.com/office/drawing/2014/chart" uri="{C3380CC4-5D6E-409C-BE32-E72D297353CC}">
              <c16:uniqueId val="{00000001-6017-47CF-9D51-E768943AB182}"/>
            </c:ext>
          </c:extLst>
        </c:ser>
        <c:dLbls>
          <c:showLegendKey val="0"/>
          <c:showVal val="0"/>
          <c:showCatName val="0"/>
          <c:showSerName val="0"/>
          <c:showPercent val="0"/>
          <c:showBubbleSize val="0"/>
        </c:dLbls>
        <c:gapWidth val="250"/>
        <c:overlap val="100"/>
        <c:axId val="248806016"/>
        <c:axId val="248808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6.29</c:v>
                </c:pt>
                <c:pt idx="1">
                  <c:v>5.34</c:v>
                </c:pt>
                <c:pt idx="2">
                  <c:v>9.08</c:v>
                </c:pt>
                <c:pt idx="3">
                  <c:v>0.74</c:v>
                </c:pt>
                <c:pt idx="4">
                  <c:v>-0.62</c:v>
                </c:pt>
              </c:numCache>
            </c:numRef>
          </c:val>
          <c:smooth val="0"/>
          <c:extLst xmlns:c16r2="http://schemas.microsoft.com/office/drawing/2015/06/chart">
            <c:ext xmlns:c16="http://schemas.microsoft.com/office/drawing/2014/chart" uri="{C3380CC4-5D6E-409C-BE32-E72D297353CC}">
              <c16:uniqueId val="{00000002-6017-47CF-9D51-E768943AB182}"/>
            </c:ext>
          </c:extLst>
        </c:ser>
        <c:dLbls>
          <c:showLegendKey val="0"/>
          <c:showVal val="0"/>
          <c:showCatName val="0"/>
          <c:showSerName val="0"/>
          <c:showPercent val="0"/>
          <c:showBubbleSize val="0"/>
        </c:dLbls>
        <c:marker val="1"/>
        <c:smooth val="0"/>
        <c:axId val="248806016"/>
        <c:axId val="248808192"/>
      </c:lineChart>
      <c:catAx>
        <c:axId val="24880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8808192"/>
        <c:crosses val="autoZero"/>
        <c:auto val="1"/>
        <c:lblAlgn val="ctr"/>
        <c:lblOffset val="100"/>
        <c:tickLblSkip val="1"/>
        <c:tickMarkSkip val="1"/>
        <c:noMultiLvlLbl val="0"/>
      </c:catAx>
      <c:valAx>
        <c:axId val="24880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80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0.02</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197B-4DBF-A88D-04F8F17756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97B-4DBF-A88D-04F8F17756F7}"/>
            </c:ext>
          </c:extLst>
        </c:ser>
        <c:ser>
          <c:idx val="2"/>
          <c:order val="2"/>
          <c:tx>
            <c:strRef>
              <c:f>データシート!$A$29</c:f>
              <c:strCache>
                <c:ptCount val="1"/>
                <c:pt idx="0">
                  <c:v>地域開発事業特別会計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0.27</c:v>
                </c:pt>
                <c:pt idx="8">
                  <c:v>#N/A</c:v>
                </c:pt>
                <c:pt idx="9">
                  <c:v>0</c:v>
                </c:pt>
              </c:numCache>
            </c:numRef>
          </c:val>
          <c:extLst xmlns:c16r2="http://schemas.microsoft.com/office/drawing/2015/06/chart">
            <c:ext xmlns:c16="http://schemas.microsoft.com/office/drawing/2014/chart" uri="{C3380CC4-5D6E-409C-BE32-E72D297353CC}">
              <c16:uniqueId val="{00000002-197B-4DBF-A88D-04F8F17756F7}"/>
            </c:ext>
          </c:extLst>
        </c:ser>
        <c:ser>
          <c:idx val="3"/>
          <c:order val="3"/>
          <c:tx>
            <c:strRef>
              <c:f>データシート!$A$30</c:f>
              <c:strCache>
                <c:ptCount val="1"/>
                <c:pt idx="0">
                  <c:v>交通船事業特別会計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1.31</c:v>
                </c:pt>
                <c:pt idx="4">
                  <c:v>#N/A</c:v>
                </c:pt>
                <c:pt idx="5">
                  <c:v>0.26</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3-197B-4DBF-A88D-04F8F17756F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2.2000000000000002</c:v>
                </c:pt>
                <c:pt idx="2">
                  <c:v>#N/A</c:v>
                </c:pt>
                <c:pt idx="3">
                  <c:v>1.22</c:v>
                </c:pt>
                <c:pt idx="4">
                  <c:v>#N/A</c:v>
                </c:pt>
                <c:pt idx="5">
                  <c:v>0.23</c:v>
                </c:pt>
                <c:pt idx="6">
                  <c:v>#N/A</c:v>
                </c:pt>
                <c:pt idx="7">
                  <c:v>7.0000000000000007E-2</c:v>
                </c:pt>
                <c:pt idx="8">
                  <c:v>#N/A</c:v>
                </c:pt>
                <c:pt idx="9">
                  <c:v>0.04</c:v>
                </c:pt>
              </c:numCache>
            </c:numRef>
          </c:val>
          <c:extLst xmlns:c16r2="http://schemas.microsoft.com/office/drawing/2015/06/chart">
            <c:ext xmlns:c16="http://schemas.microsoft.com/office/drawing/2014/chart" uri="{C3380CC4-5D6E-409C-BE32-E72D297353CC}">
              <c16:uniqueId val="{00000004-197B-4DBF-A88D-04F8F17756F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0.1</c:v>
                </c:pt>
                <c:pt idx="4">
                  <c:v>#N/A</c:v>
                </c:pt>
                <c:pt idx="5">
                  <c:v>0.11</c:v>
                </c:pt>
                <c:pt idx="6">
                  <c:v>#N/A</c:v>
                </c:pt>
                <c:pt idx="7">
                  <c:v>0.17</c:v>
                </c:pt>
                <c:pt idx="8">
                  <c:v>#N/A</c:v>
                </c:pt>
                <c:pt idx="9">
                  <c:v>0.12</c:v>
                </c:pt>
              </c:numCache>
            </c:numRef>
          </c:val>
          <c:extLst xmlns:c16r2="http://schemas.microsoft.com/office/drawing/2015/06/chart">
            <c:ext xmlns:c16="http://schemas.microsoft.com/office/drawing/2014/chart" uri="{C3380CC4-5D6E-409C-BE32-E72D297353CC}">
              <c16:uniqueId val="{00000005-197B-4DBF-A88D-04F8F17756F7}"/>
            </c:ext>
          </c:extLst>
        </c:ser>
        <c:ser>
          <c:idx val="6"/>
          <c:order val="6"/>
          <c:tx>
            <c:strRef>
              <c:f>データシート!$A$33</c:f>
              <c:strCache>
                <c:ptCount val="1"/>
                <c:pt idx="0">
                  <c:v>介護保険(保険事業勘定)特別会計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0.43</c:v>
                </c:pt>
                <c:pt idx="2">
                  <c:v>#N/A</c:v>
                </c:pt>
                <c:pt idx="3">
                  <c:v>0.39</c:v>
                </c:pt>
                <c:pt idx="4">
                  <c:v>#N/A</c:v>
                </c:pt>
                <c:pt idx="5">
                  <c:v>0.9</c:v>
                </c:pt>
                <c:pt idx="6">
                  <c:v>#N/A</c:v>
                </c:pt>
                <c:pt idx="7">
                  <c:v>0.88</c:v>
                </c:pt>
                <c:pt idx="8">
                  <c:v>#N/A</c:v>
                </c:pt>
                <c:pt idx="9">
                  <c:v>0.73</c:v>
                </c:pt>
              </c:numCache>
            </c:numRef>
          </c:val>
          <c:extLst xmlns:c16r2="http://schemas.microsoft.com/office/drawing/2015/06/chart">
            <c:ext xmlns:c16="http://schemas.microsoft.com/office/drawing/2014/chart" uri="{C3380CC4-5D6E-409C-BE32-E72D297353CC}">
              <c16:uniqueId val="{00000006-197B-4DBF-A88D-04F8F17756F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4.5199999999999996</c:v>
                </c:pt>
                <c:pt idx="2">
                  <c:v>#N/A</c:v>
                </c:pt>
                <c:pt idx="3">
                  <c:v>3.97</c:v>
                </c:pt>
                <c:pt idx="4">
                  <c:v>#N/A</c:v>
                </c:pt>
                <c:pt idx="5">
                  <c:v>6.09</c:v>
                </c:pt>
                <c:pt idx="6">
                  <c:v>#N/A</c:v>
                </c:pt>
                <c:pt idx="7">
                  <c:v>3.79</c:v>
                </c:pt>
                <c:pt idx="8">
                  <c:v>#N/A</c:v>
                </c:pt>
                <c:pt idx="9">
                  <c:v>1.25</c:v>
                </c:pt>
              </c:numCache>
            </c:numRef>
          </c:val>
          <c:extLst xmlns:c16r2="http://schemas.microsoft.com/office/drawing/2015/06/chart">
            <c:ext xmlns:c16="http://schemas.microsoft.com/office/drawing/2014/chart" uri="{C3380CC4-5D6E-409C-BE32-E72D297353CC}">
              <c16:uniqueId val="{00000007-197B-4DBF-A88D-04F8F17756F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1.88</c:v>
                </c:pt>
                <c:pt idx="2">
                  <c:v>#N/A</c:v>
                </c:pt>
                <c:pt idx="3">
                  <c:v>1.74</c:v>
                </c:pt>
                <c:pt idx="4">
                  <c:v>#N/A</c:v>
                </c:pt>
                <c:pt idx="5">
                  <c:v>1.97</c:v>
                </c:pt>
                <c:pt idx="6">
                  <c:v>#N/A</c:v>
                </c:pt>
                <c:pt idx="7">
                  <c:v>2.27</c:v>
                </c:pt>
                <c:pt idx="8">
                  <c:v>#N/A</c:v>
                </c:pt>
                <c:pt idx="9">
                  <c:v>1.99</c:v>
                </c:pt>
              </c:numCache>
            </c:numRef>
          </c:val>
          <c:extLst xmlns:c16r2="http://schemas.microsoft.com/office/drawing/2015/06/chart">
            <c:ext xmlns:c16="http://schemas.microsoft.com/office/drawing/2014/chart" uri="{C3380CC4-5D6E-409C-BE32-E72D297353CC}">
              <c16:uniqueId val="{00000008-197B-4DBF-A88D-04F8F17756F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9.75</c:v>
                </c:pt>
                <c:pt idx="2">
                  <c:v>#N/A</c:v>
                </c:pt>
                <c:pt idx="3">
                  <c:v>11.22</c:v>
                </c:pt>
                <c:pt idx="4">
                  <c:v>#N/A</c:v>
                </c:pt>
                <c:pt idx="5">
                  <c:v>12.71</c:v>
                </c:pt>
                <c:pt idx="6">
                  <c:v>#N/A</c:v>
                </c:pt>
                <c:pt idx="7">
                  <c:v>13.62</c:v>
                </c:pt>
                <c:pt idx="8">
                  <c:v>#N/A</c:v>
                </c:pt>
                <c:pt idx="9">
                  <c:v>14.05</c:v>
                </c:pt>
              </c:numCache>
            </c:numRef>
          </c:val>
          <c:extLst xmlns:c16r2="http://schemas.microsoft.com/office/drawing/2015/06/chart">
            <c:ext xmlns:c16="http://schemas.microsoft.com/office/drawing/2014/chart" uri="{C3380CC4-5D6E-409C-BE32-E72D297353CC}">
              <c16:uniqueId val="{00000009-197B-4DBF-A88D-04F8F17756F7}"/>
            </c:ext>
          </c:extLst>
        </c:ser>
        <c:dLbls>
          <c:showLegendKey val="0"/>
          <c:showVal val="0"/>
          <c:showCatName val="0"/>
          <c:showSerName val="0"/>
          <c:showPercent val="0"/>
          <c:showBubbleSize val="0"/>
        </c:dLbls>
        <c:gapWidth val="150"/>
        <c:overlap val="100"/>
        <c:axId val="246183040"/>
        <c:axId val="246184576"/>
      </c:barChart>
      <c:catAx>
        <c:axId val="24618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184576"/>
        <c:crosses val="autoZero"/>
        <c:auto val="1"/>
        <c:lblAlgn val="ctr"/>
        <c:lblOffset val="100"/>
        <c:tickLblSkip val="1"/>
        <c:tickMarkSkip val="1"/>
        <c:noMultiLvlLbl val="0"/>
      </c:catAx>
      <c:valAx>
        <c:axId val="24618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183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1929</c:v>
                </c:pt>
                <c:pt idx="5">
                  <c:v>1995</c:v>
                </c:pt>
                <c:pt idx="8">
                  <c:v>1924</c:v>
                </c:pt>
                <c:pt idx="11">
                  <c:v>1902</c:v>
                </c:pt>
                <c:pt idx="14">
                  <c:v>1957</c:v>
                </c:pt>
              </c:numCache>
            </c:numRef>
          </c:val>
          <c:extLst xmlns:c16r2="http://schemas.microsoft.com/office/drawing/2015/06/chart">
            <c:ext xmlns:c16="http://schemas.microsoft.com/office/drawing/2014/chart" uri="{C3380CC4-5D6E-409C-BE32-E72D297353CC}">
              <c16:uniqueId val="{00000000-9BD8-45B3-9112-ECC23B7665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BD8-45B3-9112-ECC23B7665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99</c:v>
                </c:pt>
                <c:pt idx="3">
                  <c:v>61</c:v>
                </c:pt>
                <c:pt idx="6">
                  <c:v>59</c:v>
                </c:pt>
                <c:pt idx="9">
                  <c:v>53</c:v>
                </c:pt>
                <c:pt idx="12">
                  <c:v>26</c:v>
                </c:pt>
              </c:numCache>
            </c:numRef>
          </c:val>
          <c:extLst xmlns:c16r2="http://schemas.microsoft.com/office/drawing/2015/06/chart">
            <c:ext xmlns:c16="http://schemas.microsoft.com/office/drawing/2014/chart" uri="{C3380CC4-5D6E-409C-BE32-E72D297353CC}">
              <c16:uniqueId val="{00000002-9BD8-45B3-9112-ECC23B7665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BD8-45B3-9112-ECC23B7665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549</c:v>
                </c:pt>
                <c:pt idx="3">
                  <c:v>521</c:v>
                </c:pt>
                <c:pt idx="6">
                  <c:v>488</c:v>
                </c:pt>
                <c:pt idx="9">
                  <c:v>470</c:v>
                </c:pt>
                <c:pt idx="12">
                  <c:v>448</c:v>
                </c:pt>
              </c:numCache>
            </c:numRef>
          </c:val>
          <c:extLst xmlns:c16r2="http://schemas.microsoft.com/office/drawing/2015/06/chart">
            <c:ext xmlns:c16="http://schemas.microsoft.com/office/drawing/2014/chart" uri="{C3380CC4-5D6E-409C-BE32-E72D297353CC}">
              <c16:uniqueId val="{00000004-9BD8-45B3-9112-ECC23B7665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BD8-45B3-9112-ECC23B7665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BD8-45B3-9112-ECC23B7665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1989</c:v>
                </c:pt>
                <c:pt idx="3">
                  <c:v>2010</c:v>
                </c:pt>
                <c:pt idx="6">
                  <c:v>1903</c:v>
                </c:pt>
                <c:pt idx="9">
                  <c:v>1858</c:v>
                </c:pt>
                <c:pt idx="12">
                  <c:v>1914</c:v>
                </c:pt>
              </c:numCache>
            </c:numRef>
          </c:val>
          <c:extLst xmlns:c16r2="http://schemas.microsoft.com/office/drawing/2015/06/chart">
            <c:ext xmlns:c16="http://schemas.microsoft.com/office/drawing/2014/chart" uri="{C3380CC4-5D6E-409C-BE32-E72D297353CC}">
              <c16:uniqueId val="{00000007-9BD8-45B3-9112-ECC23B7665F7}"/>
            </c:ext>
          </c:extLst>
        </c:ser>
        <c:dLbls>
          <c:showLegendKey val="0"/>
          <c:showVal val="0"/>
          <c:showCatName val="0"/>
          <c:showSerName val="0"/>
          <c:showPercent val="0"/>
          <c:showBubbleSize val="0"/>
        </c:dLbls>
        <c:gapWidth val="100"/>
        <c:overlap val="100"/>
        <c:axId val="42781696"/>
        <c:axId val="265880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708</c:v>
                </c:pt>
                <c:pt idx="2">
                  <c:v>#N/A</c:v>
                </c:pt>
                <c:pt idx="3">
                  <c:v>#N/A</c:v>
                </c:pt>
                <c:pt idx="4">
                  <c:v>597</c:v>
                </c:pt>
                <c:pt idx="5">
                  <c:v>#N/A</c:v>
                </c:pt>
                <c:pt idx="6">
                  <c:v>#N/A</c:v>
                </c:pt>
                <c:pt idx="7">
                  <c:v>526</c:v>
                </c:pt>
                <c:pt idx="8">
                  <c:v>#N/A</c:v>
                </c:pt>
                <c:pt idx="9">
                  <c:v>#N/A</c:v>
                </c:pt>
                <c:pt idx="10">
                  <c:v>479</c:v>
                </c:pt>
                <c:pt idx="11">
                  <c:v>#N/A</c:v>
                </c:pt>
                <c:pt idx="12">
                  <c:v>#N/A</c:v>
                </c:pt>
                <c:pt idx="13">
                  <c:v>431</c:v>
                </c:pt>
                <c:pt idx="14">
                  <c:v>#N/A</c:v>
                </c:pt>
              </c:numCache>
            </c:numRef>
          </c:val>
          <c:smooth val="0"/>
          <c:extLst xmlns:c16r2="http://schemas.microsoft.com/office/drawing/2015/06/chart">
            <c:ext xmlns:c16="http://schemas.microsoft.com/office/drawing/2014/chart" uri="{C3380CC4-5D6E-409C-BE32-E72D297353CC}">
              <c16:uniqueId val="{00000008-9BD8-45B3-9112-ECC23B7665F7}"/>
            </c:ext>
          </c:extLst>
        </c:ser>
        <c:dLbls>
          <c:showLegendKey val="0"/>
          <c:showVal val="0"/>
          <c:showCatName val="0"/>
          <c:showSerName val="0"/>
          <c:showPercent val="0"/>
          <c:showBubbleSize val="0"/>
        </c:dLbls>
        <c:marker val="1"/>
        <c:smooth val="0"/>
        <c:axId val="42781696"/>
        <c:axId val="265880704"/>
      </c:lineChart>
      <c:catAx>
        <c:axId val="4278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5880704"/>
        <c:crosses val="autoZero"/>
        <c:auto val="1"/>
        <c:lblAlgn val="ctr"/>
        <c:lblOffset val="100"/>
        <c:tickLblSkip val="1"/>
        <c:tickMarkSkip val="1"/>
        <c:noMultiLvlLbl val="0"/>
      </c:catAx>
      <c:valAx>
        <c:axId val="265880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8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17749</c:v>
                </c:pt>
                <c:pt idx="5">
                  <c:v>17131</c:v>
                </c:pt>
                <c:pt idx="8">
                  <c:v>16664</c:v>
                </c:pt>
                <c:pt idx="11">
                  <c:v>16472</c:v>
                </c:pt>
                <c:pt idx="14">
                  <c:v>16532</c:v>
                </c:pt>
              </c:numCache>
            </c:numRef>
          </c:val>
          <c:extLst xmlns:c16r2="http://schemas.microsoft.com/office/drawing/2015/06/chart">
            <c:ext xmlns:c16="http://schemas.microsoft.com/office/drawing/2014/chart" uri="{C3380CC4-5D6E-409C-BE32-E72D297353CC}">
              <c16:uniqueId val="{00000000-9B96-4152-BA95-E5577BA245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617</c:v>
                </c:pt>
                <c:pt idx="5">
                  <c:v>587</c:v>
                </c:pt>
                <c:pt idx="8">
                  <c:v>559</c:v>
                </c:pt>
                <c:pt idx="11">
                  <c:v>493</c:v>
                </c:pt>
                <c:pt idx="14">
                  <c:v>440</c:v>
                </c:pt>
              </c:numCache>
            </c:numRef>
          </c:val>
          <c:extLst xmlns:c16r2="http://schemas.microsoft.com/office/drawing/2015/06/chart">
            <c:ext xmlns:c16="http://schemas.microsoft.com/office/drawing/2014/chart" uri="{C3380CC4-5D6E-409C-BE32-E72D297353CC}">
              <c16:uniqueId val="{00000001-9B96-4152-BA95-E5577BA245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6756</c:v>
                </c:pt>
                <c:pt idx="5">
                  <c:v>7338</c:v>
                </c:pt>
                <c:pt idx="8">
                  <c:v>8059</c:v>
                </c:pt>
                <c:pt idx="11">
                  <c:v>8235</c:v>
                </c:pt>
                <c:pt idx="14">
                  <c:v>8529</c:v>
                </c:pt>
              </c:numCache>
            </c:numRef>
          </c:val>
          <c:extLst xmlns:c16r2="http://schemas.microsoft.com/office/drawing/2015/06/chart">
            <c:ext xmlns:c16="http://schemas.microsoft.com/office/drawing/2014/chart" uri="{C3380CC4-5D6E-409C-BE32-E72D297353CC}">
              <c16:uniqueId val="{00000002-9B96-4152-BA95-E5577BA245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B96-4152-BA95-E5577BA245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B96-4152-BA95-E5577BA245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B96-4152-BA95-E5577BA245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3524</c:v>
                </c:pt>
                <c:pt idx="3">
                  <c:v>3394</c:v>
                </c:pt>
                <c:pt idx="6">
                  <c:v>3447</c:v>
                </c:pt>
                <c:pt idx="9">
                  <c:v>3374</c:v>
                </c:pt>
                <c:pt idx="12">
                  <c:v>3272</c:v>
                </c:pt>
              </c:numCache>
            </c:numRef>
          </c:val>
          <c:extLst xmlns:c16r2="http://schemas.microsoft.com/office/drawing/2015/06/chart">
            <c:ext xmlns:c16="http://schemas.microsoft.com/office/drawing/2014/chart" uri="{C3380CC4-5D6E-409C-BE32-E72D297353CC}">
              <c16:uniqueId val="{00000006-9B96-4152-BA95-E5577BA245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9B96-4152-BA95-E5577BA245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6848</c:v>
                </c:pt>
                <c:pt idx="3">
                  <c:v>6193</c:v>
                </c:pt>
                <c:pt idx="6">
                  <c:v>5525</c:v>
                </c:pt>
                <c:pt idx="9">
                  <c:v>4910</c:v>
                </c:pt>
                <c:pt idx="12">
                  <c:v>4373</c:v>
                </c:pt>
              </c:numCache>
            </c:numRef>
          </c:val>
          <c:extLst xmlns:c16r2="http://schemas.microsoft.com/office/drawing/2015/06/chart">
            <c:ext xmlns:c16="http://schemas.microsoft.com/office/drawing/2014/chart" uri="{C3380CC4-5D6E-409C-BE32-E72D297353CC}">
              <c16:uniqueId val="{00000008-9B96-4152-BA95-E5577BA245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473</c:v>
                </c:pt>
                <c:pt idx="3">
                  <c:v>417</c:v>
                </c:pt>
                <c:pt idx="6">
                  <c:v>362</c:v>
                </c:pt>
                <c:pt idx="9">
                  <c:v>313</c:v>
                </c:pt>
                <c:pt idx="12">
                  <c:v>307</c:v>
                </c:pt>
              </c:numCache>
            </c:numRef>
          </c:val>
          <c:extLst xmlns:c16r2="http://schemas.microsoft.com/office/drawing/2015/06/chart">
            <c:ext xmlns:c16="http://schemas.microsoft.com/office/drawing/2014/chart" uri="{C3380CC4-5D6E-409C-BE32-E72D297353CC}">
              <c16:uniqueId val="{00000009-9B96-4152-BA95-E5577BA245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19615</c:v>
                </c:pt>
                <c:pt idx="3">
                  <c:v>18735</c:v>
                </c:pt>
                <c:pt idx="6">
                  <c:v>18119</c:v>
                </c:pt>
                <c:pt idx="9">
                  <c:v>18098</c:v>
                </c:pt>
                <c:pt idx="12">
                  <c:v>18313</c:v>
                </c:pt>
              </c:numCache>
            </c:numRef>
          </c:val>
          <c:extLst xmlns:c16r2="http://schemas.microsoft.com/office/drawing/2015/06/chart">
            <c:ext xmlns:c16="http://schemas.microsoft.com/office/drawing/2014/chart" uri="{C3380CC4-5D6E-409C-BE32-E72D297353CC}">
              <c16:uniqueId val="{0000000A-9B96-4152-BA95-E5577BA24564}"/>
            </c:ext>
          </c:extLst>
        </c:ser>
        <c:dLbls>
          <c:showLegendKey val="0"/>
          <c:showVal val="0"/>
          <c:showCatName val="0"/>
          <c:showSerName val="0"/>
          <c:showPercent val="0"/>
          <c:showBubbleSize val="0"/>
        </c:dLbls>
        <c:gapWidth val="100"/>
        <c:overlap val="100"/>
        <c:axId val="266221824"/>
        <c:axId val="266236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5338</c:v>
                </c:pt>
                <c:pt idx="2">
                  <c:v>#N/A</c:v>
                </c:pt>
                <c:pt idx="3">
                  <c:v>#N/A</c:v>
                </c:pt>
                <c:pt idx="4">
                  <c:v>3683</c:v>
                </c:pt>
                <c:pt idx="5">
                  <c:v>#N/A</c:v>
                </c:pt>
                <c:pt idx="6">
                  <c:v>#N/A</c:v>
                </c:pt>
                <c:pt idx="7">
                  <c:v>2171</c:v>
                </c:pt>
                <c:pt idx="8">
                  <c:v>#N/A</c:v>
                </c:pt>
                <c:pt idx="9">
                  <c:v>#N/A</c:v>
                </c:pt>
                <c:pt idx="10">
                  <c:v>1495</c:v>
                </c:pt>
                <c:pt idx="11">
                  <c:v>#N/A</c:v>
                </c:pt>
                <c:pt idx="12">
                  <c:v>#N/A</c:v>
                </c:pt>
                <c:pt idx="13">
                  <c:v>764</c:v>
                </c:pt>
                <c:pt idx="14">
                  <c:v>#N/A</c:v>
                </c:pt>
              </c:numCache>
            </c:numRef>
          </c:val>
          <c:smooth val="0"/>
          <c:extLst xmlns:c16r2="http://schemas.microsoft.com/office/drawing/2015/06/chart">
            <c:ext xmlns:c16="http://schemas.microsoft.com/office/drawing/2014/chart" uri="{C3380CC4-5D6E-409C-BE32-E72D297353CC}">
              <c16:uniqueId val="{0000000B-9B96-4152-BA95-E5577BA24564}"/>
            </c:ext>
          </c:extLst>
        </c:ser>
        <c:dLbls>
          <c:showLegendKey val="0"/>
          <c:showVal val="0"/>
          <c:showCatName val="0"/>
          <c:showSerName val="0"/>
          <c:showPercent val="0"/>
          <c:showBubbleSize val="0"/>
        </c:dLbls>
        <c:marker val="1"/>
        <c:smooth val="0"/>
        <c:axId val="266221824"/>
        <c:axId val="266236288"/>
      </c:lineChart>
      <c:catAx>
        <c:axId val="26622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6236288"/>
        <c:crosses val="autoZero"/>
        <c:auto val="1"/>
        <c:lblAlgn val="ctr"/>
        <c:lblOffset val="100"/>
        <c:tickLblSkip val="1"/>
        <c:tickMarkSkip val="1"/>
        <c:noMultiLvlLbl val="0"/>
      </c:catAx>
      <c:valAx>
        <c:axId val="26623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22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5443</c:v>
                </c:pt>
                <c:pt idx="1">
                  <c:v>5760</c:v>
                </c:pt>
                <c:pt idx="2">
                  <c:v>5949</c:v>
                </c:pt>
              </c:numCache>
            </c:numRef>
          </c:val>
          <c:extLst xmlns:c16r2="http://schemas.microsoft.com/office/drawing/2015/06/chart">
            <c:ext xmlns:c16="http://schemas.microsoft.com/office/drawing/2014/chart" uri="{C3380CC4-5D6E-409C-BE32-E72D297353CC}">
              <c16:uniqueId val="{00000000-00D1-4933-A501-224E8251E6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940</c:v>
                </c:pt>
                <c:pt idx="1">
                  <c:v>941</c:v>
                </c:pt>
                <c:pt idx="2">
                  <c:v>943</c:v>
                </c:pt>
              </c:numCache>
            </c:numRef>
          </c:val>
          <c:extLst xmlns:c16r2="http://schemas.microsoft.com/office/drawing/2015/06/chart">
            <c:ext xmlns:c16="http://schemas.microsoft.com/office/drawing/2014/chart" uri="{C3380CC4-5D6E-409C-BE32-E72D297353CC}">
              <c16:uniqueId val="{00000001-00D1-4933-A501-224E8251E6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3296</c:v>
                </c:pt>
                <c:pt idx="1">
                  <c:v>3343</c:v>
                </c:pt>
                <c:pt idx="2">
                  <c:v>3297</c:v>
                </c:pt>
              </c:numCache>
            </c:numRef>
          </c:val>
          <c:extLst xmlns:c16r2="http://schemas.microsoft.com/office/drawing/2015/06/chart">
            <c:ext xmlns:c16="http://schemas.microsoft.com/office/drawing/2014/chart" uri="{C3380CC4-5D6E-409C-BE32-E72D297353CC}">
              <c16:uniqueId val="{00000002-00D1-4933-A501-224E8251E62E}"/>
            </c:ext>
          </c:extLst>
        </c:ser>
        <c:dLbls>
          <c:showLegendKey val="0"/>
          <c:showVal val="0"/>
          <c:showCatName val="0"/>
          <c:showSerName val="0"/>
          <c:showPercent val="0"/>
          <c:showBubbleSize val="0"/>
        </c:dLbls>
        <c:gapWidth val="120"/>
        <c:overlap val="100"/>
        <c:axId val="266075520"/>
        <c:axId val="248845440"/>
      </c:barChart>
      <c:catAx>
        <c:axId val="26607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8845440"/>
        <c:crosses val="autoZero"/>
        <c:auto val="1"/>
        <c:lblAlgn val="ctr"/>
        <c:lblOffset val="100"/>
        <c:tickLblSkip val="1"/>
        <c:tickMarkSkip val="1"/>
        <c:noMultiLvlLbl val="0"/>
      </c:catAx>
      <c:valAx>
        <c:axId val="248845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607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{93109BA6-0A1C-4509-9D8B-C3B180E1117E}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79F-4CA9-9858-E8B669C34CE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{559E5E87-065D-4062-A4E3-3DA963813A8F}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9F-4CA9-9858-E8B669C34CE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{9B5EB416-5659-4E3C-B7C7-5BD9F62F319F}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9F-4CA9-9858-E8B669C34CE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{69CFFEE3-38D6-40B5-9336-1BE10DEE51BB}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9F-4CA9-9858-E8B669C34CE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{7F5C2A02-9C55-4B1D-BDB6-4DF95C8855A1}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9F-4CA9-9858-E8B669C34CE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{83592DE3-D5F9-4C60-B1E0-130C4D2237C8}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79F-4CA9-9858-E8B669C34CE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{A17F1E1B-C655-4C74-8AAC-098FA55239B2}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79F-4CA9-9858-E8B669C34CE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{80E42D1B-0A95-464D-AF57-1CD58035B3B9}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79F-4CA9-9858-E8B669C34CE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{8E6BD5BF-0C5F-4F09-A457-9B306D510CB3}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79F-4CA9-9858-E8B669C34C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79F-4CA9-9858-E8B669C34C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{97A340E4-AADC-4A46-8100-F6EDB25412C4}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79F-4CA9-9858-E8B669C34CEC}"/>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{B763A3E3-0D05-4374-B232-DC93E2CA9E8F}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9F-4CA9-9858-E8B669C34CE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{7705E966-D415-44A0-86F3-F358C57D4A7C}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9F-4CA9-9858-E8B669C34CE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{E69CA5F4-CC1D-4A9D-9999-0D2934A99B2F}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9F-4CA9-9858-E8B669C34CE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{BFCF6833-B4AF-4BA2-823C-01CA36287143}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9F-4CA9-9858-E8B669C34CE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{7ACD52F6-917C-4EE9-9069-B9A9AA38A561}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79F-4CA9-9858-E8B669C34CE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{A0F01910-7540-4F8F-B191-624B83D23F3C}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79F-4CA9-9858-E8B669C34CE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{91E1B6BB-74D4-4B8A-94A6-B5E9BD56C5A6}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79F-4CA9-9858-E8B669C34CE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{7D18B26E-3A3C-4D68-80E9-0615D020144A}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79F-4CA9-9858-E8B669C34C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879F-4CA9-9858-E8B669C34CEC}"/>
            </c:ext>
          </c:extLst>
        </c:ser>
        <c:dLbls>
          <c:showLegendKey val="0"/>
          <c:showVal val="1"/>
          <c:showCatName val="0"/>
          <c:showSerName val="0"/>
          <c:showPercent val="0"/>
          <c:showBubbleSize val="0"/>
        </c:dLbls>
        <c:axId val="40670336"/>
        <c:axId val="40672256"/>
      </c:scatterChart>
      <c:valAx>
        <c:axId val="406703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672256"/>
        <c:crosses val="autoZero"/>
        <c:crossBetween val="midCat"/>
      </c:valAx>
      <c:valAx>
        <c:axId val="406722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670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{42E0D091-A68A-42E6-B691-0031B06F177B}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BA0-4BF2-B493-4393CABF362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{85C67C74-5194-49ED-90C6-0567D0BD9ADF}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A0-4BF2-B493-4393CABF362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{D3C8CEA2-18AF-4CD7-8F93-6ADE7C30CF5F}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A0-4BF2-B493-4393CABF362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{71BC69DA-9941-44C2-9FA3-DEC83B36E98B}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A0-4BF2-B493-4393CABF362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{BC8A886D-3F3C-4DBB-974E-41514FE804DD}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A0-4BF2-B493-4393CABF362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{0022681F-5FE4-4ED7-9664-219F2E14C76E}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BA0-4BF2-B493-4393CABF362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{73FC3554-58DF-4489-BA9D-D42541C3F7DB}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BA0-4BF2-B493-4393CABF362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{23F40E56-5107-46EB-A056-9406918ED8C2}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BA0-4BF2-B493-4393CABF362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{5C423C8B-C7F5-4197-A859-97149B8D35F4}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BA0-4BF2-B493-4393CABF36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8.5</c:v>
                </c:pt>
                <c:pt idx="16">
                  <c:v>7.4</c:v>
                </c:pt>
                <c:pt idx="24">
                  <c:v>6.6</c:v>
                </c:pt>
                <c:pt idx="32">
                  <c:v>6.1</c:v>
                </c:pt>
              </c:numCache>
            </c:numRef>
          </c:xVal>
          <c:yVal>
            <c:numRef>
              <c:f>公会計指標分析・財政指標組合せ分析表!$BP$73:$DC$73</c:f>
              <c:numCache>
                <c:formatCode>#,##0.0;"▲ "#,##0.0</c:formatCode>
                <c:ptCount val="40"/>
                <c:pt idx="0">
                  <c:v>65</c:v>
                </c:pt>
                <c:pt idx="8">
                  <c:v>45.4</c:v>
                </c:pt>
                <c:pt idx="16">
                  <c:v>26.5</c:v>
                </c:pt>
                <c:pt idx="24">
                  <c:v>19.2</c:v>
                </c:pt>
                <c:pt idx="32">
                  <c:v>10.1</c:v>
                </c:pt>
              </c:numCache>
            </c:numRef>
          </c:yVal>
          <c:smooth val="0"/>
          <c:extLst xmlns:c16r2="http://schemas.microsoft.com/office/drawing/2015/06/chart">
            <c:ext xmlns:c16="http://schemas.microsoft.com/office/drawing/2014/chart" uri="{C3380CC4-5D6E-409C-BE32-E72D297353CC}">
              <c16:uniqueId val="{00000009-2BA0-4BF2-B493-4393CABF36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{8B5B2DBC-AAE6-4855-826C-BBFD51FE0235}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BA0-4BF2-B493-4393CABF362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{81B634F3-4738-4845-8E73-AD78D0F88F11}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A0-4BF2-B493-4393CABF362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{2F5B5C77-A05A-415B-BC06-68BD2913D0C1}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A0-4BF2-B493-4393CABF362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{74E840CA-1D69-4C04-ABE2-20BFCA53AC46}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A0-4BF2-B493-4393CABF362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{0EED7885-DECA-479A-967C-E250E7114A30}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A0-4BF2-B493-4393CABF362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{4215B127-C5D8-44DC-A281-121076B55AEF}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BA0-4BF2-B493-4393CABF362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{6CA9CCBB-F23C-48DE-83E6-9623B203FBF6}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BA0-4BF2-B493-4393CABF3620}"/>
                </c:ext>
              </c:extLst>
            </c:dLbl>
            <c:dLbl>
              <c:idx val="24"/>
              <c:layout>
                <c:manualLayout>
                  <c:x val="-3.0699415428371884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{88F95C2D-8034-4499-A7F4-B032155BF7E8}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BA0-4BF2-B493-4393CABF3620}"/>
                </c:ext>
              </c:extLst>
            </c:dLbl>
            <c:dLbl>
              <c:idx val="32"/>
              <c:layout>
                <c:manualLayout>
                  <c:x val="-3.2696567809849385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{F16404E4-7976-49BC-86E1-145765F7A805}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BA0-4BF2-B493-4393CABF36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2BA0-4BF2-B493-4393CABF3620}"/>
            </c:ext>
          </c:extLst>
        </c:ser>
        <c:dLbls>
          <c:showLegendKey val="0"/>
          <c:showVal val="1"/>
          <c:showCatName val="0"/>
          <c:showSerName val="0"/>
          <c:showPercent val="0"/>
          <c:showBubbleSize val="0"/>
        </c:dLbls>
        <c:axId val="40885632"/>
        <c:axId val="40118528"/>
      </c:scatterChart>
      <c:valAx>
        <c:axId val="40885632"/>
        <c:scaling>
          <c:orientation val="minMax"/>
          <c:max val="12.5"/>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118528"/>
        <c:crosses val="autoZero"/>
        <c:crossBetween val="midCat"/>
      </c:valAx>
      <c:valAx>
        <c:axId val="40118528"/>
        <c:scaling>
          <c:orientation val="minMax"/>
          <c:max val="7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856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近年，建設事業債等の発行抑制を行っているとともに，交付税算入のある地方債を活用している。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過去に発行した高利率の地方債の償還終了や利率見直しに伴う元利償還額の減少等により，実質公債費比率の分子は年々減少（対前年度比▲</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公営企業債等繰入見込額の減少，及び財政調整基金への決算剰余金の積立による充当可能基金の増加などがあり，将来負担比率の分子は年々減少（対前年度比▲</a:t>
          </a:r>
          <a:r>
            <a:rPr kumimoji="1" lang="en-US" altLang="ja-JP" sz="1400">
              <a:latin typeface="ＭＳ ゴシック" pitchFamily="49" charset="-128"/>
              <a:ea typeface="ＭＳ ゴシック" pitchFamily="49" charset="-128"/>
            </a:rPr>
            <a:t>731</a:t>
          </a:r>
          <a:r>
            <a:rPr kumimoji="1" lang="ja-JP" altLang="en-US" sz="1400">
              <a:latin typeface="ＭＳ ゴシック" pitchFamily="49" charset="-128"/>
              <a:ea typeface="ＭＳ ゴシック" pitchFamily="49" charset="-128"/>
            </a:rPr>
            <a:t>百万円）している。</a:t>
          </a:r>
        </a:p>
        <a:p>
          <a:r>
            <a:rPr kumimoji="1" lang="ja-JP" altLang="en-US" sz="1400">
              <a:latin typeface="ＭＳ ゴシック" pitchFamily="49" charset="-128"/>
              <a:ea typeface="ＭＳ ゴシック" pitchFamily="49" charset="-128"/>
            </a:rPr>
            <a:t>　しかし，</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年度から始まった普通交付税の合併特例加算縮減の影響により，今後はこれまでのような基金への積み増しは見込めないため，事業の計画的な執行により地方債の借入を抑制し，公債費の適正化に努める。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広島県江田島市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・地域振興や施設の維持管理等に充当したことにより，地域振興基金が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百万円減少したものの，決算剰余金の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百万円を財政調整基金へ積立てたこと，平成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月に新たに設置した公共施設整備基金へ整理統合以外に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千万円程度を積立てる予定としている。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・基金全体としては，債券購入や預金口座の整理統合等により，運用益の確保を狙う。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普通交付税の合併特例加算の終了や，人口減少見込みによる市税の減少が見込まれることなどにより，歳入の財源不足に財政調整基金を充当したり，特定目的基金の使途目的に沿った事業へ充当するなど，中長期的には減少する見込み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・地域振興基金：市民の連帯強化と地域振興のための事業の費用に充てるため。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・公共施設整備基金：市が所有する公共施設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公用又は公共用に供する施設並びに船舶をいう。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の整備等に必要な経費に充てるため。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・灘尾弘吉先生教育振興等基金：灘尾弘吉先生の顕彰像及び江田島市灘尾記念文庫の維持管理並びに本市における教育の振興を図るため。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・地域振興基金：まちづくり推進事業を中心とする，地域振興，生涯学習，里海学習及び公共施設・農林水産施設・観光施設・学校施設の維持管理等に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千万円充当した一方，運用益として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・公共施設整備基金：設置目的が類似する漁港施設維持管理基金及び港湾施設維持管理基金を整理統合し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百万円を積立てたほか，将来的な既存の公共施設の整備（市の所有する船舶の更新を含む）のために，新たに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・地域振興基金：基金造成のために借り入れた合併特例事業債の元金償還終了分及び運用益分について，地域振興に資する事業を中心に毎年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千万円程度取崩予定。また，基金運用益として毎年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・公共施設整備基金：将来的な公共施設の整備に充てるため，毎年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・決算剰余金については，毎年その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を超える額を積立てることとしている。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・今後は，普通交付税の合併特例加算の終了や，人口減少見込みによる市税の減少が見込まれることなどにより，歳入の財源不足に充てるため，減少していく見込み。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・基金運用益（預金利息）の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・当面，基金運用益の積立てのみを予定している。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24,082
23,318
100.70
15,340,238
15,156,337
117,811
9,395,421
17,562,116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003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655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3627887" y="44777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152525" y="4810125"/>
          <a:ext cx="383540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1028276" y="4494467"/>
          <a:ext cx="1184447"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2527363" y="4477796"/>
          <a:ext cx="694524"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公営企業債等繰入見込額の減少，及び財政調整基金への決算剰余金の積立による充当可能基金の増加などがあり，債務償還可能年数の分子は年々減少している。</a:t>
          </a:r>
        </a:p>
        <a:p>
          <a:r>
            <a:rPr kumimoji="1" lang="ja-JP" altLang="en-US" sz="1050">
              <a:latin typeface="ＭＳ Ｐゴシック" panose="020B0600070205080204" pitchFamily="50" charset="-128"/>
              <a:ea typeface="ＭＳ Ｐゴシック" panose="020B0600070205080204" pitchFamily="50" charset="-128"/>
            </a:rPr>
            <a:t>　しかし，</a:t>
          </a:r>
          <a:r>
            <a:rPr kumimoji="1" lang="en-US" altLang="ja-JP" sz="1050">
              <a:latin typeface="ＭＳ Ｐゴシック" panose="020B0600070205080204" pitchFamily="50" charset="-128"/>
              <a:ea typeface="ＭＳ Ｐゴシック" panose="020B0600070205080204" pitchFamily="50" charset="-128"/>
            </a:rPr>
            <a:t>H27</a:t>
          </a:r>
          <a:r>
            <a:rPr kumimoji="1" lang="ja-JP" altLang="en-US" sz="1050">
              <a:latin typeface="ＭＳ Ｐゴシック" panose="020B0600070205080204" pitchFamily="50" charset="-128"/>
              <a:ea typeface="ＭＳ Ｐゴシック" panose="020B0600070205080204" pitchFamily="50" charset="-128"/>
            </a:rPr>
            <a:t>年度から始まった普通交付税の合併特例加算縮減の影響や人口減少等により，経常一般財源等の減少は避けられない見込みのため，事務事業の見直し等による業務支出（人件費，物件費，補助金等）の削減に努める。</a:t>
          </a: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4" name="直線コネクタ 63"/>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5" name="テキスト ボックス 64"/>
        <xdr:cNvSpPr txBox="1"/>
      </xdr:nvSpPr>
      <xdr:spPr>
        <a:xfrm>
          <a:off x="9861428" y="650339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6" name="直線コネクタ 65"/>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67" name="テキスト ボックス 66"/>
        <xdr:cNvSpPr txBox="1"/>
      </xdr:nvSpPr>
      <xdr:spPr>
        <a:xfrm>
          <a:off x="9861428" y="62076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8" name="直線コネクタ 67"/>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69" name="テキスト ボックス 68"/>
        <xdr:cNvSpPr txBox="1"/>
      </xdr:nvSpPr>
      <xdr:spPr>
        <a:xfrm>
          <a:off x="9861428" y="59055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0" name="直線コネクタ 69"/>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71" name="テキスト ボックス 70"/>
        <xdr:cNvSpPr txBox="1"/>
      </xdr:nvSpPr>
      <xdr:spPr>
        <a:xfrm>
          <a:off x="9861428" y="56098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2" name="直線コネクタ 71"/>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73" name="テキスト ボックス 72"/>
        <xdr:cNvSpPr txBox="1"/>
      </xdr:nvSpPr>
      <xdr:spPr>
        <a:xfrm>
          <a:off x="981013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4" name="直線コネクタ 73"/>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75" name="テキスト ボックス 74"/>
        <xdr:cNvSpPr txBox="1"/>
      </xdr:nvSpPr>
      <xdr:spPr>
        <a:xfrm>
          <a:off x="981013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7" name="テキスト ボックス 76"/>
        <xdr:cNvSpPr txBox="1"/>
      </xdr:nvSpPr>
      <xdr:spPr>
        <a:xfrm>
          <a:off x="981013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8" name="債務償還可能年数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79" name="直線コネクタ 78"/>
        <xdr:cNvCxnSpPr/>
      </xdr:nvCxnSpPr>
      <xdr:spPr>
        <a:xfrm flipV="1">
          <a:off x="13323570" y="5146977"/>
          <a:ext cx="1269" cy="127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80" name="債務償還可能年数最小値テキスト"/>
        <xdr:cNvSpPr txBox="1"/>
      </xdr:nvSpPr>
      <xdr:spPr>
        <a:xfrm>
          <a:off x="13376275" y="6426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81" name="直線コネクタ 80"/>
        <xdr:cNvCxnSpPr/>
      </xdr:nvCxnSpPr>
      <xdr:spPr>
        <a:xfrm>
          <a:off x="13255625" y="6422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82" name="債務償還可能年数最大値テキスト"/>
        <xdr:cNvSpPr txBox="1"/>
      </xdr:nvSpPr>
      <xdr:spPr>
        <a:xfrm>
          <a:off x="13376275" y="4928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83" name="直線コネクタ 82"/>
        <xdr:cNvCxnSpPr/>
      </xdr:nvCxnSpPr>
      <xdr:spPr>
        <a:xfrm>
          <a:off x="13255625" y="51469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84" name="債務償還可能年数平均値テキスト"/>
        <xdr:cNvSpPr txBox="1"/>
      </xdr:nvSpPr>
      <xdr:spPr>
        <a:xfrm>
          <a:off x="13376275" y="57304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85" name="フローチャート: 判断 84"/>
        <xdr:cNvSpPr/>
      </xdr:nvSpPr>
      <xdr:spPr>
        <a:xfrm>
          <a:off x="13293725" y="58726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6" name="テキスト ボックス 85"/>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7" name="テキスト ボックス 86"/>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8" name="テキスト ボックス 87"/>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9" name="テキスト ボックス 88"/>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0" name="テキスト ボックス 89"/>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159203</xdr:rowOff>
    </xdr:from>
    <xdr:to>
      <xdr:col>76</xdr:col>
      <xdr:colOff>73025</xdr:colOff>
      <xdr:row>31</xdr:row>
      <xdr:rowOff>89353</xdr:rowOff>
    </xdr:to>
    <xdr:sp macro="" textlink="">
      <xdr:nvSpPr>
        <xdr:cNvPr id="91" name="楕円 90"/>
        <xdr:cNvSpPr/>
      </xdr:nvSpPr>
      <xdr:spPr>
        <a:xfrm>
          <a:off x="13293725" y="58932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137630</xdr:rowOff>
    </xdr:from>
    <xdr:ext cx="340478" cy="259045"/>
    <xdr:sp macro="" textlink="">
      <xdr:nvSpPr>
        <xdr:cNvPr id="92" name="債務償還可能年数該当値テキスト"/>
        <xdr:cNvSpPr txBox="1"/>
      </xdr:nvSpPr>
      <xdr:spPr>
        <a:xfrm>
          <a:off x="13376275" y="5871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3" name="正方形/長方形 92"/>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4" name="正方形/長方形 93"/>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5" name="正方形/長方形 94"/>
        <xdr:cNvSpPr/>
      </xdr:nvSpPr>
      <xdr:spPr>
        <a:xfrm>
          <a:off x="530225" y="8115300"/>
          <a:ext cx="6064250" cy="276225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6" name="正方形/長方形 95"/>
        <xdr:cNvSpPr/>
      </xdr:nvSpPr>
      <xdr:spPr>
        <a:xfrm>
          <a:off x="1152525" y="8242300"/>
          <a:ext cx="53149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7" name="テキスト ボックス 96"/>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8" name="テキスト ボックス 97"/>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24,082
23,318
100.70
15,340,238
15,156,337
117,811
9,395,421
17,562,116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41350" y="3003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685800" y="4044950"/>
          <a:ext cx="20040600" cy="1417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24,082
23,318
100.70
15,340,238
15,156,337
117,811
9,395,421
17,562,116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41350" y="3003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685800" y="4044950"/>
          <a:ext cx="20040600" cy="1417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24,082
23,318
100.70
15,340,238
15,156,337
117,811
9,395,421
17,562,116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人口の減少や全国平均を上回る高齢化率に加え，市内に中心となる基幹産業がないことなどにより，財政基盤が弱く，類似団体平均値を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歳出の見直しと総合計画実施計画等に沿った施策の重点化に努め，企業誘致や観光客確保による「しごとの創出」などの重点施策とともに，行政の効率化に努めることにより，財政の健全化を図る。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4233</xdr:rowOff>
    </xdr:to>
    <xdr:cxnSp macro="">
      <xdr:nvCxnSpPr>
        <xdr:cNvPr id="72" name="直線コネクタ 71"/>
        <xdr:cNvCxnSpPr/>
      </xdr:nvCxnSpPr>
      <xdr:spPr>
        <a:xfrm>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155575</xdr:rowOff>
    </xdr:to>
    <xdr:cxnSp macro="">
      <xdr:nvCxnSpPr>
        <xdr:cNvPr id="75" name="直線コネクタ 74"/>
        <xdr:cNvCxnSpPr/>
      </xdr:nvCxnSpPr>
      <xdr:spPr>
        <a:xfrm>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については，人口減に伴う扶助費の減少や，近年の低金利による公債費の減少はあるものの，依然として比率が高水準となっている。他方，歳入では，普通交付税において，合併特例加算の縮減による影響により経常一般財源等の額が減少しており，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今後も人口減少等により，歳入の減少は避けられない見込みのため，事務事業の見直し等による経常経費の削減に努める。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61</xdr:row>
      <xdr:rowOff>127423</xdr:rowOff>
    </xdr:to>
    <xdr:cxnSp macro="">
      <xdr:nvCxnSpPr>
        <xdr:cNvPr id="132" name="直線コネクタ 131"/>
        <xdr:cNvCxnSpPr/>
      </xdr:nvCxnSpPr>
      <xdr:spPr>
        <a:xfrm>
          <a:off x="4114800" y="1049739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61595</xdr:rowOff>
    </xdr:from>
    <xdr:to>
      <xdr:col>19</xdr:col>
      <xdr:colOff>133350</xdr:colOff>
      <xdr:row>61</xdr:row>
      <xdr:rowOff>38946</xdr:rowOff>
    </xdr:to>
    <xdr:cxnSp macro="">
      <xdr:nvCxnSpPr>
        <xdr:cNvPr id="135" name="直線コネクタ 134"/>
        <xdr:cNvCxnSpPr/>
      </xdr:nvCxnSpPr>
      <xdr:spPr>
        <a:xfrm>
          <a:off x="3225800" y="10348595"/>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61595</xdr:rowOff>
    </xdr:from>
    <xdr:to>
      <xdr:col>15</xdr:col>
      <xdr:colOff>82550</xdr:colOff>
      <xdr:row>60</xdr:row>
      <xdr:rowOff>81704</xdr:rowOff>
    </xdr:to>
    <xdr:cxnSp macro="">
      <xdr:nvCxnSpPr>
        <xdr:cNvPr id="138" name="直線コネクタ 137"/>
        <xdr:cNvCxnSpPr/>
      </xdr:nvCxnSpPr>
      <xdr:spPr>
        <a:xfrm flipV="1">
          <a:off x="2336800" y="103485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81704</xdr:rowOff>
    </xdr:to>
    <xdr:cxnSp macro="">
      <xdr:nvCxnSpPr>
        <xdr:cNvPr id="141" name="直線コネクタ 140"/>
        <xdr:cNvCxnSpPr/>
      </xdr:nvCxnSpPr>
      <xdr:spPr>
        <a:xfrm>
          <a:off x="1447800" y="103606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76623</xdr:rowOff>
    </xdr:from>
    <xdr:to>
      <xdr:col>23</xdr:col>
      <xdr:colOff>184150</xdr:colOff>
      <xdr:row>62</xdr:row>
      <xdr:rowOff>6773</xdr:rowOff>
    </xdr:to>
    <xdr:sp macro="" textlink="">
      <xdr:nvSpPr>
        <xdr:cNvPr id="151" name="楕円 150"/>
        <xdr:cNvSpPr/>
      </xdr:nvSpPr>
      <xdr:spPr>
        <a:xfrm>
          <a:off x="4902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48700</xdr:rowOff>
    </xdr:from>
    <xdr:ext cx="762000" cy="259045"/>
    <xdr:sp macro="" textlink="">
      <xdr:nvSpPr>
        <xdr:cNvPr id="152" name="財政構造の弾力性該当値テキスト"/>
        <xdr:cNvSpPr txBox="1"/>
      </xdr:nvSpPr>
      <xdr:spPr>
        <a:xfrm>
          <a:off x="5041900" y="1050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159596</xdr:rowOff>
    </xdr:from>
    <xdr:to>
      <xdr:col>19</xdr:col>
      <xdr:colOff>184150</xdr:colOff>
      <xdr:row>61</xdr:row>
      <xdr:rowOff>89746</xdr:rowOff>
    </xdr:to>
    <xdr:sp macro="" textlink="">
      <xdr:nvSpPr>
        <xdr:cNvPr id="153" name="楕円 152"/>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74523</xdr:rowOff>
    </xdr:from>
    <xdr:ext cx="736600" cy="259045"/>
    <xdr:sp macro="" textlink="">
      <xdr:nvSpPr>
        <xdr:cNvPr id="154" name="テキスト ボックス 153"/>
        <xdr:cNvSpPr txBox="1"/>
      </xdr:nvSpPr>
      <xdr:spPr>
        <a:xfrm>
          <a:off x="3733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10795</xdr:rowOff>
    </xdr:from>
    <xdr:to>
      <xdr:col>15</xdr:col>
      <xdr:colOff>133350</xdr:colOff>
      <xdr:row>60</xdr:row>
      <xdr:rowOff>112395</xdr:rowOff>
    </xdr:to>
    <xdr:sp macro="" textlink="">
      <xdr:nvSpPr>
        <xdr:cNvPr id="155" name="楕円 154"/>
        <xdr:cNvSpPr/>
      </xdr:nvSpPr>
      <xdr:spPr>
        <a:xfrm>
          <a:off x="3175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56" name="テキスト ボックス 155"/>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30904</xdr:rowOff>
    </xdr:from>
    <xdr:to>
      <xdr:col>11</xdr:col>
      <xdr:colOff>82550</xdr:colOff>
      <xdr:row>60</xdr:row>
      <xdr:rowOff>132504</xdr:rowOff>
    </xdr:to>
    <xdr:sp macro="" textlink="">
      <xdr:nvSpPr>
        <xdr:cNvPr id="157" name="楕円 156"/>
        <xdr:cNvSpPr/>
      </xdr:nvSpPr>
      <xdr:spPr>
        <a:xfrm>
          <a:off x="2286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142681</xdr:rowOff>
    </xdr:from>
    <xdr:ext cx="762000" cy="259045"/>
    <xdr:sp macro="" textlink="">
      <xdr:nvSpPr>
        <xdr:cNvPr id="158" name="テキスト ボックス 157"/>
        <xdr:cNvSpPr txBox="1"/>
      </xdr:nvSpPr>
      <xdr:spPr>
        <a:xfrm>
          <a:off x="1955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59" name="楕円 158"/>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109237</xdr:rowOff>
    </xdr:from>
    <xdr:ext cx="762000" cy="259045"/>
    <xdr:sp macro="" textlink="">
      <xdr:nvSpPr>
        <xdr:cNvPr id="160" name="テキスト ボックス 159"/>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燃料費の高騰や期末勤勉手当支給月数の引き上げ等により，前年度と比較して増加している。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口１人当たりの金額が類似団体平均値を上回っているのは，人口の減少率の高さに加え，人件費が主な要因となっている。これは合併に伴い解散した広域事務組合が運営していた消防業務を直営で行っていること，また，認定こども園及び保育園</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園を運営するための人件費が多いためである。</a:t>
          </a:r>
        </a:p>
        <a:p>
          <a:r>
            <a:rPr kumimoji="1" lang="ja-JP" altLang="en-US" sz="1100">
              <a:latin typeface="ＭＳ Ｐゴシック" panose="020B0600070205080204" pitchFamily="50" charset="-128"/>
              <a:ea typeface="ＭＳ Ｐゴシック" panose="020B0600070205080204" pitchFamily="50" charset="-128"/>
            </a:rPr>
            <a:t>　保育施設については，統廃合により</a:t>
          </a:r>
          <a:r>
            <a:rPr kumimoji="1" lang="en-US" altLang="ja-JP" sz="1100">
              <a:latin typeface="ＭＳ Ｐゴシック" panose="020B0600070205080204" pitchFamily="50" charset="-128"/>
              <a:ea typeface="ＭＳ Ｐゴシック" panose="020B0600070205080204" pitchFamily="50" charset="-128"/>
            </a:rPr>
            <a:t>H31</a:t>
          </a:r>
          <a:r>
            <a:rPr kumimoji="1" lang="ja-JP" altLang="en-US" sz="1100">
              <a:latin typeface="ＭＳ Ｐゴシック" panose="020B0600070205080204" pitchFamily="50" charset="-128"/>
              <a:ea typeface="ＭＳ Ｐゴシック" panose="020B0600070205080204" pitchFamily="50" charset="-128"/>
            </a:rPr>
            <a:t>には</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園になる予定で，段階的に職員数を減少させていくとともに，今後は，民間でも実施可能な部分については指定管理者制度などにより委託化を進め，コストの低減を図る。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110164</xdr:rowOff>
    </xdr:from>
    <xdr:to>
      <xdr:col>23</xdr:col>
      <xdr:colOff>133350</xdr:colOff>
      <xdr:row>85</xdr:row>
      <xdr:rowOff>110559</xdr:rowOff>
    </xdr:to>
    <xdr:cxnSp macro="">
      <xdr:nvCxnSpPr>
        <xdr:cNvPr id="195" name="直線コネクタ 194"/>
        <xdr:cNvCxnSpPr/>
      </xdr:nvCxnSpPr>
      <xdr:spPr>
        <a:xfrm>
          <a:off x="4114800" y="14683414"/>
          <a:ext cx="8382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62243</xdr:rowOff>
    </xdr:from>
    <xdr:to>
      <xdr:col>19</xdr:col>
      <xdr:colOff>133350</xdr:colOff>
      <xdr:row>85</xdr:row>
      <xdr:rowOff>110164</xdr:rowOff>
    </xdr:to>
    <xdr:cxnSp macro="">
      <xdr:nvCxnSpPr>
        <xdr:cNvPr id="198" name="直線コネクタ 197"/>
        <xdr:cNvCxnSpPr/>
      </xdr:nvCxnSpPr>
      <xdr:spPr>
        <a:xfrm>
          <a:off x="3225800" y="14635493"/>
          <a:ext cx="889000" cy="4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152986</xdr:rowOff>
    </xdr:from>
    <xdr:to>
      <xdr:col>15</xdr:col>
      <xdr:colOff>82550</xdr:colOff>
      <xdr:row>85</xdr:row>
      <xdr:rowOff>62243</xdr:rowOff>
    </xdr:to>
    <xdr:cxnSp macro="">
      <xdr:nvCxnSpPr>
        <xdr:cNvPr id="201" name="直線コネクタ 200"/>
        <xdr:cNvCxnSpPr/>
      </xdr:nvCxnSpPr>
      <xdr:spPr>
        <a:xfrm>
          <a:off x="2336800" y="14554786"/>
          <a:ext cx="889000" cy="8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53908</xdr:rowOff>
    </xdr:from>
    <xdr:to>
      <xdr:col>11</xdr:col>
      <xdr:colOff>31750</xdr:colOff>
      <xdr:row>84</xdr:row>
      <xdr:rowOff>152986</xdr:rowOff>
    </xdr:to>
    <xdr:cxnSp macro="">
      <xdr:nvCxnSpPr>
        <xdr:cNvPr id="204" name="直線コネクタ 203"/>
        <xdr:cNvCxnSpPr/>
      </xdr:nvCxnSpPr>
      <xdr:spPr>
        <a:xfrm>
          <a:off x="1447800" y="14455708"/>
          <a:ext cx="889000" cy="9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59759</xdr:rowOff>
    </xdr:from>
    <xdr:to>
      <xdr:col>23</xdr:col>
      <xdr:colOff>184150</xdr:colOff>
      <xdr:row>85</xdr:row>
      <xdr:rowOff>161359</xdr:rowOff>
    </xdr:to>
    <xdr:sp macro="" textlink="">
      <xdr:nvSpPr>
        <xdr:cNvPr id="214" name="楕円 213"/>
        <xdr:cNvSpPr/>
      </xdr:nvSpPr>
      <xdr:spPr>
        <a:xfrm>
          <a:off x="4902200" y="146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31836</xdr:rowOff>
    </xdr:from>
    <xdr:ext cx="762000" cy="259045"/>
    <xdr:sp macro="" textlink="">
      <xdr:nvSpPr>
        <xdr:cNvPr id="215" name="人件費・物件費等の状況該当値テキスト"/>
        <xdr:cNvSpPr txBox="1"/>
      </xdr:nvSpPr>
      <xdr:spPr>
        <a:xfrm>
          <a:off x="5041900" y="1460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59364</xdr:rowOff>
    </xdr:from>
    <xdr:to>
      <xdr:col>19</xdr:col>
      <xdr:colOff>184150</xdr:colOff>
      <xdr:row>85</xdr:row>
      <xdr:rowOff>160964</xdr:rowOff>
    </xdr:to>
    <xdr:sp macro="" textlink="">
      <xdr:nvSpPr>
        <xdr:cNvPr id="216" name="楕円 215"/>
        <xdr:cNvSpPr/>
      </xdr:nvSpPr>
      <xdr:spPr>
        <a:xfrm>
          <a:off x="4064000" y="146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145741</xdr:rowOff>
    </xdr:from>
    <xdr:ext cx="736600" cy="259045"/>
    <xdr:sp macro="" textlink="">
      <xdr:nvSpPr>
        <xdr:cNvPr id="217" name="テキスト ボックス 216"/>
        <xdr:cNvSpPr txBox="1"/>
      </xdr:nvSpPr>
      <xdr:spPr>
        <a:xfrm>
          <a:off x="3733800" y="14718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11443</xdr:rowOff>
    </xdr:from>
    <xdr:to>
      <xdr:col>15</xdr:col>
      <xdr:colOff>133350</xdr:colOff>
      <xdr:row>85</xdr:row>
      <xdr:rowOff>113043</xdr:rowOff>
    </xdr:to>
    <xdr:sp macro="" textlink="">
      <xdr:nvSpPr>
        <xdr:cNvPr id="218" name="楕円 217"/>
        <xdr:cNvSpPr/>
      </xdr:nvSpPr>
      <xdr:spPr>
        <a:xfrm>
          <a:off x="3175000" y="1458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97820</xdr:rowOff>
    </xdr:from>
    <xdr:ext cx="762000" cy="259045"/>
    <xdr:sp macro="" textlink="">
      <xdr:nvSpPr>
        <xdr:cNvPr id="219" name="テキスト ボックス 218"/>
        <xdr:cNvSpPr txBox="1"/>
      </xdr:nvSpPr>
      <xdr:spPr>
        <a:xfrm>
          <a:off x="2844800" y="1467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102186</xdr:rowOff>
    </xdr:from>
    <xdr:to>
      <xdr:col>11</xdr:col>
      <xdr:colOff>82550</xdr:colOff>
      <xdr:row>85</xdr:row>
      <xdr:rowOff>32336</xdr:rowOff>
    </xdr:to>
    <xdr:sp macro="" textlink="">
      <xdr:nvSpPr>
        <xdr:cNvPr id="220" name="楕円 219"/>
        <xdr:cNvSpPr/>
      </xdr:nvSpPr>
      <xdr:spPr>
        <a:xfrm>
          <a:off x="2286000" y="145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17113</xdr:rowOff>
    </xdr:from>
    <xdr:ext cx="762000" cy="259045"/>
    <xdr:sp macro="" textlink="">
      <xdr:nvSpPr>
        <xdr:cNvPr id="221" name="テキスト ボックス 220"/>
        <xdr:cNvSpPr txBox="1"/>
      </xdr:nvSpPr>
      <xdr:spPr>
        <a:xfrm>
          <a:off x="1955800" y="1459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3108</xdr:rowOff>
    </xdr:from>
    <xdr:to>
      <xdr:col>7</xdr:col>
      <xdr:colOff>31750</xdr:colOff>
      <xdr:row>84</xdr:row>
      <xdr:rowOff>104708</xdr:rowOff>
    </xdr:to>
    <xdr:sp macro="" textlink="">
      <xdr:nvSpPr>
        <xdr:cNvPr id="222" name="楕円 221"/>
        <xdr:cNvSpPr/>
      </xdr:nvSpPr>
      <xdr:spPr>
        <a:xfrm>
          <a:off x="1397000" y="1440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89485</xdr:rowOff>
    </xdr:from>
    <xdr:ext cx="762000" cy="259045"/>
    <xdr:sp macro="" textlink="">
      <xdr:nvSpPr>
        <xdr:cNvPr id="223" name="テキスト ボックス 222"/>
        <xdr:cNvSpPr txBox="1"/>
      </xdr:nvSpPr>
      <xdr:spPr>
        <a:xfrm>
          <a:off x="1066800" y="1449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前年度と同水準であり，類似団体平均値を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ポイント上回っている。全国市平均値は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年齢層の多少による増減は見込まれるものの，今後も同水準での推移を見込んでいる。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mn-lt"/>
              <a:ea typeface="+mn-ea"/>
              <a:cs typeface="+mn-cs"/>
            </a:rPr>
            <a:t>注：今年度の数値は前年度数値を引用している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93557</xdr:rowOff>
    </xdr:from>
    <xdr:to>
      <xdr:col>81</xdr:col>
      <xdr:colOff>44450</xdr:colOff>
      <xdr:row>86</xdr:row>
      <xdr:rowOff>93557</xdr:rowOff>
    </xdr:to>
    <xdr:cxnSp macro="">
      <xdr:nvCxnSpPr>
        <xdr:cNvPr id="257" name="直線コネクタ 256"/>
        <xdr:cNvCxnSpPr/>
      </xdr:nvCxnSpPr>
      <xdr:spPr>
        <a:xfrm>
          <a:off x="16179800" y="1483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85513</xdr:rowOff>
    </xdr:from>
    <xdr:to>
      <xdr:col>77</xdr:col>
      <xdr:colOff>44450</xdr:colOff>
      <xdr:row>86</xdr:row>
      <xdr:rowOff>93557</xdr:rowOff>
    </xdr:to>
    <xdr:cxnSp macro="">
      <xdr:nvCxnSpPr>
        <xdr:cNvPr id="260" name="直線コネクタ 259"/>
        <xdr:cNvCxnSpPr/>
      </xdr:nvCxnSpPr>
      <xdr:spPr>
        <a:xfrm>
          <a:off x="15290800" y="148302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13123</xdr:rowOff>
    </xdr:from>
    <xdr:to>
      <xdr:col>72</xdr:col>
      <xdr:colOff>203200</xdr:colOff>
      <xdr:row>86</xdr:row>
      <xdr:rowOff>85513</xdr:rowOff>
    </xdr:to>
    <xdr:cxnSp macro="">
      <xdr:nvCxnSpPr>
        <xdr:cNvPr id="263" name="直線コネクタ 262"/>
        <xdr:cNvCxnSpPr/>
      </xdr:nvCxnSpPr>
      <xdr:spPr>
        <a:xfrm>
          <a:off x="14401800" y="147578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160443</xdr:rowOff>
    </xdr:from>
    <xdr:to>
      <xdr:col>68</xdr:col>
      <xdr:colOff>152400</xdr:colOff>
      <xdr:row>86</xdr:row>
      <xdr:rowOff>13123</xdr:rowOff>
    </xdr:to>
    <xdr:cxnSp macro="">
      <xdr:nvCxnSpPr>
        <xdr:cNvPr id="266" name="直線コネクタ 265"/>
        <xdr:cNvCxnSpPr/>
      </xdr:nvCxnSpPr>
      <xdr:spPr>
        <a:xfrm>
          <a:off x="13512800" y="1473369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42757</xdr:rowOff>
    </xdr:from>
    <xdr:to>
      <xdr:col>81</xdr:col>
      <xdr:colOff>95250</xdr:colOff>
      <xdr:row>86</xdr:row>
      <xdr:rowOff>144357</xdr:rowOff>
    </xdr:to>
    <xdr:sp macro="" textlink="">
      <xdr:nvSpPr>
        <xdr:cNvPr id="276" name="楕円 275"/>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14834</xdr:rowOff>
    </xdr:from>
    <xdr:ext cx="762000" cy="259045"/>
    <xdr:sp macro="" textlink="">
      <xdr:nvSpPr>
        <xdr:cNvPr id="277" name="給与水準   （国との比較）該当値テキスト"/>
        <xdr:cNvSpPr txBox="1"/>
      </xdr:nvSpPr>
      <xdr:spPr>
        <a:xfrm>
          <a:off x="17106900" y="1475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42757</xdr:rowOff>
    </xdr:from>
    <xdr:to>
      <xdr:col>77</xdr:col>
      <xdr:colOff>95250</xdr:colOff>
      <xdr:row>86</xdr:row>
      <xdr:rowOff>144357</xdr:rowOff>
    </xdr:to>
    <xdr:sp macro="" textlink="">
      <xdr:nvSpPr>
        <xdr:cNvPr id="278" name="楕円 277"/>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129134</xdr:rowOff>
    </xdr:from>
    <xdr:ext cx="736600" cy="259045"/>
    <xdr:sp macro="" textlink="">
      <xdr:nvSpPr>
        <xdr:cNvPr id="279" name="テキスト ボックス 278"/>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34713</xdr:rowOff>
    </xdr:from>
    <xdr:to>
      <xdr:col>73</xdr:col>
      <xdr:colOff>44450</xdr:colOff>
      <xdr:row>86</xdr:row>
      <xdr:rowOff>136313</xdr:rowOff>
    </xdr:to>
    <xdr:sp macro="" textlink="">
      <xdr:nvSpPr>
        <xdr:cNvPr id="280" name="楕円 279"/>
        <xdr:cNvSpPr/>
      </xdr:nvSpPr>
      <xdr:spPr>
        <a:xfrm>
          <a:off x="15240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81" name="テキスト ボックス 280"/>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133773</xdr:rowOff>
    </xdr:from>
    <xdr:to>
      <xdr:col>68</xdr:col>
      <xdr:colOff>203200</xdr:colOff>
      <xdr:row>86</xdr:row>
      <xdr:rowOff>63923</xdr:rowOff>
    </xdr:to>
    <xdr:sp macro="" textlink="">
      <xdr:nvSpPr>
        <xdr:cNvPr id="282" name="楕円 281"/>
        <xdr:cNvSpPr/>
      </xdr:nvSpPr>
      <xdr:spPr>
        <a:xfrm>
          <a:off x="14351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74100</xdr:rowOff>
    </xdr:from>
    <xdr:ext cx="762000" cy="259045"/>
    <xdr:sp macro="" textlink="">
      <xdr:nvSpPr>
        <xdr:cNvPr id="283" name="テキスト ボックス 282"/>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109643</xdr:rowOff>
    </xdr:from>
    <xdr:to>
      <xdr:col>64</xdr:col>
      <xdr:colOff>152400</xdr:colOff>
      <xdr:row>86</xdr:row>
      <xdr:rowOff>39793</xdr:rowOff>
    </xdr:to>
    <xdr:sp macro="" textlink="">
      <xdr:nvSpPr>
        <xdr:cNvPr id="284" name="楕円 283"/>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49970</xdr:rowOff>
    </xdr:from>
    <xdr:ext cx="762000" cy="259045"/>
    <xdr:sp macro="" textlink="">
      <xdr:nvSpPr>
        <xdr:cNvPr id="285" name="テキスト ボックス 284"/>
        <xdr:cNvSpPr txBox="1"/>
      </xdr:nvSpPr>
      <xdr:spPr>
        <a:xfrm>
          <a:off x="13131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合併に伴い解散した広域事務組合が運営していた「消防業務」を直営で行っているため，類似団体平均値を</a:t>
          </a:r>
          <a:r>
            <a:rPr kumimoji="1" lang="en-US" altLang="ja-JP" sz="1300">
              <a:latin typeface="ＭＳ Ｐゴシック" panose="020B0600070205080204" pitchFamily="50" charset="-128"/>
              <a:ea typeface="ＭＳ Ｐゴシック" panose="020B0600070205080204" pitchFamily="50" charset="-128"/>
            </a:rPr>
            <a:t>3.36</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今後は，定員適正化計画に基づき，適正な定員管理に努める。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128996</xdr:rowOff>
    </xdr:from>
    <xdr:to>
      <xdr:col>81</xdr:col>
      <xdr:colOff>44450</xdr:colOff>
      <xdr:row>64</xdr:row>
      <xdr:rowOff>161169</xdr:rowOff>
    </xdr:to>
    <xdr:cxnSp macro="">
      <xdr:nvCxnSpPr>
        <xdr:cNvPr id="322" name="直線コネクタ 321"/>
        <xdr:cNvCxnSpPr/>
      </xdr:nvCxnSpPr>
      <xdr:spPr>
        <a:xfrm>
          <a:off x="16179800" y="11101796"/>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127846</xdr:rowOff>
    </xdr:from>
    <xdr:to>
      <xdr:col>77</xdr:col>
      <xdr:colOff>44450</xdr:colOff>
      <xdr:row>64</xdr:row>
      <xdr:rowOff>128996</xdr:rowOff>
    </xdr:to>
    <xdr:cxnSp macro="">
      <xdr:nvCxnSpPr>
        <xdr:cNvPr id="325" name="直線コネクタ 324"/>
        <xdr:cNvCxnSpPr/>
      </xdr:nvCxnSpPr>
      <xdr:spPr>
        <a:xfrm>
          <a:off x="15290800" y="1110064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84183</xdr:rowOff>
    </xdr:from>
    <xdr:to>
      <xdr:col>72</xdr:col>
      <xdr:colOff>203200</xdr:colOff>
      <xdr:row>64</xdr:row>
      <xdr:rowOff>127846</xdr:rowOff>
    </xdr:to>
    <xdr:cxnSp macro="">
      <xdr:nvCxnSpPr>
        <xdr:cNvPr id="328" name="直線コネクタ 327"/>
        <xdr:cNvCxnSpPr/>
      </xdr:nvCxnSpPr>
      <xdr:spPr>
        <a:xfrm>
          <a:off x="14401800" y="11056983"/>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54308</xdr:rowOff>
    </xdr:from>
    <xdr:to>
      <xdr:col>68</xdr:col>
      <xdr:colOff>152400</xdr:colOff>
      <xdr:row>64</xdr:row>
      <xdr:rowOff>84183</xdr:rowOff>
    </xdr:to>
    <xdr:cxnSp macro="">
      <xdr:nvCxnSpPr>
        <xdr:cNvPr id="331" name="直線コネクタ 330"/>
        <xdr:cNvCxnSpPr/>
      </xdr:nvCxnSpPr>
      <xdr:spPr>
        <a:xfrm>
          <a:off x="13512800" y="11027108"/>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110369</xdr:rowOff>
    </xdr:from>
    <xdr:to>
      <xdr:col>81</xdr:col>
      <xdr:colOff>95250</xdr:colOff>
      <xdr:row>65</xdr:row>
      <xdr:rowOff>40519</xdr:rowOff>
    </xdr:to>
    <xdr:sp macro="" textlink="">
      <xdr:nvSpPr>
        <xdr:cNvPr id="341" name="楕円 340"/>
        <xdr:cNvSpPr/>
      </xdr:nvSpPr>
      <xdr:spPr>
        <a:xfrm>
          <a:off x="16967200" y="110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82446</xdr:rowOff>
    </xdr:from>
    <xdr:ext cx="762000" cy="259045"/>
    <xdr:sp macro="" textlink="">
      <xdr:nvSpPr>
        <xdr:cNvPr id="342" name="定員管理の状況該当値テキスト"/>
        <xdr:cNvSpPr txBox="1"/>
      </xdr:nvSpPr>
      <xdr:spPr>
        <a:xfrm>
          <a:off x="17106900" y="1105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78196</xdr:rowOff>
    </xdr:from>
    <xdr:to>
      <xdr:col>77</xdr:col>
      <xdr:colOff>95250</xdr:colOff>
      <xdr:row>65</xdr:row>
      <xdr:rowOff>8346</xdr:rowOff>
    </xdr:to>
    <xdr:sp macro="" textlink="">
      <xdr:nvSpPr>
        <xdr:cNvPr id="343" name="楕円 342"/>
        <xdr:cNvSpPr/>
      </xdr:nvSpPr>
      <xdr:spPr>
        <a:xfrm>
          <a:off x="16129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164573</xdr:rowOff>
    </xdr:from>
    <xdr:ext cx="736600" cy="259045"/>
    <xdr:sp macro="" textlink="">
      <xdr:nvSpPr>
        <xdr:cNvPr id="344" name="テキスト ボックス 343"/>
        <xdr:cNvSpPr txBox="1"/>
      </xdr:nvSpPr>
      <xdr:spPr>
        <a:xfrm>
          <a:off x="15798800" y="11137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77046</xdr:rowOff>
    </xdr:from>
    <xdr:to>
      <xdr:col>73</xdr:col>
      <xdr:colOff>44450</xdr:colOff>
      <xdr:row>65</xdr:row>
      <xdr:rowOff>7196</xdr:rowOff>
    </xdr:to>
    <xdr:sp macro="" textlink="">
      <xdr:nvSpPr>
        <xdr:cNvPr id="345" name="楕円 344"/>
        <xdr:cNvSpPr/>
      </xdr:nvSpPr>
      <xdr:spPr>
        <a:xfrm>
          <a:off x="15240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163423</xdr:rowOff>
    </xdr:from>
    <xdr:ext cx="762000" cy="259045"/>
    <xdr:sp macro="" textlink="">
      <xdr:nvSpPr>
        <xdr:cNvPr id="346" name="テキスト ボックス 345"/>
        <xdr:cNvSpPr txBox="1"/>
      </xdr:nvSpPr>
      <xdr:spPr>
        <a:xfrm>
          <a:off x="14909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33383</xdr:rowOff>
    </xdr:from>
    <xdr:to>
      <xdr:col>68</xdr:col>
      <xdr:colOff>203200</xdr:colOff>
      <xdr:row>64</xdr:row>
      <xdr:rowOff>134983</xdr:rowOff>
    </xdr:to>
    <xdr:sp macro="" textlink="">
      <xdr:nvSpPr>
        <xdr:cNvPr id="347" name="楕円 346"/>
        <xdr:cNvSpPr/>
      </xdr:nvSpPr>
      <xdr:spPr>
        <a:xfrm>
          <a:off x="14351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119760</xdr:rowOff>
    </xdr:from>
    <xdr:ext cx="762000" cy="259045"/>
    <xdr:sp macro="" textlink="">
      <xdr:nvSpPr>
        <xdr:cNvPr id="348" name="テキスト ボックス 347"/>
        <xdr:cNvSpPr txBox="1"/>
      </xdr:nvSpPr>
      <xdr:spPr>
        <a:xfrm>
          <a:off x="14020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3508</xdr:rowOff>
    </xdr:from>
    <xdr:to>
      <xdr:col>64</xdr:col>
      <xdr:colOff>152400</xdr:colOff>
      <xdr:row>64</xdr:row>
      <xdr:rowOff>105108</xdr:rowOff>
    </xdr:to>
    <xdr:sp macro="" textlink="">
      <xdr:nvSpPr>
        <xdr:cNvPr id="349" name="楕円 348"/>
        <xdr:cNvSpPr/>
      </xdr:nvSpPr>
      <xdr:spPr>
        <a:xfrm>
          <a:off x="13462000" y="109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89885</xdr:rowOff>
    </xdr:from>
    <xdr:ext cx="762000" cy="259045"/>
    <xdr:sp macro="" textlink="">
      <xdr:nvSpPr>
        <xdr:cNvPr id="350" name="テキスト ボックス 349"/>
        <xdr:cNvSpPr txBox="1"/>
      </xdr:nvSpPr>
      <xdr:spPr>
        <a:xfrm>
          <a:off x="13131800" y="1106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ポイント改善し，類似団体平均値を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改善している主な要因は，市債の発行抑制や，近年の借入利率の低下により，地方債元利償還金が減少しているためである。</a:t>
          </a:r>
        </a:p>
        <a:p>
          <a:r>
            <a:rPr kumimoji="1" lang="ja-JP" altLang="en-US" sz="1300">
              <a:latin typeface="ＭＳ Ｐゴシック" panose="020B0600070205080204" pitchFamily="50" charset="-128"/>
              <a:ea typeface="ＭＳ Ｐゴシック" panose="020B0600070205080204" pitchFamily="50" charset="-128"/>
            </a:rPr>
            <a:t>　今後は，保育施設整備事業や公共施設再編整備事業等に伴う地方債発行の増加が見込まれるものの，中長期的には事業の計画的な執行により地方債の発行を抑制し，公債費の適正化に努める。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131128</xdr:rowOff>
    </xdr:from>
    <xdr:to>
      <xdr:col>81</xdr:col>
      <xdr:colOff>44450</xdr:colOff>
      <xdr:row>36</xdr:row>
      <xdr:rowOff>141182</xdr:rowOff>
    </xdr:to>
    <xdr:cxnSp macro="">
      <xdr:nvCxnSpPr>
        <xdr:cNvPr id="384" name="直線コネクタ 383"/>
        <xdr:cNvCxnSpPr/>
      </xdr:nvCxnSpPr>
      <xdr:spPr>
        <a:xfrm flipV="1">
          <a:off x="16179800" y="630332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126805</xdr:rowOff>
    </xdr:from>
    <xdr:ext cx="762000" cy="259045"/>
    <xdr:sp macro="" textlink="">
      <xdr:nvSpPr>
        <xdr:cNvPr id="385" name="公債費負担の状況平均値テキスト"/>
        <xdr:cNvSpPr txBox="1"/>
      </xdr:nvSpPr>
      <xdr:spPr>
        <a:xfrm>
          <a:off x="17106900" y="629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141182</xdr:rowOff>
    </xdr:from>
    <xdr:to>
      <xdr:col>77</xdr:col>
      <xdr:colOff>44450</xdr:colOff>
      <xdr:row>36</xdr:row>
      <xdr:rowOff>157268</xdr:rowOff>
    </xdr:to>
    <xdr:cxnSp macro="">
      <xdr:nvCxnSpPr>
        <xdr:cNvPr id="387" name="直線コネクタ 386"/>
        <xdr:cNvCxnSpPr/>
      </xdr:nvCxnSpPr>
      <xdr:spPr>
        <a:xfrm flipV="1">
          <a:off x="15290800" y="631338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157268</xdr:rowOff>
    </xdr:from>
    <xdr:to>
      <xdr:col>72</xdr:col>
      <xdr:colOff>203200</xdr:colOff>
      <xdr:row>37</xdr:row>
      <xdr:rowOff>7938</xdr:rowOff>
    </xdr:to>
    <xdr:cxnSp macro="">
      <xdr:nvCxnSpPr>
        <xdr:cNvPr id="390" name="直線コネクタ 389"/>
        <xdr:cNvCxnSpPr/>
      </xdr:nvCxnSpPr>
      <xdr:spPr>
        <a:xfrm flipV="1">
          <a:off x="14401800" y="6329468"/>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7938</xdr:rowOff>
    </xdr:from>
    <xdr:to>
      <xdr:col>68</xdr:col>
      <xdr:colOff>152400</xdr:colOff>
      <xdr:row>37</xdr:row>
      <xdr:rowOff>26035</xdr:rowOff>
    </xdr:to>
    <xdr:cxnSp macro="">
      <xdr:nvCxnSpPr>
        <xdr:cNvPr id="393" name="直線コネクタ 392"/>
        <xdr:cNvCxnSpPr/>
      </xdr:nvCxnSpPr>
      <xdr:spPr>
        <a:xfrm flipV="1">
          <a:off x="13512800" y="63515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80328</xdr:rowOff>
    </xdr:from>
    <xdr:to>
      <xdr:col>81</xdr:col>
      <xdr:colOff>95250</xdr:colOff>
      <xdr:row>37</xdr:row>
      <xdr:rowOff>10478</xdr:rowOff>
    </xdr:to>
    <xdr:sp macro="" textlink="">
      <xdr:nvSpPr>
        <xdr:cNvPr id="403" name="楕円 402"/>
        <xdr:cNvSpPr/>
      </xdr:nvSpPr>
      <xdr:spPr>
        <a:xfrm>
          <a:off x="169672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1605</xdr:rowOff>
    </xdr:from>
    <xdr:ext cx="762000" cy="259045"/>
    <xdr:sp macro="" textlink="">
      <xdr:nvSpPr>
        <xdr:cNvPr id="404" name="公債費負担の状況該当値テキスト"/>
        <xdr:cNvSpPr txBox="1"/>
      </xdr:nvSpPr>
      <xdr:spPr>
        <a:xfrm>
          <a:off x="17106900" y="617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90382</xdr:rowOff>
    </xdr:from>
    <xdr:to>
      <xdr:col>77</xdr:col>
      <xdr:colOff>95250</xdr:colOff>
      <xdr:row>37</xdr:row>
      <xdr:rowOff>20532</xdr:rowOff>
    </xdr:to>
    <xdr:sp macro="" textlink="">
      <xdr:nvSpPr>
        <xdr:cNvPr id="405" name="楕円 404"/>
        <xdr:cNvSpPr/>
      </xdr:nvSpPr>
      <xdr:spPr>
        <a:xfrm>
          <a:off x="16129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30709</xdr:rowOff>
    </xdr:from>
    <xdr:ext cx="736600" cy="259045"/>
    <xdr:sp macro="" textlink="">
      <xdr:nvSpPr>
        <xdr:cNvPr id="406" name="テキスト ボックス 405"/>
        <xdr:cNvSpPr txBox="1"/>
      </xdr:nvSpPr>
      <xdr:spPr>
        <a:xfrm>
          <a:off x="15798800" y="6031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106468</xdr:rowOff>
    </xdr:from>
    <xdr:to>
      <xdr:col>73</xdr:col>
      <xdr:colOff>44450</xdr:colOff>
      <xdr:row>37</xdr:row>
      <xdr:rowOff>36618</xdr:rowOff>
    </xdr:to>
    <xdr:sp macro="" textlink="">
      <xdr:nvSpPr>
        <xdr:cNvPr id="407" name="楕円 406"/>
        <xdr:cNvSpPr/>
      </xdr:nvSpPr>
      <xdr:spPr>
        <a:xfrm>
          <a:off x="15240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46795</xdr:rowOff>
    </xdr:from>
    <xdr:ext cx="762000" cy="259045"/>
    <xdr:sp macro="" textlink="">
      <xdr:nvSpPr>
        <xdr:cNvPr id="408" name="テキスト ボックス 407"/>
        <xdr:cNvSpPr txBox="1"/>
      </xdr:nvSpPr>
      <xdr:spPr>
        <a:xfrm>
          <a:off x="14909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128588</xdr:rowOff>
    </xdr:from>
    <xdr:to>
      <xdr:col>68</xdr:col>
      <xdr:colOff>203200</xdr:colOff>
      <xdr:row>37</xdr:row>
      <xdr:rowOff>58738</xdr:rowOff>
    </xdr:to>
    <xdr:sp macro="" textlink="">
      <xdr:nvSpPr>
        <xdr:cNvPr id="409" name="楕円 408"/>
        <xdr:cNvSpPr/>
      </xdr:nvSpPr>
      <xdr:spPr>
        <a:xfrm>
          <a:off x="14351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68915</xdr:rowOff>
    </xdr:from>
    <xdr:ext cx="762000" cy="259045"/>
    <xdr:sp macro="" textlink="">
      <xdr:nvSpPr>
        <xdr:cNvPr id="410" name="テキスト ボックス 409"/>
        <xdr:cNvSpPr txBox="1"/>
      </xdr:nvSpPr>
      <xdr:spPr>
        <a:xfrm>
          <a:off x="14020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146685</xdr:rowOff>
    </xdr:from>
    <xdr:to>
      <xdr:col>64</xdr:col>
      <xdr:colOff>152400</xdr:colOff>
      <xdr:row>37</xdr:row>
      <xdr:rowOff>76835</xdr:rowOff>
    </xdr:to>
    <xdr:sp macro="" textlink="">
      <xdr:nvSpPr>
        <xdr:cNvPr id="411" name="楕円 410"/>
        <xdr:cNvSpPr/>
      </xdr:nvSpPr>
      <xdr:spPr>
        <a:xfrm>
          <a:off x="13462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87012</xdr:rowOff>
    </xdr:from>
    <xdr:ext cx="762000" cy="259045"/>
    <xdr:sp macro="" textlink="">
      <xdr:nvSpPr>
        <xdr:cNvPr id="412" name="テキスト ボックス 411"/>
        <xdr:cNvSpPr txBox="1"/>
      </xdr:nvSpPr>
      <xdr:spPr>
        <a:xfrm>
          <a:off x="13131800" y="60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9.1</a:t>
          </a:r>
          <a:r>
            <a:rPr kumimoji="1" lang="ja-JP" altLang="en-US" sz="1200">
              <a:latin typeface="ＭＳ Ｐゴシック" panose="020B0600070205080204" pitchFamily="50" charset="-128"/>
              <a:ea typeface="ＭＳ Ｐゴシック" panose="020B0600070205080204" pitchFamily="50" charset="-128"/>
            </a:rPr>
            <a:t>ポイント改善し，類似団体平均値を</a:t>
          </a:r>
          <a:r>
            <a:rPr kumimoji="1" lang="en-US" altLang="ja-JP" sz="1200">
              <a:latin typeface="ＭＳ Ｐゴシック" panose="020B0600070205080204" pitchFamily="50" charset="-128"/>
              <a:ea typeface="ＭＳ Ｐゴシック" panose="020B0600070205080204" pitchFamily="50" charset="-128"/>
            </a:rPr>
            <a:t>43.1</a:t>
          </a:r>
          <a:r>
            <a:rPr kumimoji="1" lang="ja-JP" altLang="en-US" sz="1200">
              <a:latin typeface="ＭＳ Ｐゴシック" panose="020B0600070205080204" pitchFamily="50" charset="-128"/>
              <a:ea typeface="ＭＳ Ｐゴシック" panose="020B0600070205080204" pitchFamily="50" charset="-128"/>
            </a:rPr>
            <a:t>ポイント下回っている。これは，財政調整基金への決算剰余金の積立による充当可能基金の増加が大きく影響している。また，退職手当負担見込額の減少に伴い，将来負担額が減少している。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豪雨災害の影響や，大型建設事業など，市債発行額が増加するとともに，財政調整基金の取崩しが見込まれ，一時的に将来負担比率が悪化することが見込まれるが，中長期的には，将来の負担を軽減できるよう，財政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75171</xdr:rowOff>
    </xdr:from>
    <xdr:to>
      <xdr:col>81</xdr:col>
      <xdr:colOff>44450</xdr:colOff>
      <xdr:row>14</xdr:row>
      <xdr:rowOff>97130</xdr:rowOff>
    </xdr:to>
    <xdr:cxnSp macro="">
      <xdr:nvCxnSpPr>
        <xdr:cNvPr id="444" name="直線コネクタ 443"/>
        <xdr:cNvCxnSpPr/>
      </xdr:nvCxnSpPr>
      <xdr:spPr>
        <a:xfrm flipV="1">
          <a:off x="16179800" y="2475471"/>
          <a:ext cx="838200" cy="2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5"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97130</xdr:rowOff>
    </xdr:from>
    <xdr:to>
      <xdr:col>77</xdr:col>
      <xdr:colOff>44450</xdr:colOff>
      <xdr:row>14</xdr:row>
      <xdr:rowOff>114745</xdr:rowOff>
    </xdr:to>
    <xdr:cxnSp macro="">
      <xdr:nvCxnSpPr>
        <xdr:cNvPr id="447" name="直線コネクタ 446"/>
        <xdr:cNvCxnSpPr/>
      </xdr:nvCxnSpPr>
      <xdr:spPr>
        <a:xfrm flipV="1">
          <a:off x="15290800" y="2497430"/>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114745</xdr:rowOff>
    </xdr:from>
    <xdr:to>
      <xdr:col>72</xdr:col>
      <xdr:colOff>203200</xdr:colOff>
      <xdr:row>14</xdr:row>
      <xdr:rowOff>160350</xdr:rowOff>
    </xdr:to>
    <xdr:cxnSp macro="">
      <xdr:nvCxnSpPr>
        <xdr:cNvPr id="450" name="直線コネクタ 449"/>
        <xdr:cNvCxnSpPr/>
      </xdr:nvCxnSpPr>
      <xdr:spPr>
        <a:xfrm flipV="1">
          <a:off x="14401800" y="2515045"/>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160350</xdr:rowOff>
    </xdr:from>
    <xdr:to>
      <xdr:col>68</xdr:col>
      <xdr:colOff>152400</xdr:colOff>
      <xdr:row>15</xdr:row>
      <xdr:rowOff>36195</xdr:rowOff>
    </xdr:to>
    <xdr:cxnSp macro="">
      <xdr:nvCxnSpPr>
        <xdr:cNvPr id="453" name="直線コネクタ 452"/>
        <xdr:cNvCxnSpPr/>
      </xdr:nvCxnSpPr>
      <xdr:spPr>
        <a:xfrm flipV="1">
          <a:off x="13512800" y="2560650"/>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5" name="テキスト ボックス 454"/>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24371</xdr:rowOff>
    </xdr:from>
    <xdr:to>
      <xdr:col>81</xdr:col>
      <xdr:colOff>95250</xdr:colOff>
      <xdr:row>14</xdr:row>
      <xdr:rowOff>125971</xdr:rowOff>
    </xdr:to>
    <xdr:sp macro="" textlink="">
      <xdr:nvSpPr>
        <xdr:cNvPr id="463" name="楕円 462"/>
        <xdr:cNvSpPr/>
      </xdr:nvSpPr>
      <xdr:spPr>
        <a:xfrm>
          <a:off x="16967200" y="242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117098</xdr:rowOff>
    </xdr:from>
    <xdr:ext cx="762000" cy="259045"/>
    <xdr:sp macro="" textlink="">
      <xdr:nvSpPr>
        <xdr:cNvPr id="464" name="将来負担の状況該当値テキスト"/>
        <xdr:cNvSpPr txBox="1"/>
      </xdr:nvSpPr>
      <xdr:spPr>
        <a:xfrm>
          <a:off x="17106900" y="234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46330</xdr:rowOff>
    </xdr:from>
    <xdr:to>
      <xdr:col>77</xdr:col>
      <xdr:colOff>95250</xdr:colOff>
      <xdr:row>14</xdr:row>
      <xdr:rowOff>147930</xdr:rowOff>
    </xdr:to>
    <xdr:sp macro="" textlink="">
      <xdr:nvSpPr>
        <xdr:cNvPr id="465" name="楕円 464"/>
        <xdr:cNvSpPr/>
      </xdr:nvSpPr>
      <xdr:spPr>
        <a:xfrm>
          <a:off x="16129000" y="24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158107</xdr:rowOff>
    </xdr:from>
    <xdr:ext cx="736600" cy="259045"/>
    <xdr:sp macro="" textlink="">
      <xdr:nvSpPr>
        <xdr:cNvPr id="466" name="テキスト ボックス 465"/>
        <xdr:cNvSpPr txBox="1"/>
      </xdr:nvSpPr>
      <xdr:spPr>
        <a:xfrm>
          <a:off x="15798800" y="2215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63945</xdr:rowOff>
    </xdr:from>
    <xdr:to>
      <xdr:col>73</xdr:col>
      <xdr:colOff>44450</xdr:colOff>
      <xdr:row>14</xdr:row>
      <xdr:rowOff>165545</xdr:rowOff>
    </xdr:to>
    <xdr:sp macro="" textlink="">
      <xdr:nvSpPr>
        <xdr:cNvPr id="467" name="楕円 466"/>
        <xdr:cNvSpPr/>
      </xdr:nvSpPr>
      <xdr:spPr>
        <a:xfrm>
          <a:off x="15240000" y="246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4272</xdr:rowOff>
    </xdr:from>
    <xdr:ext cx="762000" cy="259045"/>
    <xdr:sp macro="" textlink="">
      <xdr:nvSpPr>
        <xdr:cNvPr id="468" name="テキスト ボックス 467"/>
        <xdr:cNvSpPr txBox="1"/>
      </xdr:nvSpPr>
      <xdr:spPr>
        <a:xfrm>
          <a:off x="14909800" y="223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109550</xdr:rowOff>
    </xdr:from>
    <xdr:to>
      <xdr:col>68</xdr:col>
      <xdr:colOff>203200</xdr:colOff>
      <xdr:row>15</xdr:row>
      <xdr:rowOff>39700</xdr:rowOff>
    </xdr:to>
    <xdr:sp macro="" textlink="">
      <xdr:nvSpPr>
        <xdr:cNvPr id="469" name="楕円 468"/>
        <xdr:cNvSpPr/>
      </xdr:nvSpPr>
      <xdr:spPr>
        <a:xfrm>
          <a:off x="14351000" y="25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49877</xdr:rowOff>
    </xdr:from>
    <xdr:ext cx="762000" cy="259045"/>
    <xdr:sp macro="" textlink="">
      <xdr:nvSpPr>
        <xdr:cNvPr id="470" name="テキスト ボックス 469"/>
        <xdr:cNvSpPr txBox="1"/>
      </xdr:nvSpPr>
      <xdr:spPr>
        <a:xfrm>
          <a:off x="14020800" y="22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156845</xdr:rowOff>
    </xdr:from>
    <xdr:to>
      <xdr:col>64</xdr:col>
      <xdr:colOff>152400</xdr:colOff>
      <xdr:row>15</xdr:row>
      <xdr:rowOff>86995</xdr:rowOff>
    </xdr:to>
    <xdr:sp macro="" textlink="">
      <xdr:nvSpPr>
        <xdr:cNvPr id="471" name="楕円 470"/>
        <xdr:cNvSpPr/>
      </xdr:nvSpPr>
      <xdr:spPr>
        <a:xfrm>
          <a:off x="13462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97172</xdr:rowOff>
    </xdr:from>
    <xdr:ext cx="762000" cy="259045"/>
    <xdr:sp macro="" textlink="">
      <xdr:nvSpPr>
        <xdr:cNvPr id="472" name="テキスト ボックス 471"/>
        <xdr:cNvSpPr txBox="1"/>
      </xdr:nvSpPr>
      <xdr:spPr>
        <a:xfrm>
          <a:off x="13131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24,082
23,318
100.70
15,340,238
15,156,337
117,811
9,395,421
17,562,116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職員の採用抑制により人件費の抑制を行っているが，類似団体と比べ職員数が多く，依然として類似団体平均値を</a:t>
          </a:r>
          <a:r>
            <a:rPr kumimoji="1" lang="en-US" altLang="ja-JP" sz="1300">
              <a:latin typeface="ＭＳ Ｐゴシック" panose="020B0600070205080204" pitchFamily="50" charset="-128"/>
              <a:ea typeface="ＭＳ Ｐゴシック" panose="020B0600070205080204" pitchFamily="50" charset="-128"/>
            </a:rPr>
            <a:t>5.7 </a:t>
          </a:r>
          <a:r>
            <a:rPr kumimoji="1" lang="ja-JP" altLang="en-US" sz="1300">
              <a:latin typeface="ＭＳ Ｐゴシック" panose="020B0600070205080204" pitchFamily="50" charset="-128"/>
              <a:ea typeface="ＭＳ Ｐゴシック" panose="020B0600070205080204" pitchFamily="50" charset="-128"/>
            </a:rPr>
            <a:t>ポイント上回り，人件費の占める割合は高い状況である。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今後においても，定員適正化計画に基づき，適正な定員管理に努める。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90424</xdr:rowOff>
    </xdr:from>
    <xdr:to>
      <xdr:col>24</xdr:col>
      <xdr:colOff>25400</xdr:colOff>
      <xdr:row>38</xdr:row>
      <xdr:rowOff>122428</xdr:rowOff>
    </xdr:to>
    <xdr:cxnSp macro="">
      <xdr:nvCxnSpPr>
        <xdr:cNvPr id="64" name="直線コネクタ 63"/>
        <xdr:cNvCxnSpPr/>
      </xdr:nvCxnSpPr>
      <xdr:spPr>
        <a:xfrm>
          <a:off x="3987800" y="66055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xdr:rowOff>
    </xdr:from>
    <xdr:to>
      <xdr:col>19</xdr:col>
      <xdr:colOff>187325</xdr:colOff>
      <xdr:row>38</xdr:row>
      <xdr:rowOff>90424</xdr:rowOff>
    </xdr:to>
    <xdr:cxnSp macro="">
      <xdr:nvCxnSpPr>
        <xdr:cNvPr id="67" name="直線コネクタ 66"/>
        <xdr:cNvCxnSpPr/>
      </xdr:nvCxnSpPr>
      <xdr:spPr>
        <a:xfrm>
          <a:off x="3098800" y="6523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170434</xdr:rowOff>
    </xdr:from>
    <xdr:to>
      <xdr:col>15</xdr:col>
      <xdr:colOff>98425</xdr:colOff>
      <xdr:row>38</xdr:row>
      <xdr:rowOff>8128</xdr:rowOff>
    </xdr:to>
    <xdr:cxnSp macro="">
      <xdr:nvCxnSpPr>
        <xdr:cNvPr id="70" name="直線コネクタ 69"/>
        <xdr:cNvCxnSpPr/>
      </xdr:nvCxnSpPr>
      <xdr:spPr>
        <a:xfrm>
          <a:off x="2209800" y="6514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170434</xdr:rowOff>
    </xdr:from>
    <xdr:to>
      <xdr:col>11</xdr:col>
      <xdr:colOff>9525</xdr:colOff>
      <xdr:row>38</xdr:row>
      <xdr:rowOff>35560</xdr:rowOff>
    </xdr:to>
    <xdr:cxnSp macro="">
      <xdr:nvCxnSpPr>
        <xdr:cNvPr id="73" name="直線コネクタ 72"/>
        <xdr:cNvCxnSpPr/>
      </xdr:nvCxnSpPr>
      <xdr:spPr>
        <a:xfrm flipV="1">
          <a:off x="1320800" y="65140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71628</xdr:rowOff>
    </xdr:from>
    <xdr:to>
      <xdr:col>24</xdr:col>
      <xdr:colOff>76200</xdr:colOff>
      <xdr:row>39</xdr:row>
      <xdr:rowOff>1778</xdr:rowOff>
    </xdr:to>
    <xdr:sp macro="" textlink="">
      <xdr:nvSpPr>
        <xdr:cNvPr id="83" name="楕円 82"/>
        <xdr:cNvSpPr/>
      </xdr:nvSpPr>
      <xdr:spPr>
        <a:xfrm>
          <a:off x="4775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43705</xdr:rowOff>
    </xdr:from>
    <xdr:ext cx="762000" cy="259045"/>
    <xdr:sp macro="" textlink="">
      <xdr:nvSpPr>
        <xdr:cNvPr id="84" name="人件費該当値テキスト"/>
        <xdr:cNvSpPr txBox="1"/>
      </xdr:nvSpPr>
      <xdr:spPr>
        <a:xfrm>
          <a:off x="4914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39624</xdr:rowOff>
    </xdr:from>
    <xdr:to>
      <xdr:col>20</xdr:col>
      <xdr:colOff>38100</xdr:colOff>
      <xdr:row>38</xdr:row>
      <xdr:rowOff>141224</xdr:rowOff>
    </xdr:to>
    <xdr:sp macro="" textlink="">
      <xdr:nvSpPr>
        <xdr:cNvPr id="85" name="楕円 84"/>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126001</xdr:rowOff>
    </xdr:from>
    <xdr:ext cx="736600" cy="259045"/>
    <xdr:sp macro="" textlink="">
      <xdr:nvSpPr>
        <xdr:cNvPr id="86" name="テキスト ボックス 85"/>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119634</xdr:rowOff>
    </xdr:from>
    <xdr:to>
      <xdr:col>11</xdr:col>
      <xdr:colOff>60325</xdr:colOff>
      <xdr:row>38</xdr:row>
      <xdr:rowOff>49785</xdr:rowOff>
    </xdr:to>
    <xdr:sp macro="" textlink="">
      <xdr:nvSpPr>
        <xdr:cNvPr id="89" name="楕円 88"/>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34561</xdr:rowOff>
    </xdr:from>
    <xdr:ext cx="762000" cy="259045"/>
    <xdr:sp macro="" textlink="">
      <xdr:nvSpPr>
        <xdr:cNvPr id="90" name="テキスト ボックス 89"/>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1" name="楕円 90"/>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2" name="テキスト ボックス 91"/>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増加の主な要因は，委託料及び賃金の増加である。</a:t>
          </a:r>
        </a:p>
        <a:p>
          <a:r>
            <a:rPr kumimoji="1" lang="ja-JP" altLang="en-US" sz="1300">
              <a:latin typeface="ＭＳ Ｐゴシック" panose="020B0600070205080204" pitchFamily="50" charset="-128"/>
              <a:ea typeface="ＭＳ Ｐゴシック" panose="020B0600070205080204" pitchFamily="50" charset="-128"/>
            </a:rPr>
            <a:t>　引き続き施設の統廃合等による管理経費の抑制，事務事業の見直し等に努める。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39914</xdr:rowOff>
    </xdr:from>
    <xdr:to>
      <xdr:col>82</xdr:col>
      <xdr:colOff>107950</xdr:colOff>
      <xdr:row>19</xdr:row>
      <xdr:rowOff>42636</xdr:rowOff>
    </xdr:to>
    <xdr:cxnSp macro="">
      <xdr:nvCxnSpPr>
        <xdr:cNvPr id="127" name="直線コネクタ 126"/>
        <xdr:cNvCxnSpPr/>
      </xdr:nvCxnSpPr>
      <xdr:spPr>
        <a:xfrm>
          <a:off x="15671800" y="3126014"/>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18</xdr:row>
      <xdr:rowOff>72571</xdr:rowOff>
    </xdr:to>
    <xdr:cxnSp macro="">
      <xdr:nvCxnSpPr>
        <xdr:cNvPr id="130" name="直線コネクタ 129"/>
        <xdr:cNvCxnSpPr/>
      </xdr:nvCxnSpPr>
      <xdr:spPr>
        <a:xfrm flipV="1">
          <a:off x="14782800" y="3126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18</xdr:row>
      <xdr:rowOff>72571</xdr:rowOff>
    </xdr:to>
    <xdr:cxnSp macro="">
      <xdr:nvCxnSpPr>
        <xdr:cNvPr id="133" name="直線コネクタ 132"/>
        <xdr:cNvCxnSpPr/>
      </xdr:nvCxnSpPr>
      <xdr:spPr>
        <a:xfrm>
          <a:off x="13893800" y="29953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17</xdr:row>
      <xdr:rowOff>80736</xdr:rowOff>
    </xdr:to>
    <xdr:cxnSp macro="">
      <xdr:nvCxnSpPr>
        <xdr:cNvPr id="136" name="直線コネクタ 135"/>
        <xdr:cNvCxnSpPr/>
      </xdr:nvCxnSpPr>
      <xdr:spPr>
        <a:xfrm>
          <a:off x="13004800" y="28756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163286</xdr:rowOff>
    </xdr:from>
    <xdr:to>
      <xdr:col>82</xdr:col>
      <xdr:colOff>158750</xdr:colOff>
      <xdr:row>19</xdr:row>
      <xdr:rowOff>93436</xdr:rowOff>
    </xdr:to>
    <xdr:sp macro="" textlink="">
      <xdr:nvSpPr>
        <xdr:cNvPr id="146" name="楕円 145"/>
        <xdr:cNvSpPr/>
      </xdr:nvSpPr>
      <xdr:spPr>
        <a:xfrm>
          <a:off x="164592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135363</xdr:rowOff>
    </xdr:from>
    <xdr:ext cx="762000" cy="259045"/>
    <xdr:sp macro="" textlink="">
      <xdr:nvSpPr>
        <xdr:cNvPr id="147" name="物件費該当値テキスト"/>
        <xdr:cNvSpPr txBox="1"/>
      </xdr:nvSpPr>
      <xdr:spPr>
        <a:xfrm>
          <a:off x="16598900" y="322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160564</xdr:rowOff>
    </xdr:from>
    <xdr:to>
      <xdr:col>78</xdr:col>
      <xdr:colOff>120650</xdr:colOff>
      <xdr:row>18</xdr:row>
      <xdr:rowOff>90714</xdr:rowOff>
    </xdr:to>
    <xdr:sp macro="" textlink="">
      <xdr:nvSpPr>
        <xdr:cNvPr id="148" name="楕円 147"/>
        <xdr:cNvSpPr/>
      </xdr:nvSpPr>
      <xdr:spPr>
        <a:xfrm>
          <a:off x="15621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75491</xdr:rowOff>
    </xdr:from>
    <xdr:ext cx="736600" cy="259045"/>
    <xdr:sp macro="" textlink="">
      <xdr:nvSpPr>
        <xdr:cNvPr id="149" name="テキスト ボックス 148"/>
        <xdr:cNvSpPr txBox="1"/>
      </xdr:nvSpPr>
      <xdr:spPr>
        <a:xfrm>
          <a:off x="15290800" y="316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21771</xdr:rowOff>
    </xdr:from>
    <xdr:to>
      <xdr:col>74</xdr:col>
      <xdr:colOff>31750</xdr:colOff>
      <xdr:row>18</xdr:row>
      <xdr:rowOff>123371</xdr:rowOff>
    </xdr:to>
    <xdr:sp macro="" textlink="">
      <xdr:nvSpPr>
        <xdr:cNvPr id="150" name="楕円 149"/>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108149</xdr:rowOff>
    </xdr:from>
    <xdr:ext cx="762000" cy="259045"/>
    <xdr:sp macro="" textlink="">
      <xdr:nvSpPr>
        <xdr:cNvPr id="151" name="テキスト ボックス 150"/>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2" name="楕円 151"/>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3" name="テキスト ボックス 152"/>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54" name="楕円 153"/>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55" name="テキスト ボックス 154"/>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ポイント増加しているが，類似団体平均値を</a:t>
          </a:r>
          <a:r>
            <a:rPr kumimoji="1" lang="en-US" altLang="ja-JP" sz="1300">
              <a:latin typeface="ＭＳ Ｐゴシック" panose="020B0600070205080204" pitchFamily="50" charset="-128"/>
              <a:ea typeface="ＭＳ Ｐゴシック" panose="020B0600070205080204" pitchFamily="50" charset="-128"/>
            </a:rPr>
            <a:t>3.7 </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教育扶助費は増加しているものの，生活保護費等が減少しており，扶助費全体の決算額としては減少している。</a:t>
          </a:r>
        </a:p>
        <a:p>
          <a:r>
            <a:rPr kumimoji="1" lang="ja-JP" altLang="en-US" sz="1300">
              <a:latin typeface="ＭＳ Ｐゴシック" panose="020B0600070205080204" pitchFamily="50" charset="-128"/>
              <a:ea typeface="ＭＳ Ｐゴシック" panose="020B0600070205080204" pitchFamily="50" charset="-128"/>
            </a:rPr>
            <a:t>　今後の社会情勢等の動向によっては，障害者（児）に係る扶助費や生活保護費，医療費等の増加が予想されるため，適切な運営に努める。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55</xdr:row>
      <xdr:rowOff>151493</xdr:rowOff>
    </xdr:to>
    <xdr:cxnSp macro="">
      <xdr:nvCxnSpPr>
        <xdr:cNvPr id="189" name="直線コネクタ 188"/>
        <xdr:cNvCxnSpPr/>
      </xdr:nvCxnSpPr>
      <xdr:spPr>
        <a:xfrm>
          <a:off x="3987800" y="95703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55</xdr:row>
      <xdr:rowOff>140607</xdr:rowOff>
    </xdr:to>
    <xdr:cxnSp macro="">
      <xdr:nvCxnSpPr>
        <xdr:cNvPr id="192" name="直線コネクタ 191"/>
        <xdr:cNvCxnSpPr/>
      </xdr:nvCxnSpPr>
      <xdr:spPr>
        <a:xfrm>
          <a:off x="3098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162378</xdr:rowOff>
    </xdr:to>
    <xdr:cxnSp macro="">
      <xdr:nvCxnSpPr>
        <xdr:cNvPr id="195" name="直線コネクタ 194"/>
        <xdr:cNvCxnSpPr/>
      </xdr:nvCxnSpPr>
      <xdr:spPr>
        <a:xfrm flipV="1">
          <a:off x="2209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55</xdr:row>
      <xdr:rowOff>162378</xdr:rowOff>
    </xdr:to>
    <xdr:cxnSp macro="">
      <xdr:nvCxnSpPr>
        <xdr:cNvPr id="198" name="直線コネクタ 197"/>
        <xdr:cNvCxnSpPr/>
      </xdr:nvCxnSpPr>
      <xdr:spPr>
        <a:xfrm>
          <a:off x="1320800" y="958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8" name="楕円 207"/>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09"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10" name="楕円 209"/>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1" name="テキスト ボックス 210"/>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2" name="楕円 211"/>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3" name="テキスト ボックス 212"/>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4" name="楕円 213"/>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5" name="テキスト ボックス 214"/>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6" name="楕円 215"/>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17" name="テキスト ボックス 216"/>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ポイント減少しており，類似団体平均値を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今後も高齢化が進む中で，介護給付費や医療給付費の増加等はあるが，抑制に努めるとともに，公営事業への繰出金も健全化に努めることにより，抑制を図る。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118835</xdr:rowOff>
    </xdr:from>
    <xdr:to>
      <xdr:col>82</xdr:col>
      <xdr:colOff>107950</xdr:colOff>
      <xdr:row>56</xdr:row>
      <xdr:rowOff>45357</xdr:rowOff>
    </xdr:to>
    <xdr:cxnSp macro="">
      <xdr:nvCxnSpPr>
        <xdr:cNvPr id="252" name="直線コネクタ 251"/>
        <xdr:cNvCxnSpPr/>
      </xdr:nvCxnSpPr>
      <xdr:spPr>
        <a:xfrm flipV="1">
          <a:off x="15671800" y="95485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56</xdr:row>
      <xdr:rowOff>45357</xdr:rowOff>
    </xdr:to>
    <xdr:cxnSp macro="">
      <xdr:nvCxnSpPr>
        <xdr:cNvPr id="255" name="直線コネクタ 254"/>
        <xdr:cNvCxnSpPr/>
      </xdr:nvCxnSpPr>
      <xdr:spPr>
        <a:xfrm>
          <a:off x="14782800" y="9548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131899</xdr:rowOff>
    </xdr:to>
    <xdr:cxnSp macro="">
      <xdr:nvCxnSpPr>
        <xdr:cNvPr id="258" name="直線コネクタ 257"/>
        <xdr:cNvCxnSpPr/>
      </xdr:nvCxnSpPr>
      <xdr:spPr>
        <a:xfrm flipV="1">
          <a:off x="13893800" y="95485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125367</xdr:rowOff>
    </xdr:from>
    <xdr:to>
      <xdr:col>69</xdr:col>
      <xdr:colOff>92075</xdr:colOff>
      <xdr:row>55</xdr:row>
      <xdr:rowOff>131899</xdr:rowOff>
    </xdr:to>
    <xdr:cxnSp macro="">
      <xdr:nvCxnSpPr>
        <xdr:cNvPr id="261" name="直線コネクタ 260"/>
        <xdr:cNvCxnSpPr/>
      </xdr:nvCxnSpPr>
      <xdr:spPr>
        <a:xfrm>
          <a:off x="13004800" y="95551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71" name="楕円 270"/>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84562</xdr:rowOff>
    </xdr:from>
    <xdr:ext cx="762000" cy="259045"/>
    <xdr:sp macro="" textlink="">
      <xdr:nvSpPr>
        <xdr:cNvPr id="272" name="その他該当値テキスト"/>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3" name="楕円 272"/>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4" name="テキスト ボックス 273"/>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68035</xdr:rowOff>
    </xdr:from>
    <xdr:to>
      <xdr:col>74</xdr:col>
      <xdr:colOff>31750</xdr:colOff>
      <xdr:row>55</xdr:row>
      <xdr:rowOff>169635</xdr:rowOff>
    </xdr:to>
    <xdr:sp macro="" textlink="">
      <xdr:nvSpPr>
        <xdr:cNvPr id="275" name="楕円 274"/>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8362</xdr:rowOff>
    </xdr:from>
    <xdr:ext cx="762000" cy="259045"/>
    <xdr:sp macro="" textlink="">
      <xdr:nvSpPr>
        <xdr:cNvPr id="276" name="テキスト ボックス 275"/>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81099</xdr:rowOff>
    </xdr:from>
    <xdr:to>
      <xdr:col>69</xdr:col>
      <xdr:colOff>142875</xdr:colOff>
      <xdr:row>56</xdr:row>
      <xdr:rowOff>11249</xdr:rowOff>
    </xdr:to>
    <xdr:sp macro="" textlink="">
      <xdr:nvSpPr>
        <xdr:cNvPr id="277" name="楕円 276"/>
        <xdr:cNvSpPr/>
      </xdr:nvSpPr>
      <xdr:spPr>
        <a:xfrm>
          <a:off x="13843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21426</xdr:rowOff>
    </xdr:from>
    <xdr:ext cx="762000" cy="259045"/>
    <xdr:sp macro="" textlink="">
      <xdr:nvSpPr>
        <xdr:cNvPr id="278" name="テキスト ボックス 277"/>
        <xdr:cNvSpPr txBox="1"/>
      </xdr:nvSpPr>
      <xdr:spPr>
        <a:xfrm>
          <a:off x="13512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74567</xdr:rowOff>
    </xdr:from>
    <xdr:to>
      <xdr:col>65</xdr:col>
      <xdr:colOff>53975</xdr:colOff>
      <xdr:row>56</xdr:row>
      <xdr:rowOff>4717</xdr:rowOff>
    </xdr:to>
    <xdr:sp macro="" textlink="">
      <xdr:nvSpPr>
        <xdr:cNvPr id="279" name="楕円 278"/>
        <xdr:cNvSpPr/>
      </xdr:nvSpPr>
      <xdr:spPr>
        <a:xfrm>
          <a:off x="12954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14894</xdr:rowOff>
    </xdr:from>
    <xdr:ext cx="762000" cy="259045"/>
    <xdr:sp macro="" textlink="">
      <xdr:nvSpPr>
        <xdr:cNvPr id="280" name="テキスト ボックス 279"/>
        <xdr:cNvSpPr txBox="1"/>
      </xdr:nvSpPr>
      <xdr:spPr>
        <a:xfrm>
          <a:off x="12623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増加の主な要因は，定住のための新規補助金の増加である。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今後も，各種補助金の適正化を進めるとともに，公営企業の経営健全化による繰出金の抑制等に努める。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72136</xdr:rowOff>
    </xdr:to>
    <xdr:cxnSp macro="">
      <xdr:nvCxnSpPr>
        <xdr:cNvPr id="310" name="直線コネクタ 309"/>
        <xdr:cNvCxnSpPr/>
      </xdr:nvCxnSpPr>
      <xdr:spPr>
        <a:xfrm>
          <a:off x="15671800" y="62306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62992</xdr:rowOff>
    </xdr:to>
    <xdr:cxnSp macro="">
      <xdr:nvCxnSpPr>
        <xdr:cNvPr id="313" name="直線コネクタ 312"/>
        <xdr:cNvCxnSpPr/>
      </xdr:nvCxnSpPr>
      <xdr:spPr>
        <a:xfrm flipV="1">
          <a:off x="14782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81280</xdr:rowOff>
    </xdr:to>
    <xdr:cxnSp macro="">
      <xdr:nvCxnSpPr>
        <xdr:cNvPr id="316" name="直線コネクタ 315"/>
        <xdr:cNvCxnSpPr/>
      </xdr:nvCxnSpPr>
      <xdr:spPr>
        <a:xfrm flipV="1">
          <a:off x="13893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104140</xdr:rowOff>
    </xdr:to>
    <xdr:cxnSp macro="">
      <xdr:nvCxnSpPr>
        <xdr:cNvPr id="319" name="直線コネクタ 318"/>
        <xdr:cNvCxnSpPr/>
      </xdr:nvCxnSpPr>
      <xdr:spPr>
        <a:xfrm flipV="1">
          <a:off x="13004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9" name="楕円 328"/>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164863</xdr:rowOff>
    </xdr:from>
    <xdr:ext cx="762000" cy="259045"/>
    <xdr:sp macro="" textlink="">
      <xdr:nvSpPr>
        <xdr:cNvPr id="330" name="補助費等該当値テキスト"/>
        <xdr:cNvSpPr txBox="1"/>
      </xdr:nvSpPr>
      <xdr:spPr>
        <a:xfrm>
          <a:off x="165989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1" name="楕円 330"/>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93997</xdr:rowOff>
    </xdr:from>
    <xdr:ext cx="736600" cy="259045"/>
    <xdr:sp macro="" textlink="">
      <xdr:nvSpPr>
        <xdr:cNvPr id="332" name="テキスト ボックス 331"/>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3" name="楕円 332"/>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98569</xdr:rowOff>
    </xdr:from>
    <xdr:ext cx="762000" cy="259045"/>
    <xdr:sp macro="" textlink="">
      <xdr:nvSpPr>
        <xdr:cNvPr id="334" name="テキスト ボックス 333"/>
        <xdr:cNvSpPr txBox="1"/>
      </xdr:nvSpPr>
      <xdr:spPr>
        <a:xfrm>
          <a:off x="14401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5" name="楕円 334"/>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36" name="テキスト ボックス 335"/>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7" name="楕円 336"/>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38" name="テキスト ボックス 337"/>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ポイント増加しているが，類似団体平均値を</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保育施設整備事業等に対し借り入れた市債の元利償還により，公債費が増加している。</a:t>
          </a:r>
        </a:p>
        <a:p>
          <a:r>
            <a:rPr kumimoji="1" lang="ja-JP" altLang="en-US" sz="1200">
              <a:latin typeface="ＭＳ Ｐゴシック" panose="020B0600070205080204" pitchFamily="50" charset="-128"/>
              <a:ea typeface="ＭＳ Ｐゴシック" panose="020B0600070205080204" pitchFamily="50" charset="-128"/>
            </a:rPr>
            <a:t>　今後も，保育施設整備事業や公共施設再編整備事業等に伴う地方債の発行の増加が見込まれるものの，事業の計画的執行により発行を抑制し，地方債現在高の削減及び公債費の抑制に努める。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167005</xdr:rowOff>
    </xdr:from>
    <xdr:to>
      <xdr:col>24</xdr:col>
      <xdr:colOff>25400</xdr:colOff>
      <xdr:row>75</xdr:row>
      <xdr:rowOff>14605</xdr:rowOff>
    </xdr:to>
    <xdr:cxnSp macro="">
      <xdr:nvCxnSpPr>
        <xdr:cNvPr id="370" name="直線コネクタ 369"/>
        <xdr:cNvCxnSpPr/>
      </xdr:nvCxnSpPr>
      <xdr:spPr>
        <a:xfrm>
          <a:off x="3987800" y="128543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153670</xdr:rowOff>
    </xdr:from>
    <xdr:to>
      <xdr:col>19</xdr:col>
      <xdr:colOff>187325</xdr:colOff>
      <xdr:row>74</xdr:row>
      <xdr:rowOff>167005</xdr:rowOff>
    </xdr:to>
    <xdr:cxnSp macro="">
      <xdr:nvCxnSpPr>
        <xdr:cNvPr id="373" name="直線コネクタ 372"/>
        <xdr:cNvCxnSpPr/>
      </xdr:nvCxnSpPr>
      <xdr:spPr>
        <a:xfrm>
          <a:off x="3098800" y="128409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75</xdr:row>
      <xdr:rowOff>6985</xdr:rowOff>
    </xdr:to>
    <xdr:cxnSp macro="">
      <xdr:nvCxnSpPr>
        <xdr:cNvPr id="376" name="直線コネクタ 375"/>
        <xdr:cNvCxnSpPr/>
      </xdr:nvCxnSpPr>
      <xdr:spPr>
        <a:xfrm flipV="1">
          <a:off x="2209800" y="128409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xdr:rowOff>
    </xdr:from>
    <xdr:to>
      <xdr:col>11</xdr:col>
      <xdr:colOff>9525</xdr:colOff>
      <xdr:row>75</xdr:row>
      <xdr:rowOff>6985</xdr:rowOff>
    </xdr:to>
    <xdr:cxnSp macro="">
      <xdr:nvCxnSpPr>
        <xdr:cNvPr id="379" name="直線コネクタ 378"/>
        <xdr:cNvCxnSpPr/>
      </xdr:nvCxnSpPr>
      <xdr:spPr>
        <a:xfrm>
          <a:off x="1320800" y="128619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89" name="楕円 388"/>
        <xdr:cNvSpPr/>
      </xdr:nvSpPr>
      <xdr:spPr>
        <a:xfrm>
          <a:off x="47752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151782</xdr:rowOff>
    </xdr:from>
    <xdr:ext cx="762000" cy="259045"/>
    <xdr:sp macro="" textlink="">
      <xdr:nvSpPr>
        <xdr:cNvPr id="390" name="公債費該当値テキスト"/>
        <xdr:cNvSpPr txBox="1"/>
      </xdr:nvSpPr>
      <xdr:spPr>
        <a:xfrm>
          <a:off x="4914900" y="1266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116205</xdr:rowOff>
    </xdr:from>
    <xdr:to>
      <xdr:col>20</xdr:col>
      <xdr:colOff>38100</xdr:colOff>
      <xdr:row>75</xdr:row>
      <xdr:rowOff>46355</xdr:rowOff>
    </xdr:to>
    <xdr:sp macro="" textlink="">
      <xdr:nvSpPr>
        <xdr:cNvPr id="391" name="楕円 390"/>
        <xdr:cNvSpPr/>
      </xdr:nvSpPr>
      <xdr:spPr>
        <a:xfrm>
          <a:off x="3937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56532</xdr:rowOff>
    </xdr:from>
    <xdr:ext cx="736600" cy="259045"/>
    <xdr:sp macro="" textlink="">
      <xdr:nvSpPr>
        <xdr:cNvPr id="392" name="テキスト ボックス 391"/>
        <xdr:cNvSpPr txBox="1"/>
      </xdr:nvSpPr>
      <xdr:spPr>
        <a:xfrm>
          <a:off x="3606800" y="1257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102870</xdr:rowOff>
    </xdr:from>
    <xdr:to>
      <xdr:col>15</xdr:col>
      <xdr:colOff>149225</xdr:colOff>
      <xdr:row>75</xdr:row>
      <xdr:rowOff>33020</xdr:rowOff>
    </xdr:to>
    <xdr:sp macro="" textlink="">
      <xdr:nvSpPr>
        <xdr:cNvPr id="393" name="楕円 392"/>
        <xdr:cNvSpPr/>
      </xdr:nvSpPr>
      <xdr:spPr>
        <a:xfrm>
          <a:off x="3048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43197</xdr:rowOff>
    </xdr:from>
    <xdr:ext cx="762000" cy="259045"/>
    <xdr:sp macro="" textlink="">
      <xdr:nvSpPr>
        <xdr:cNvPr id="394" name="テキスト ボックス 393"/>
        <xdr:cNvSpPr txBox="1"/>
      </xdr:nvSpPr>
      <xdr:spPr>
        <a:xfrm>
          <a:off x="2717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127635</xdr:rowOff>
    </xdr:from>
    <xdr:to>
      <xdr:col>11</xdr:col>
      <xdr:colOff>60325</xdr:colOff>
      <xdr:row>75</xdr:row>
      <xdr:rowOff>57785</xdr:rowOff>
    </xdr:to>
    <xdr:sp macro="" textlink="">
      <xdr:nvSpPr>
        <xdr:cNvPr id="395" name="楕円 394"/>
        <xdr:cNvSpPr/>
      </xdr:nvSpPr>
      <xdr:spPr>
        <a:xfrm>
          <a:off x="2159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67962</xdr:rowOff>
    </xdr:from>
    <xdr:ext cx="762000" cy="259045"/>
    <xdr:sp macro="" textlink="">
      <xdr:nvSpPr>
        <xdr:cNvPr id="396" name="テキスト ボックス 395"/>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123825</xdr:rowOff>
    </xdr:from>
    <xdr:to>
      <xdr:col>6</xdr:col>
      <xdr:colOff>171450</xdr:colOff>
      <xdr:row>75</xdr:row>
      <xdr:rowOff>53975</xdr:rowOff>
    </xdr:to>
    <xdr:sp macro="" textlink="">
      <xdr:nvSpPr>
        <xdr:cNvPr id="397" name="楕円 396"/>
        <xdr:cNvSpPr/>
      </xdr:nvSpPr>
      <xdr:spPr>
        <a:xfrm>
          <a:off x="1270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64152</xdr:rowOff>
    </xdr:from>
    <xdr:ext cx="762000" cy="259045"/>
    <xdr:sp macro="" textlink="">
      <xdr:nvSpPr>
        <xdr:cNvPr id="398" name="テキスト ボックス 397"/>
        <xdr:cNvSpPr txBox="1"/>
      </xdr:nvSpPr>
      <xdr:spPr>
        <a:xfrm>
          <a:off x="939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今後も高齢化が進む中で，介護給付費や医療給付費の増加等はあるが，抑制に努めるとともに，公営事業への繰出金も健全化に努めることにより，抑制を図る。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69850</xdr:rowOff>
    </xdr:from>
    <xdr:to>
      <xdr:col>82</xdr:col>
      <xdr:colOff>107950</xdr:colOff>
      <xdr:row>78</xdr:row>
      <xdr:rowOff>115570</xdr:rowOff>
    </xdr:to>
    <xdr:cxnSp macro="">
      <xdr:nvCxnSpPr>
        <xdr:cNvPr id="431" name="直線コネクタ 430"/>
        <xdr:cNvCxnSpPr/>
      </xdr:nvCxnSpPr>
      <xdr:spPr>
        <a:xfrm>
          <a:off x="15671800" y="134429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127000</xdr:rowOff>
    </xdr:from>
    <xdr:to>
      <xdr:col>78</xdr:col>
      <xdr:colOff>69850</xdr:colOff>
      <xdr:row>78</xdr:row>
      <xdr:rowOff>69850</xdr:rowOff>
    </xdr:to>
    <xdr:cxnSp macro="">
      <xdr:nvCxnSpPr>
        <xdr:cNvPr id="434" name="直線コネクタ 433"/>
        <xdr:cNvCxnSpPr/>
      </xdr:nvCxnSpPr>
      <xdr:spPr>
        <a:xfrm>
          <a:off x="14782800" y="1332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96520</xdr:rowOff>
    </xdr:from>
    <xdr:to>
      <xdr:col>73</xdr:col>
      <xdr:colOff>180975</xdr:colOff>
      <xdr:row>77</xdr:row>
      <xdr:rowOff>127000</xdr:rowOff>
    </xdr:to>
    <xdr:cxnSp macro="">
      <xdr:nvCxnSpPr>
        <xdr:cNvPr id="437" name="直線コネクタ 436"/>
        <xdr:cNvCxnSpPr/>
      </xdr:nvCxnSpPr>
      <xdr:spPr>
        <a:xfrm>
          <a:off x="13893800" y="13298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96520</xdr:rowOff>
    </xdr:from>
    <xdr:to>
      <xdr:col>69</xdr:col>
      <xdr:colOff>92075</xdr:colOff>
      <xdr:row>77</xdr:row>
      <xdr:rowOff>96520</xdr:rowOff>
    </xdr:to>
    <xdr:cxnSp macro="">
      <xdr:nvCxnSpPr>
        <xdr:cNvPr id="440" name="直線コネクタ 439"/>
        <xdr:cNvCxnSpPr/>
      </xdr:nvCxnSpPr>
      <xdr:spPr>
        <a:xfrm>
          <a:off x="13004800" y="13298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64770</xdr:rowOff>
    </xdr:from>
    <xdr:to>
      <xdr:col>82</xdr:col>
      <xdr:colOff>158750</xdr:colOff>
      <xdr:row>78</xdr:row>
      <xdr:rowOff>166370</xdr:rowOff>
    </xdr:to>
    <xdr:sp macro="" textlink="">
      <xdr:nvSpPr>
        <xdr:cNvPr id="450" name="楕円 449"/>
        <xdr:cNvSpPr/>
      </xdr:nvSpPr>
      <xdr:spPr>
        <a:xfrm>
          <a:off x="16459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36847</xdr:rowOff>
    </xdr:from>
    <xdr:ext cx="762000" cy="259045"/>
    <xdr:sp macro="" textlink="">
      <xdr:nvSpPr>
        <xdr:cNvPr id="451" name="公債費以外該当値テキスト"/>
        <xdr:cNvSpPr txBox="1"/>
      </xdr:nvSpPr>
      <xdr:spPr>
        <a:xfrm>
          <a:off x="165989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19050</xdr:rowOff>
    </xdr:from>
    <xdr:to>
      <xdr:col>78</xdr:col>
      <xdr:colOff>120650</xdr:colOff>
      <xdr:row>78</xdr:row>
      <xdr:rowOff>120650</xdr:rowOff>
    </xdr:to>
    <xdr:sp macro="" textlink="">
      <xdr:nvSpPr>
        <xdr:cNvPr id="452" name="楕円 451"/>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105427</xdr:rowOff>
    </xdr:from>
    <xdr:ext cx="736600" cy="259045"/>
    <xdr:sp macro="" textlink="">
      <xdr:nvSpPr>
        <xdr:cNvPr id="453" name="テキスト ボックス 452"/>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76200</xdr:rowOff>
    </xdr:from>
    <xdr:to>
      <xdr:col>74</xdr:col>
      <xdr:colOff>31750</xdr:colOff>
      <xdr:row>78</xdr:row>
      <xdr:rowOff>6350</xdr:rowOff>
    </xdr:to>
    <xdr:sp macro="" textlink="">
      <xdr:nvSpPr>
        <xdr:cNvPr id="454" name="楕円 453"/>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55" name="テキスト ボックス 454"/>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45720</xdr:rowOff>
    </xdr:from>
    <xdr:to>
      <xdr:col>69</xdr:col>
      <xdr:colOff>142875</xdr:colOff>
      <xdr:row>77</xdr:row>
      <xdr:rowOff>147320</xdr:rowOff>
    </xdr:to>
    <xdr:sp macro="" textlink="">
      <xdr:nvSpPr>
        <xdr:cNvPr id="456" name="楕円 455"/>
        <xdr:cNvSpPr/>
      </xdr:nvSpPr>
      <xdr:spPr>
        <a:xfrm>
          <a:off x="13843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57" name="テキスト ボックス 456"/>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45720</xdr:rowOff>
    </xdr:from>
    <xdr:to>
      <xdr:col>65</xdr:col>
      <xdr:colOff>53975</xdr:colOff>
      <xdr:row>77</xdr:row>
      <xdr:rowOff>147320</xdr:rowOff>
    </xdr:to>
    <xdr:sp macro="" textlink="">
      <xdr:nvSpPr>
        <xdr:cNvPr id="458" name="楕円 457"/>
        <xdr:cNvSpPr/>
      </xdr:nvSpPr>
      <xdr:spPr>
        <a:xfrm>
          <a:off x="12954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132097</xdr:rowOff>
    </xdr:from>
    <xdr:ext cx="762000" cy="259045"/>
    <xdr:sp macro="" textlink="">
      <xdr:nvSpPr>
        <xdr:cNvPr id="459" name="テキスト ボックス 458"/>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82588</xdr:rowOff>
    </xdr:from>
    <xdr:to>
      <xdr:col>29</xdr:col>
      <xdr:colOff>127000</xdr:colOff>
      <xdr:row>15</xdr:row>
      <xdr:rowOff>103137</xdr:rowOff>
    </xdr:to>
    <xdr:cxnSp macro="">
      <xdr:nvCxnSpPr>
        <xdr:cNvPr id="50" name="直線コネクタ 49"/>
        <xdr:cNvCxnSpPr/>
      </xdr:nvCxnSpPr>
      <xdr:spPr bwMode="auto">
        <a:xfrm flipV="1">
          <a:off x="5003800" y="2701963"/>
          <a:ext cx="647700" cy="20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103137</xdr:rowOff>
    </xdr:from>
    <xdr:to>
      <xdr:col>26</xdr:col>
      <xdr:colOff>50800</xdr:colOff>
      <xdr:row>15</xdr:row>
      <xdr:rowOff>151397</xdr:rowOff>
    </xdr:to>
    <xdr:cxnSp macro="">
      <xdr:nvCxnSpPr>
        <xdr:cNvPr id="53" name="直線コネクタ 52"/>
        <xdr:cNvCxnSpPr/>
      </xdr:nvCxnSpPr>
      <xdr:spPr bwMode="auto">
        <a:xfrm flipV="1">
          <a:off x="4305300" y="2722512"/>
          <a:ext cx="698500" cy="48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151397</xdr:rowOff>
    </xdr:from>
    <xdr:to>
      <xdr:col>22</xdr:col>
      <xdr:colOff>114300</xdr:colOff>
      <xdr:row>15</xdr:row>
      <xdr:rowOff>169329</xdr:rowOff>
    </xdr:to>
    <xdr:cxnSp macro="">
      <xdr:nvCxnSpPr>
        <xdr:cNvPr id="56" name="直線コネクタ 55"/>
        <xdr:cNvCxnSpPr/>
      </xdr:nvCxnSpPr>
      <xdr:spPr bwMode="auto">
        <a:xfrm flipV="1">
          <a:off x="3606800" y="2770772"/>
          <a:ext cx="698500" cy="1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169329</xdr:rowOff>
    </xdr:from>
    <xdr:to>
      <xdr:col>18</xdr:col>
      <xdr:colOff>177800</xdr:colOff>
      <xdr:row>16</xdr:row>
      <xdr:rowOff>46520</xdr:rowOff>
    </xdr:to>
    <xdr:cxnSp macro="">
      <xdr:nvCxnSpPr>
        <xdr:cNvPr id="59" name="直線コネクタ 58"/>
        <xdr:cNvCxnSpPr/>
      </xdr:nvCxnSpPr>
      <xdr:spPr bwMode="auto">
        <a:xfrm flipV="1">
          <a:off x="2908300" y="2788704"/>
          <a:ext cx="698500" cy="4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31788</xdr:rowOff>
    </xdr:from>
    <xdr:to>
      <xdr:col>29</xdr:col>
      <xdr:colOff>177800</xdr:colOff>
      <xdr:row>15</xdr:row>
      <xdr:rowOff>133388</xdr:rowOff>
    </xdr:to>
    <xdr:sp macro="" textlink="">
      <xdr:nvSpPr>
        <xdr:cNvPr id="69" name="楕円 68"/>
        <xdr:cNvSpPr/>
      </xdr:nvSpPr>
      <xdr:spPr bwMode="auto">
        <a:xfrm>
          <a:off x="5600700" y="265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48315</xdr:rowOff>
    </xdr:from>
    <xdr:ext cx="762000" cy="259045"/>
    <xdr:sp macro="" textlink="">
      <xdr:nvSpPr>
        <xdr:cNvPr id="70" name="人口1人当たり決算額の推移該当値テキスト130"/>
        <xdr:cNvSpPr txBox="1"/>
      </xdr:nvSpPr>
      <xdr:spPr>
        <a:xfrm>
          <a:off x="5740400" y="249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52337</xdr:rowOff>
    </xdr:from>
    <xdr:to>
      <xdr:col>26</xdr:col>
      <xdr:colOff>101600</xdr:colOff>
      <xdr:row>15</xdr:row>
      <xdr:rowOff>153937</xdr:rowOff>
    </xdr:to>
    <xdr:sp macro="" textlink="">
      <xdr:nvSpPr>
        <xdr:cNvPr id="71" name="楕円 70"/>
        <xdr:cNvSpPr/>
      </xdr:nvSpPr>
      <xdr:spPr bwMode="auto">
        <a:xfrm>
          <a:off x="4953000" y="267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164114</xdr:rowOff>
    </xdr:from>
    <xdr:ext cx="736600" cy="259045"/>
    <xdr:sp macro="" textlink="">
      <xdr:nvSpPr>
        <xdr:cNvPr id="72" name="テキスト ボックス 71"/>
        <xdr:cNvSpPr txBox="1"/>
      </xdr:nvSpPr>
      <xdr:spPr>
        <a:xfrm>
          <a:off x="4622800" y="2440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100597</xdr:rowOff>
    </xdr:from>
    <xdr:to>
      <xdr:col>22</xdr:col>
      <xdr:colOff>165100</xdr:colOff>
      <xdr:row>16</xdr:row>
      <xdr:rowOff>30747</xdr:rowOff>
    </xdr:to>
    <xdr:sp macro="" textlink="">
      <xdr:nvSpPr>
        <xdr:cNvPr id="73" name="楕円 72"/>
        <xdr:cNvSpPr/>
      </xdr:nvSpPr>
      <xdr:spPr bwMode="auto">
        <a:xfrm>
          <a:off x="4254500" y="2719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40924</xdr:rowOff>
    </xdr:from>
    <xdr:ext cx="762000" cy="259045"/>
    <xdr:sp macro="" textlink="">
      <xdr:nvSpPr>
        <xdr:cNvPr id="74" name="テキスト ボックス 73"/>
        <xdr:cNvSpPr txBox="1"/>
      </xdr:nvSpPr>
      <xdr:spPr>
        <a:xfrm>
          <a:off x="3924300" y="248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118529</xdr:rowOff>
    </xdr:from>
    <xdr:to>
      <xdr:col>19</xdr:col>
      <xdr:colOff>38100</xdr:colOff>
      <xdr:row>16</xdr:row>
      <xdr:rowOff>48679</xdr:rowOff>
    </xdr:to>
    <xdr:sp macro="" textlink="">
      <xdr:nvSpPr>
        <xdr:cNvPr id="75" name="楕円 74"/>
        <xdr:cNvSpPr/>
      </xdr:nvSpPr>
      <xdr:spPr bwMode="auto">
        <a:xfrm>
          <a:off x="3556000" y="2737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58856</xdr:rowOff>
    </xdr:from>
    <xdr:ext cx="762000" cy="259045"/>
    <xdr:sp macro="" textlink="">
      <xdr:nvSpPr>
        <xdr:cNvPr id="76" name="テキスト ボックス 75"/>
        <xdr:cNvSpPr txBox="1"/>
      </xdr:nvSpPr>
      <xdr:spPr>
        <a:xfrm>
          <a:off x="3225800" y="250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167170</xdr:rowOff>
    </xdr:from>
    <xdr:to>
      <xdr:col>15</xdr:col>
      <xdr:colOff>101600</xdr:colOff>
      <xdr:row>16</xdr:row>
      <xdr:rowOff>97320</xdr:rowOff>
    </xdr:to>
    <xdr:sp macro="" textlink="">
      <xdr:nvSpPr>
        <xdr:cNvPr id="77" name="楕円 76"/>
        <xdr:cNvSpPr/>
      </xdr:nvSpPr>
      <xdr:spPr bwMode="auto">
        <a:xfrm>
          <a:off x="2857500" y="2786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107497</xdr:rowOff>
    </xdr:from>
    <xdr:ext cx="762000" cy="259045"/>
    <xdr:sp macro="" textlink="">
      <xdr:nvSpPr>
        <xdr:cNvPr id="78" name="テキスト ボックス 77"/>
        <xdr:cNvSpPr txBox="1"/>
      </xdr:nvSpPr>
      <xdr:spPr>
        <a:xfrm>
          <a:off x="2527300" y="255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266698</xdr:rowOff>
    </xdr:from>
    <xdr:to>
      <xdr:col>29</xdr:col>
      <xdr:colOff>127000</xdr:colOff>
      <xdr:row>37</xdr:row>
      <xdr:rowOff>273652</xdr:rowOff>
    </xdr:to>
    <xdr:cxnSp macro="">
      <xdr:nvCxnSpPr>
        <xdr:cNvPr id="110" name="直線コネクタ 109"/>
        <xdr:cNvCxnSpPr/>
      </xdr:nvCxnSpPr>
      <xdr:spPr bwMode="auto">
        <a:xfrm>
          <a:off x="5003800" y="7391398"/>
          <a:ext cx="647700" cy="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259926</xdr:rowOff>
    </xdr:from>
    <xdr:to>
      <xdr:col>26</xdr:col>
      <xdr:colOff>50800</xdr:colOff>
      <xdr:row>37</xdr:row>
      <xdr:rowOff>266698</xdr:rowOff>
    </xdr:to>
    <xdr:cxnSp macro="">
      <xdr:nvCxnSpPr>
        <xdr:cNvPr id="113" name="直線コネクタ 112"/>
        <xdr:cNvCxnSpPr/>
      </xdr:nvCxnSpPr>
      <xdr:spPr bwMode="auto">
        <a:xfrm>
          <a:off x="4305300" y="7384626"/>
          <a:ext cx="698500" cy="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248487</xdr:rowOff>
    </xdr:from>
    <xdr:to>
      <xdr:col>22</xdr:col>
      <xdr:colOff>114300</xdr:colOff>
      <xdr:row>37</xdr:row>
      <xdr:rowOff>259926</xdr:rowOff>
    </xdr:to>
    <xdr:cxnSp macro="">
      <xdr:nvCxnSpPr>
        <xdr:cNvPr id="116" name="直線コネクタ 115"/>
        <xdr:cNvCxnSpPr/>
      </xdr:nvCxnSpPr>
      <xdr:spPr bwMode="auto">
        <a:xfrm>
          <a:off x="3606800" y="7373187"/>
          <a:ext cx="698500" cy="11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231370</xdr:rowOff>
    </xdr:from>
    <xdr:to>
      <xdr:col>18</xdr:col>
      <xdr:colOff>177800</xdr:colOff>
      <xdr:row>37</xdr:row>
      <xdr:rowOff>248487</xdr:rowOff>
    </xdr:to>
    <xdr:cxnSp macro="">
      <xdr:nvCxnSpPr>
        <xdr:cNvPr id="119" name="直線コネクタ 118"/>
        <xdr:cNvCxnSpPr/>
      </xdr:nvCxnSpPr>
      <xdr:spPr bwMode="auto">
        <a:xfrm>
          <a:off x="2908300" y="7356070"/>
          <a:ext cx="698500" cy="17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222852</xdr:rowOff>
    </xdr:from>
    <xdr:to>
      <xdr:col>29</xdr:col>
      <xdr:colOff>177800</xdr:colOff>
      <xdr:row>37</xdr:row>
      <xdr:rowOff>324452</xdr:rowOff>
    </xdr:to>
    <xdr:sp macro="" textlink="">
      <xdr:nvSpPr>
        <xdr:cNvPr id="129" name="楕円 128"/>
        <xdr:cNvSpPr/>
      </xdr:nvSpPr>
      <xdr:spPr bwMode="auto">
        <a:xfrm>
          <a:off x="5600700" y="7347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141959</xdr:rowOff>
    </xdr:from>
    <xdr:ext cx="762000" cy="259045"/>
    <xdr:sp macro="" textlink="">
      <xdr:nvSpPr>
        <xdr:cNvPr id="130" name="人口1人当たり決算額の推移該当値テキスト445"/>
        <xdr:cNvSpPr txBox="1"/>
      </xdr:nvSpPr>
      <xdr:spPr>
        <a:xfrm>
          <a:off x="5740400" y="726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215898</xdr:rowOff>
    </xdr:from>
    <xdr:to>
      <xdr:col>26</xdr:col>
      <xdr:colOff>101600</xdr:colOff>
      <xdr:row>37</xdr:row>
      <xdr:rowOff>317498</xdr:rowOff>
    </xdr:to>
    <xdr:sp macro="" textlink="">
      <xdr:nvSpPr>
        <xdr:cNvPr id="131" name="楕円 130"/>
        <xdr:cNvSpPr/>
      </xdr:nvSpPr>
      <xdr:spPr bwMode="auto">
        <a:xfrm>
          <a:off x="4953000" y="734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302275</xdr:rowOff>
    </xdr:from>
    <xdr:ext cx="736600" cy="259045"/>
    <xdr:sp macro="" textlink="">
      <xdr:nvSpPr>
        <xdr:cNvPr id="132" name="テキスト ボックス 131"/>
        <xdr:cNvSpPr txBox="1"/>
      </xdr:nvSpPr>
      <xdr:spPr>
        <a:xfrm>
          <a:off x="4622800" y="7426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209126</xdr:rowOff>
    </xdr:from>
    <xdr:to>
      <xdr:col>22</xdr:col>
      <xdr:colOff>165100</xdr:colOff>
      <xdr:row>37</xdr:row>
      <xdr:rowOff>310726</xdr:rowOff>
    </xdr:to>
    <xdr:sp macro="" textlink="">
      <xdr:nvSpPr>
        <xdr:cNvPr id="133" name="楕円 132"/>
        <xdr:cNvSpPr/>
      </xdr:nvSpPr>
      <xdr:spPr bwMode="auto">
        <a:xfrm>
          <a:off x="4254500" y="7333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295503</xdr:rowOff>
    </xdr:from>
    <xdr:ext cx="762000" cy="259045"/>
    <xdr:sp macro="" textlink="">
      <xdr:nvSpPr>
        <xdr:cNvPr id="134" name="テキスト ボックス 133"/>
        <xdr:cNvSpPr txBox="1"/>
      </xdr:nvSpPr>
      <xdr:spPr>
        <a:xfrm>
          <a:off x="3924300" y="74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197687</xdr:rowOff>
    </xdr:from>
    <xdr:to>
      <xdr:col>19</xdr:col>
      <xdr:colOff>38100</xdr:colOff>
      <xdr:row>37</xdr:row>
      <xdr:rowOff>299287</xdr:rowOff>
    </xdr:to>
    <xdr:sp macro="" textlink="">
      <xdr:nvSpPr>
        <xdr:cNvPr id="135" name="楕円 134"/>
        <xdr:cNvSpPr/>
      </xdr:nvSpPr>
      <xdr:spPr bwMode="auto">
        <a:xfrm>
          <a:off x="3556000" y="7322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284064</xdr:rowOff>
    </xdr:from>
    <xdr:ext cx="762000" cy="259045"/>
    <xdr:sp macro="" textlink="">
      <xdr:nvSpPr>
        <xdr:cNvPr id="136" name="テキスト ボックス 135"/>
        <xdr:cNvSpPr txBox="1"/>
      </xdr:nvSpPr>
      <xdr:spPr>
        <a:xfrm>
          <a:off x="3225800" y="740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180570</xdr:rowOff>
    </xdr:from>
    <xdr:to>
      <xdr:col>15</xdr:col>
      <xdr:colOff>101600</xdr:colOff>
      <xdr:row>37</xdr:row>
      <xdr:rowOff>282170</xdr:rowOff>
    </xdr:to>
    <xdr:sp macro="" textlink="">
      <xdr:nvSpPr>
        <xdr:cNvPr id="137" name="楕円 136"/>
        <xdr:cNvSpPr/>
      </xdr:nvSpPr>
      <xdr:spPr bwMode="auto">
        <a:xfrm>
          <a:off x="2857500" y="7305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266947</xdr:rowOff>
    </xdr:from>
    <xdr:ext cx="762000" cy="259045"/>
    <xdr:sp macro="" textlink="">
      <xdr:nvSpPr>
        <xdr:cNvPr id="138" name="テキスト ボックス 137"/>
        <xdr:cNvSpPr txBox="1"/>
      </xdr:nvSpPr>
      <xdr:spPr>
        <a:xfrm>
          <a:off x="2527300" y="739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24,082
23,318
100.70
15,340,238
15,156,337
117,811
9,395,421
17,562,116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143345</xdr:rowOff>
    </xdr:from>
    <xdr:to>
      <xdr:col>24</xdr:col>
      <xdr:colOff>63500</xdr:colOff>
      <xdr:row>32</xdr:row>
      <xdr:rowOff>10427</xdr:rowOff>
    </xdr:to>
    <xdr:cxnSp macro="">
      <xdr:nvCxnSpPr>
        <xdr:cNvPr id="61" name="直線コネクタ 60"/>
        <xdr:cNvCxnSpPr/>
      </xdr:nvCxnSpPr>
      <xdr:spPr>
        <a:xfrm flipV="1">
          <a:off x="3797300" y="5458295"/>
          <a:ext cx="838200" cy="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10427</xdr:rowOff>
    </xdr:from>
    <xdr:to>
      <xdr:col>19</xdr:col>
      <xdr:colOff>177800</xdr:colOff>
      <xdr:row>32</xdr:row>
      <xdr:rowOff>56515</xdr:rowOff>
    </xdr:to>
    <xdr:cxnSp macro="">
      <xdr:nvCxnSpPr>
        <xdr:cNvPr id="64" name="直線コネクタ 63"/>
        <xdr:cNvCxnSpPr/>
      </xdr:nvCxnSpPr>
      <xdr:spPr>
        <a:xfrm flipV="1">
          <a:off x="2908300" y="5496827"/>
          <a:ext cx="889000" cy="4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56515</xdr:rowOff>
    </xdr:from>
    <xdr:to>
      <xdr:col>15</xdr:col>
      <xdr:colOff>50800</xdr:colOff>
      <xdr:row>32</xdr:row>
      <xdr:rowOff>96228</xdr:rowOff>
    </xdr:to>
    <xdr:cxnSp macro="">
      <xdr:nvCxnSpPr>
        <xdr:cNvPr id="67" name="直線コネクタ 66"/>
        <xdr:cNvCxnSpPr/>
      </xdr:nvCxnSpPr>
      <xdr:spPr>
        <a:xfrm flipV="1">
          <a:off x="2019300" y="5542915"/>
          <a:ext cx="8890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72479</xdr:rowOff>
    </xdr:from>
    <xdr:to>
      <xdr:col>10</xdr:col>
      <xdr:colOff>114300</xdr:colOff>
      <xdr:row>32</xdr:row>
      <xdr:rowOff>96228</xdr:rowOff>
    </xdr:to>
    <xdr:cxnSp macro="">
      <xdr:nvCxnSpPr>
        <xdr:cNvPr id="70" name="直線コネクタ 69"/>
        <xdr:cNvCxnSpPr/>
      </xdr:nvCxnSpPr>
      <xdr:spPr>
        <a:xfrm>
          <a:off x="1130300" y="5558879"/>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92545</xdr:rowOff>
    </xdr:from>
    <xdr:to>
      <xdr:col>24</xdr:col>
      <xdr:colOff>114300</xdr:colOff>
      <xdr:row>32</xdr:row>
      <xdr:rowOff>22695</xdr:rowOff>
    </xdr:to>
    <xdr:sp macro="" textlink="">
      <xdr:nvSpPr>
        <xdr:cNvPr id="80" name="楕円 79"/>
        <xdr:cNvSpPr/>
      </xdr:nvSpPr>
      <xdr:spPr>
        <a:xfrm>
          <a:off x="4584700" y="54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115422</xdr:rowOff>
    </xdr:from>
    <xdr:ext cx="599010" cy="259045"/>
    <xdr:sp macro="" textlink="">
      <xdr:nvSpPr>
        <xdr:cNvPr id="81" name="人件費該当値テキスト"/>
        <xdr:cNvSpPr txBox="1"/>
      </xdr:nvSpPr>
      <xdr:spPr>
        <a:xfrm>
          <a:off x="4686300" y="525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131077</xdr:rowOff>
    </xdr:from>
    <xdr:to>
      <xdr:col>20</xdr:col>
      <xdr:colOff>38100</xdr:colOff>
      <xdr:row>32</xdr:row>
      <xdr:rowOff>61227</xdr:rowOff>
    </xdr:to>
    <xdr:sp macro="" textlink="">
      <xdr:nvSpPr>
        <xdr:cNvPr id="82" name="楕円 81"/>
        <xdr:cNvSpPr/>
      </xdr:nvSpPr>
      <xdr:spPr>
        <a:xfrm>
          <a:off x="3746500" y="54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77754</xdr:rowOff>
    </xdr:from>
    <xdr:ext cx="599010" cy="259045"/>
    <xdr:sp macro="" textlink="">
      <xdr:nvSpPr>
        <xdr:cNvPr id="83" name="テキスト ボックス 82"/>
        <xdr:cNvSpPr txBox="1"/>
      </xdr:nvSpPr>
      <xdr:spPr>
        <a:xfrm>
          <a:off x="3497795" y="522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5715</xdr:rowOff>
    </xdr:from>
    <xdr:to>
      <xdr:col>15</xdr:col>
      <xdr:colOff>101600</xdr:colOff>
      <xdr:row>32</xdr:row>
      <xdr:rowOff>107315</xdr:rowOff>
    </xdr:to>
    <xdr:sp macro="" textlink="">
      <xdr:nvSpPr>
        <xdr:cNvPr id="84" name="楕円 83"/>
        <xdr:cNvSpPr/>
      </xdr:nvSpPr>
      <xdr:spPr>
        <a:xfrm>
          <a:off x="2857500" y="549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123842</xdr:rowOff>
    </xdr:from>
    <xdr:ext cx="599010" cy="259045"/>
    <xdr:sp macro="" textlink="">
      <xdr:nvSpPr>
        <xdr:cNvPr id="85" name="テキスト ボックス 84"/>
        <xdr:cNvSpPr txBox="1"/>
      </xdr:nvSpPr>
      <xdr:spPr>
        <a:xfrm>
          <a:off x="2608795" y="526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45428</xdr:rowOff>
    </xdr:from>
    <xdr:to>
      <xdr:col>10</xdr:col>
      <xdr:colOff>165100</xdr:colOff>
      <xdr:row>32</xdr:row>
      <xdr:rowOff>147028</xdr:rowOff>
    </xdr:to>
    <xdr:sp macro="" textlink="">
      <xdr:nvSpPr>
        <xdr:cNvPr id="86" name="楕円 85"/>
        <xdr:cNvSpPr/>
      </xdr:nvSpPr>
      <xdr:spPr>
        <a:xfrm>
          <a:off x="1968500" y="553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163555</xdr:rowOff>
    </xdr:from>
    <xdr:ext cx="599010" cy="259045"/>
    <xdr:sp macro="" textlink="">
      <xdr:nvSpPr>
        <xdr:cNvPr id="87" name="テキスト ボックス 86"/>
        <xdr:cNvSpPr txBox="1"/>
      </xdr:nvSpPr>
      <xdr:spPr>
        <a:xfrm>
          <a:off x="1719795" y="530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21679</xdr:rowOff>
    </xdr:from>
    <xdr:to>
      <xdr:col>6</xdr:col>
      <xdr:colOff>38100</xdr:colOff>
      <xdr:row>32</xdr:row>
      <xdr:rowOff>123279</xdr:rowOff>
    </xdr:to>
    <xdr:sp macro="" textlink="">
      <xdr:nvSpPr>
        <xdr:cNvPr id="88" name="楕円 87"/>
        <xdr:cNvSpPr/>
      </xdr:nvSpPr>
      <xdr:spPr>
        <a:xfrm>
          <a:off x="1079500" y="550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139806</xdr:rowOff>
    </xdr:from>
    <xdr:ext cx="599010" cy="259045"/>
    <xdr:sp macro="" textlink="">
      <xdr:nvSpPr>
        <xdr:cNvPr id="89" name="テキスト ボックス 88"/>
        <xdr:cNvSpPr txBox="1"/>
      </xdr:nvSpPr>
      <xdr:spPr>
        <a:xfrm>
          <a:off x="830795" y="528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50774</xdr:rowOff>
    </xdr:from>
    <xdr:to>
      <xdr:col>24</xdr:col>
      <xdr:colOff>63500</xdr:colOff>
      <xdr:row>55</xdr:row>
      <xdr:rowOff>73685</xdr:rowOff>
    </xdr:to>
    <xdr:cxnSp macro="">
      <xdr:nvCxnSpPr>
        <xdr:cNvPr id="119" name="直線コネクタ 118"/>
        <xdr:cNvCxnSpPr/>
      </xdr:nvCxnSpPr>
      <xdr:spPr>
        <a:xfrm>
          <a:off x="3797300" y="9480524"/>
          <a:ext cx="838200" cy="2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50774</xdr:rowOff>
    </xdr:from>
    <xdr:to>
      <xdr:col>19</xdr:col>
      <xdr:colOff>177800</xdr:colOff>
      <xdr:row>55</xdr:row>
      <xdr:rowOff>79540</xdr:rowOff>
    </xdr:to>
    <xdr:cxnSp macro="">
      <xdr:nvCxnSpPr>
        <xdr:cNvPr id="122" name="直線コネクタ 121"/>
        <xdr:cNvCxnSpPr/>
      </xdr:nvCxnSpPr>
      <xdr:spPr>
        <a:xfrm flipV="1">
          <a:off x="2908300" y="9480524"/>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79540</xdr:rowOff>
    </xdr:from>
    <xdr:to>
      <xdr:col>15</xdr:col>
      <xdr:colOff>50800</xdr:colOff>
      <xdr:row>56</xdr:row>
      <xdr:rowOff>9411</xdr:rowOff>
    </xdr:to>
    <xdr:cxnSp macro="">
      <xdr:nvCxnSpPr>
        <xdr:cNvPr id="125" name="直線コネクタ 124"/>
        <xdr:cNvCxnSpPr/>
      </xdr:nvCxnSpPr>
      <xdr:spPr>
        <a:xfrm flipV="1">
          <a:off x="2019300" y="9509290"/>
          <a:ext cx="889000" cy="10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9411</xdr:rowOff>
    </xdr:from>
    <xdr:to>
      <xdr:col>10</xdr:col>
      <xdr:colOff>114300</xdr:colOff>
      <xdr:row>56</xdr:row>
      <xdr:rowOff>109817</xdr:rowOff>
    </xdr:to>
    <xdr:cxnSp macro="">
      <xdr:nvCxnSpPr>
        <xdr:cNvPr id="128" name="直線コネクタ 127"/>
        <xdr:cNvCxnSpPr/>
      </xdr:nvCxnSpPr>
      <xdr:spPr>
        <a:xfrm flipV="1">
          <a:off x="1130300" y="9610611"/>
          <a:ext cx="889000" cy="10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22885</xdr:rowOff>
    </xdr:from>
    <xdr:to>
      <xdr:col>24</xdr:col>
      <xdr:colOff>114300</xdr:colOff>
      <xdr:row>55</xdr:row>
      <xdr:rowOff>124485</xdr:rowOff>
    </xdr:to>
    <xdr:sp macro="" textlink="">
      <xdr:nvSpPr>
        <xdr:cNvPr id="138" name="楕円 137"/>
        <xdr:cNvSpPr/>
      </xdr:nvSpPr>
      <xdr:spPr>
        <a:xfrm>
          <a:off x="4584700" y="945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45762</xdr:rowOff>
    </xdr:from>
    <xdr:ext cx="534377" cy="259045"/>
    <xdr:sp macro="" textlink="">
      <xdr:nvSpPr>
        <xdr:cNvPr id="139" name="物件費該当値テキスト"/>
        <xdr:cNvSpPr txBox="1"/>
      </xdr:nvSpPr>
      <xdr:spPr>
        <a:xfrm>
          <a:off x="4686300" y="93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171424</xdr:rowOff>
    </xdr:from>
    <xdr:to>
      <xdr:col>20</xdr:col>
      <xdr:colOff>38100</xdr:colOff>
      <xdr:row>55</xdr:row>
      <xdr:rowOff>101574</xdr:rowOff>
    </xdr:to>
    <xdr:sp macro="" textlink="">
      <xdr:nvSpPr>
        <xdr:cNvPr id="140" name="楕円 139"/>
        <xdr:cNvSpPr/>
      </xdr:nvSpPr>
      <xdr:spPr>
        <a:xfrm>
          <a:off x="3746500" y="942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118101</xdr:rowOff>
    </xdr:from>
    <xdr:ext cx="534377" cy="259045"/>
    <xdr:sp macro="" textlink="">
      <xdr:nvSpPr>
        <xdr:cNvPr id="141" name="テキスト ボックス 140"/>
        <xdr:cNvSpPr txBox="1"/>
      </xdr:nvSpPr>
      <xdr:spPr>
        <a:xfrm>
          <a:off x="3530111" y="920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28740</xdr:rowOff>
    </xdr:from>
    <xdr:to>
      <xdr:col>15</xdr:col>
      <xdr:colOff>101600</xdr:colOff>
      <xdr:row>55</xdr:row>
      <xdr:rowOff>130340</xdr:rowOff>
    </xdr:to>
    <xdr:sp macro="" textlink="">
      <xdr:nvSpPr>
        <xdr:cNvPr id="142" name="楕円 141"/>
        <xdr:cNvSpPr/>
      </xdr:nvSpPr>
      <xdr:spPr>
        <a:xfrm>
          <a:off x="2857500" y="94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146867</xdr:rowOff>
    </xdr:from>
    <xdr:ext cx="534377" cy="259045"/>
    <xdr:sp macro="" textlink="">
      <xdr:nvSpPr>
        <xdr:cNvPr id="143" name="テキスト ボックス 142"/>
        <xdr:cNvSpPr txBox="1"/>
      </xdr:nvSpPr>
      <xdr:spPr>
        <a:xfrm>
          <a:off x="2641111" y="923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130061</xdr:rowOff>
    </xdr:from>
    <xdr:to>
      <xdr:col>10</xdr:col>
      <xdr:colOff>165100</xdr:colOff>
      <xdr:row>56</xdr:row>
      <xdr:rowOff>60211</xdr:rowOff>
    </xdr:to>
    <xdr:sp macro="" textlink="">
      <xdr:nvSpPr>
        <xdr:cNvPr id="144" name="楕円 143"/>
        <xdr:cNvSpPr/>
      </xdr:nvSpPr>
      <xdr:spPr>
        <a:xfrm>
          <a:off x="1968500" y="955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76738</xdr:rowOff>
    </xdr:from>
    <xdr:ext cx="534377" cy="259045"/>
    <xdr:sp macro="" textlink="">
      <xdr:nvSpPr>
        <xdr:cNvPr id="145" name="テキスト ボックス 144"/>
        <xdr:cNvSpPr txBox="1"/>
      </xdr:nvSpPr>
      <xdr:spPr>
        <a:xfrm>
          <a:off x="1752111" y="933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59017</xdr:rowOff>
    </xdr:from>
    <xdr:to>
      <xdr:col>6</xdr:col>
      <xdr:colOff>38100</xdr:colOff>
      <xdr:row>56</xdr:row>
      <xdr:rowOff>160617</xdr:rowOff>
    </xdr:to>
    <xdr:sp macro="" textlink="">
      <xdr:nvSpPr>
        <xdr:cNvPr id="146" name="楕円 145"/>
        <xdr:cNvSpPr/>
      </xdr:nvSpPr>
      <xdr:spPr>
        <a:xfrm>
          <a:off x="1079500" y="96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151744</xdr:rowOff>
    </xdr:from>
    <xdr:ext cx="534377" cy="259045"/>
    <xdr:sp macro="" textlink="">
      <xdr:nvSpPr>
        <xdr:cNvPr id="147" name="テキスト ボックス 146"/>
        <xdr:cNvSpPr txBox="1"/>
      </xdr:nvSpPr>
      <xdr:spPr>
        <a:xfrm>
          <a:off x="863111" y="975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14694</xdr:rowOff>
    </xdr:from>
    <xdr:to>
      <xdr:col>24</xdr:col>
      <xdr:colOff>63500</xdr:colOff>
      <xdr:row>78</xdr:row>
      <xdr:rowOff>14923</xdr:rowOff>
    </xdr:to>
    <xdr:cxnSp macro="">
      <xdr:nvCxnSpPr>
        <xdr:cNvPr id="176" name="直線コネクタ 175"/>
        <xdr:cNvCxnSpPr/>
      </xdr:nvCxnSpPr>
      <xdr:spPr>
        <a:xfrm flipV="1">
          <a:off x="3797300" y="1338779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14923</xdr:rowOff>
    </xdr:from>
    <xdr:to>
      <xdr:col>19</xdr:col>
      <xdr:colOff>177800</xdr:colOff>
      <xdr:row>78</xdr:row>
      <xdr:rowOff>14960</xdr:rowOff>
    </xdr:to>
    <xdr:cxnSp macro="">
      <xdr:nvCxnSpPr>
        <xdr:cNvPr id="179" name="直線コネクタ 178"/>
        <xdr:cNvCxnSpPr/>
      </xdr:nvCxnSpPr>
      <xdr:spPr>
        <a:xfrm flipV="1">
          <a:off x="2908300" y="13388023"/>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2197</xdr:rowOff>
    </xdr:from>
    <xdr:to>
      <xdr:col>15</xdr:col>
      <xdr:colOff>50800</xdr:colOff>
      <xdr:row>78</xdr:row>
      <xdr:rowOff>14960</xdr:rowOff>
    </xdr:to>
    <xdr:cxnSp macro="">
      <xdr:nvCxnSpPr>
        <xdr:cNvPr id="182" name="直線コネクタ 181"/>
        <xdr:cNvCxnSpPr/>
      </xdr:nvCxnSpPr>
      <xdr:spPr>
        <a:xfrm>
          <a:off x="2019300" y="13375297"/>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2197</xdr:rowOff>
    </xdr:from>
    <xdr:to>
      <xdr:col>10</xdr:col>
      <xdr:colOff>114300</xdr:colOff>
      <xdr:row>78</xdr:row>
      <xdr:rowOff>17438</xdr:rowOff>
    </xdr:to>
    <xdr:cxnSp macro="">
      <xdr:nvCxnSpPr>
        <xdr:cNvPr id="185" name="直線コネクタ 184"/>
        <xdr:cNvCxnSpPr/>
      </xdr:nvCxnSpPr>
      <xdr:spPr>
        <a:xfrm flipV="1">
          <a:off x="1130300" y="13375297"/>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135344</xdr:rowOff>
    </xdr:from>
    <xdr:to>
      <xdr:col>24</xdr:col>
      <xdr:colOff>114300</xdr:colOff>
      <xdr:row>78</xdr:row>
      <xdr:rowOff>65494</xdr:rowOff>
    </xdr:to>
    <xdr:sp macro="" textlink="">
      <xdr:nvSpPr>
        <xdr:cNvPr id="195" name="楕円 194"/>
        <xdr:cNvSpPr/>
      </xdr:nvSpPr>
      <xdr:spPr>
        <a:xfrm>
          <a:off x="4584700" y="133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158221</xdr:rowOff>
    </xdr:from>
    <xdr:ext cx="534377" cy="259045"/>
    <xdr:sp macro="" textlink="">
      <xdr:nvSpPr>
        <xdr:cNvPr id="196" name="維持補修費該当値テキスト"/>
        <xdr:cNvSpPr txBox="1"/>
      </xdr:nvSpPr>
      <xdr:spPr>
        <a:xfrm>
          <a:off x="4686300" y="1318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135573</xdr:rowOff>
    </xdr:from>
    <xdr:to>
      <xdr:col>20</xdr:col>
      <xdr:colOff>38100</xdr:colOff>
      <xdr:row>78</xdr:row>
      <xdr:rowOff>65723</xdr:rowOff>
    </xdr:to>
    <xdr:sp macro="" textlink="">
      <xdr:nvSpPr>
        <xdr:cNvPr id="197" name="楕円 196"/>
        <xdr:cNvSpPr/>
      </xdr:nvSpPr>
      <xdr:spPr>
        <a:xfrm>
          <a:off x="3746500" y="133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82250</xdr:rowOff>
    </xdr:from>
    <xdr:ext cx="534377" cy="259045"/>
    <xdr:sp macro="" textlink="">
      <xdr:nvSpPr>
        <xdr:cNvPr id="198" name="テキスト ボックス 197"/>
        <xdr:cNvSpPr txBox="1"/>
      </xdr:nvSpPr>
      <xdr:spPr>
        <a:xfrm>
          <a:off x="3530111" y="131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135610</xdr:rowOff>
    </xdr:from>
    <xdr:to>
      <xdr:col>15</xdr:col>
      <xdr:colOff>101600</xdr:colOff>
      <xdr:row>78</xdr:row>
      <xdr:rowOff>65760</xdr:rowOff>
    </xdr:to>
    <xdr:sp macro="" textlink="">
      <xdr:nvSpPr>
        <xdr:cNvPr id="199" name="楕円 198"/>
        <xdr:cNvSpPr/>
      </xdr:nvSpPr>
      <xdr:spPr>
        <a:xfrm>
          <a:off x="2857500" y="1333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82287</xdr:rowOff>
    </xdr:from>
    <xdr:ext cx="534377" cy="259045"/>
    <xdr:sp macro="" textlink="">
      <xdr:nvSpPr>
        <xdr:cNvPr id="200" name="テキスト ボックス 199"/>
        <xdr:cNvSpPr txBox="1"/>
      </xdr:nvSpPr>
      <xdr:spPr>
        <a:xfrm>
          <a:off x="2641111" y="1311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122847</xdr:rowOff>
    </xdr:from>
    <xdr:to>
      <xdr:col>10</xdr:col>
      <xdr:colOff>165100</xdr:colOff>
      <xdr:row>78</xdr:row>
      <xdr:rowOff>52997</xdr:rowOff>
    </xdr:to>
    <xdr:sp macro="" textlink="">
      <xdr:nvSpPr>
        <xdr:cNvPr id="201" name="楕円 200"/>
        <xdr:cNvSpPr/>
      </xdr:nvSpPr>
      <xdr:spPr>
        <a:xfrm>
          <a:off x="1968500" y="1332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69524</xdr:rowOff>
    </xdr:from>
    <xdr:ext cx="534377" cy="259045"/>
    <xdr:sp macro="" textlink="">
      <xdr:nvSpPr>
        <xdr:cNvPr id="202" name="テキスト ボックス 201"/>
        <xdr:cNvSpPr txBox="1"/>
      </xdr:nvSpPr>
      <xdr:spPr>
        <a:xfrm>
          <a:off x="1752111" y="130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138088</xdr:rowOff>
    </xdr:from>
    <xdr:to>
      <xdr:col>6</xdr:col>
      <xdr:colOff>38100</xdr:colOff>
      <xdr:row>78</xdr:row>
      <xdr:rowOff>68238</xdr:rowOff>
    </xdr:to>
    <xdr:sp macro="" textlink="">
      <xdr:nvSpPr>
        <xdr:cNvPr id="203" name="楕円 202"/>
        <xdr:cNvSpPr/>
      </xdr:nvSpPr>
      <xdr:spPr>
        <a:xfrm>
          <a:off x="1079500" y="133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84765</xdr:rowOff>
    </xdr:from>
    <xdr:ext cx="534377" cy="259045"/>
    <xdr:sp macro="" textlink="">
      <xdr:nvSpPr>
        <xdr:cNvPr id="204" name="テキスト ボックス 203"/>
        <xdr:cNvSpPr txBox="1"/>
      </xdr:nvSpPr>
      <xdr:spPr>
        <a:xfrm>
          <a:off x="863111" y="131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45301</xdr:rowOff>
    </xdr:from>
    <xdr:to>
      <xdr:col>24</xdr:col>
      <xdr:colOff>63500</xdr:colOff>
      <xdr:row>98</xdr:row>
      <xdr:rowOff>73749</xdr:rowOff>
    </xdr:to>
    <xdr:cxnSp macro="">
      <xdr:nvCxnSpPr>
        <xdr:cNvPr id="234" name="直線コネクタ 233"/>
        <xdr:cNvCxnSpPr/>
      </xdr:nvCxnSpPr>
      <xdr:spPr>
        <a:xfrm>
          <a:off x="3797300" y="16847401"/>
          <a:ext cx="8382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45301</xdr:rowOff>
    </xdr:from>
    <xdr:to>
      <xdr:col>19</xdr:col>
      <xdr:colOff>177800</xdr:colOff>
      <xdr:row>98</xdr:row>
      <xdr:rowOff>121729</xdr:rowOff>
    </xdr:to>
    <xdr:cxnSp macro="">
      <xdr:nvCxnSpPr>
        <xdr:cNvPr id="237" name="直線コネクタ 236"/>
        <xdr:cNvCxnSpPr/>
      </xdr:nvCxnSpPr>
      <xdr:spPr>
        <a:xfrm flipV="1">
          <a:off x="2908300" y="16847401"/>
          <a:ext cx="8890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56604</xdr:rowOff>
    </xdr:from>
    <xdr:to>
      <xdr:col>15</xdr:col>
      <xdr:colOff>50800</xdr:colOff>
      <xdr:row>98</xdr:row>
      <xdr:rowOff>121729</xdr:rowOff>
    </xdr:to>
    <xdr:cxnSp macro="">
      <xdr:nvCxnSpPr>
        <xdr:cNvPr id="240" name="直線コネクタ 239"/>
        <xdr:cNvCxnSpPr/>
      </xdr:nvCxnSpPr>
      <xdr:spPr>
        <a:xfrm>
          <a:off x="2019300" y="16858704"/>
          <a:ext cx="889000" cy="6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56604</xdr:rowOff>
    </xdr:from>
    <xdr:to>
      <xdr:col>10</xdr:col>
      <xdr:colOff>114300</xdr:colOff>
      <xdr:row>98</xdr:row>
      <xdr:rowOff>142570</xdr:rowOff>
    </xdr:to>
    <xdr:cxnSp macro="">
      <xdr:nvCxnSpPr>
        <xdr:cNvPr id="243" name="直線コネクタ 242"/>
        <xdr:cNvCxnSpPr/>
      </xdr:nvCxnSpPr>
      <xdr:spPr>
        <a:xfrm flipV="1">
          <a:off x="1130300" y="16858704"/>
          <a:ext cx="889000" cy="8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22949</xdr:rowOff>
    </xdr:from>
    <xdr:to>
      <xdr:col>24</xdr:col>
      <xdr:colOff>114300</xdr:colOff>
      <xdr:row>98</xdr:row>
      <xdr:rowOff>124549</xdr:rowOff>
    </xdr:to>
    <xdr:sp macro="" textlink="">
      <xdr:nvSpPr>
        <xdr:cNvPr id="253" name="楕円 252"/>
        <xdr:cNvSpPr/>
      </xdr:nvSpPr>
      <xdr:spPr>
        <a:xfrm>
          <a:off x="4584700" y="168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1376</xdr:rowOff>
    </xdr:from>
    <xdr:ext cx="534377" cy="259045"/>
    <xdr:sp macro="" textlink="">
      <xdr:nvSpPr>
        <xdr:cNvPr id="254" name="扶助費該当値テキスト"/>
        <xdr:cNvSpPr txBox="1"/>
      </xdr:nvSpPr>
      <xdr:spPr>
        <a:xfrm>
          <a:off x="4686300" y="1680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165951</xdr:rowOff>
    </xdr:from>
    <xdr:to>
      <xdr:col>20</xdr:col>
      <xdr:colOff>38100</xdr:colOff>
      <xdr:row>98</xdr:row>
      <xdr:rowOff>96101</xdr:rowOff>
    </xdr:to>
    <xdr:sp macro="" textlink="">
      <xdr:nvSpPr>
        <xdr:cNvPr id="255" name="楕円 254"/>
        <xdr:cNvSpPr/>
      </xdr:nvSpPr>
      <xdr:spPr>
        <a:xfrm>
          <a:off x="3746500" y="167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87228</xdr:rowOff>
    </xdr:from>
    <xdr:ext cx="534377" cy="259045"/>
    <xdr:sp macro="" textlink="">
      <xdr:nvSpPr>
        <xdr:cNvPr id="256" name="テキスト ボックス 255"/>
        <xdr:cNvSpPr txBox="1"/>
      </xdr:nvSpPr>
      <xdr:spPr>
        <a:xfrm>
          <a:off x="3530111" y="1688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70929</xdr:rowOff>
    </xdr:from>
    <xdr:to>
      <xdr:col>15</xdr:col>
      <xdr:colOff>101600</xdr:colOff>
      <xdr:row>99</xdr:row>
      <xdr:rowOff>1079</xdr:rowOff>
    </xdr:to>
    <xdr:sp macro="" textlink="">
      <xdr:nvSpPr>
        <xdr:cNvPr id="257" name="楕円 256"/>
        <xdr:cNvSpPr/>
      </xdr:nvSpPr>
      <xdr:spPr>
        <a:xfrm>
          <a:off x="2857500" y="1687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163656</xdr:rowOff>
    </xdr:from>
    <xdr:ext cx="534377" cy="259045"/>
    <xdr:sp macro="" textlink="">
      <xdr:nvSpPr>
        <xdr:cNvPr id="258" name="テキスト ボックス 257"/>
        <xdr:cNvSpPr txBox="1"/>
      </xdr:nvSpPr>
      <xdr:spPr>
        <a:xfrm>
          <a:off x="2641111" y="1696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5804</xdr:rowOff>
    </xdr:from>
    <xdr:to>
      <xdr:col>10</xdr:col>
      <xdr:colOff>165100</xdr:colOff>
      <xdr:row>98</xdr:row>
      <xdr:rowOff>107404</xdr:rowOff>
    </xdr:to>
    <xdr:sp macro="" textlink="">
      <xdr:nvSpPr>
        <xdr:cNvPr id="259" name="楕円 258"/>
        <xdr:cNvSpPr/>
      </xdr:nvSpPr>
      <xdr:spPr>
        <a:xfrm>
          <a:off x="1968500" y="168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98531</xdr:rowOff>
    </xdr:from>
    <xdr:ext cx="534377" cy="259045"/>
    <xdr:sp macro="" textlink="">
      <xdr:nvSpPr>
        <xdr:cNvPr id="260" name="テキスト ボックス 259"/>
        <xdr:cNvSpPr txBox="1"/>
      </xdr:nvSpPr>
      <xdr:spPr>
        <a:xfrm>
          <a:off x="1752111" y="1690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91770</xdr:rowOff>
    </xdr:from>
    <xdr:to>
      <xdr:col>6</xdr:col>
      <xdr:colOff>38100</xdr:colOff>
      <xdr:row>99</xdr:row>
      <xdr:rowOff>21920</xdr:rowOff>
    </xdr:to>
    <xdr:sp macro="" textlink="">
      <xdr:nvSpPr>
        <xdr:cNvPr id="261" name="楕円 260"/>
        <xdr:cNvSpPr/>
      </xdr:nvSpPr>
      <xdr:spPr>
        <a:xfrm>
          <a:off x="1079500" y="1689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13047</xdr:rowOff>
    </xdr:from>
    <xdr:ext cx="534377" cy="259045"/>
    <xdr:sp macro="" textlink="">
      <xdr:nvSpPr>
        <xdr:cNvPr id="262" name="テキスト ボックス 261"/>
        <xdr:cNvSpPr txBox="1"/>
      </xdr:nvSpPr>
      <xdr:spPr>
        <a:xfrm>
          <a:off x="863111" y="169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47696</xdr:rowOff>
    </xdr:from>
    <xdr:to>
      <xdr:col>55</xdr:col>
      <xdr:colOff>0</xdr:colOff>
      <xdr:row>36</xdr:row>
      <xdr:rowOff>82291</xdr:rowOff>
    </xdr:to>
    <xdr:cxnSp macro="">
      <xdr:nvCxnSpPr>
        <xdr:cNvPr id="291" name="直線コネクタ 290"/>
        <xdr:cNvCxnSpPr/>
      </xdr:nvCxnSpPr>
      <xdr:spPr>
        <a:xfrm flipV="1">
          <a:off x="9639300" y="6219896"/>
          <a:ext cx="8382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70777</xdr:rowOff>
    </xdr:from>
    <xdr:to>
      <xdr:col>50</xdr:col>
      <xdr:colOff>114300</xdr:colOff>
      <xdr:row>36</xdr:row>
      <xdr:rowOff>82291</xdr:rowOff>
    </xdr:to>
    <xdr:cxnSp macro="">
      <xdr:nvCxnSpPr>
        <xdr:cNvPr id="294" name="直線コネクタ 293"/>
        <xdr:cNvCxnSpPr/>
      </xdr:nvCxnSpPr>
      <xdr:spPr>
        <a:xfrm>
          <a:off x="8750300" y="6242977"/>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66997</xdr:rowOff>
    </xdr:from>
    <xdr:to>
      <xdr:col>45</xdr:col>
      <xdr:colOff>177800</xdr:colOff>
      <xdr:row>36</xdr:row>
      <xdr:rowOff>70777</xdr:rowOff>
    </xdr:to>
    <xdr:cxnSp macro="">
      <xdr:nvCxnSpPr>
        <xdr:cNvPr id="297" name="直線コネクタ 296"/>
        <xdr:cNvCxnSpPr/>
      </xdr:nvCxnSpPr>
      <xdr:spPr>
        <a:xfrm>
          <a:off x="7861300" y="6239197"/>
          <a:ext cx="8890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63881</xdr:rowOff>
    </xdr:from>
    <xdr:to>
      <xdr:col>41</xdr:col>
      <xdr:colOff>50800</xdr:colOff>
      <xdr:row>36</xdr:row>
      <xdr:rowOff>66997</xdr:rowOff>
    </xdr:to>
    <xdr:cxnSp macro="">
      <xdr:nvCxnSpPr>
        <xdr:cNvPr id="300" name="直線コネクタ 299"/>
        <xdr:cNvCxnSpPr/>
      </xdr:nvCxnSpPr>
      <xdr:spPr>
        <a:xfrm>
          <a:off x="6972300" y="6236081"/>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168346</xdr:rowOff>
    </xdr:from>
    <xdr:to>
      <xdr:col>55</xdr:col>
      <xdr:colOff>50800</xdr:colOff>
      <xdr:row>36</xdr:row>
      <xdr:rowOff>98496</xdr:rowOff>
    </xdr:to>
    <xdr:sp macro="" textlink="">
      <xdr:nvSpPr>
        <xdr:cNvPr id="310" name="楕円 309"/>
        <xdr:cNvSpPr/>
      </xdr:nvSpPr>
      <xdr:spPr>
        <a:xfrm>
          <a:off x="10426700" y="616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146773</xdr:rowOff>
    </xdr:from>
    <xdr:ext cx="534377" cy="259045"/>
    <xdr:sp macro="" textlink="">
      <xdr:nvSpPr>
        <xdr:cNvPr id="311" name="補助費等該当値テキスト"/>
        <xdr:cNvSpPr txBox="1"/>
      </xdr:nvSpPr>
      <xdr:spPr>
        <a:xfrm>
          <a:off x="10528300" y="614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31491</xdr:rowOff>
    </xdr:from>
    <xdr:to>
      <xdr:col>50</xdr:col>
      <xdr:colOff>165100</xdr:colOff>
      <xdr:row>36</xdr:row>
      <xdr:rowOff>133091</xdr:rowOff>
    </xdr:to>
    <xdr:sp macro="" textlink="">
      <xdr:nvSpPr>
        <xdr:cNvPr id="312" name="楕円 311"/>
        <xdr:cNvSpPr/>
      </xdr:nvSpPr>
      <xdr:spPr>
        <a:xfrm>
          <a:off x="9588500" y="620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124218</xdr:rowOff>
    </xdr:from>
    <xdr:ext cx="534377" cy="259045"/>
    <xdr:sp macro="" textlink="">
      <xdr:nvSpPr>
        <xdr:cNvPr id="313" name="テキスト ボックス 312"/>
        <xdr:cNvSpPr txBox="1"/>
      </xdr:nvSpPr>
      <xdr:spPr>
        <a:xfrm>
          <a:off x="9372111" y="62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19977</xdr:rowOff>
    </xdr:from>
    <xdr:to>
      <xdr:col>46</xdr:col>
      <xdr:colOff>38100</xdr:colOff>
      <xdr:row>36</xdr:row>
      <xdr:rowOff>121577</xdr:rowOff>
    </xdr:to>
    <xdr:sp macro="" textlink="">
      <xdr:nvSpPr>
        <xdr:cNvPr id="314" name="楕円 313"/>
        <xdr:cNvSpPr/>
      </xdr:nvSpPr>
      <xdr:spPr>
        <a:xfrm>
          <a:off x="8699500" y="61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138104</xdr:rowOff>
    </xdr:from>
    <xdr:ext cx="534377" cy="259045"/>
    <xdr:sp macro="" textlink="">
      <xdr:nvSpPr>
        <xdr:cNvPr id="315" name="テキスト ボックス 314"/>
        <xdr:cNvSpPr txBox="1"/>
      </xdr:nvSpPr>
      <xdr:spPr>
        <a:xfrm>
          <a:off x="8483111" y="596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16197</xdr:rowOff>
    </xdr:from>
    <xdr:to>
      <xdr:col>41</xdr:col>
      <xdr:colOff>101600</xdr:colOff>
      <xdr:row>36</xdr:row>
      <xdr:rowOff>117797</xdr:rowOff>
    </xdr:to>
    <xdr:sp macro="" textlink="">
      <xdr:nvSpPr>
        <xdr:cNvPr id="316" name="楕円 315"/>
        <xdr:cNvSpPr/>
      </xdr:nvSpPr>
      <xdr:spPr>
        <a:xfrm>
          <a:off x="7810500" y="61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134324</xdr:rowOff>
    </xdr:from>
    <xdr:ext cx="534377" cy="259045"/>
    <xdr:sp macro="" textlink="">
      <xdr:nvSpPr>
        <xdr:cNvPr id="317" name="テキスト ボックス 316"/>
        <xdr:cNvSpPr txBox="1"/>
      </xdr:nvSpPr>
      <xdr:spPr>
        <a:xfrm>
          <a:off x="7594111" y="596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13081</xdr:rowOff>
    </xdr:from>
    <xdr:to>
      <xdr:col>36</xdr:col>
      <xdr:colOff>165100</xdr:colOff>
      <xdr:row>36</xdr:row>
      <xdr:rowOff>114681</xdr:rowOff>
    </xdr:to>
    <xdr:sp macro="" textlink="">
      <xdr:nvSpPr>
        <xdr:cNvPr id="318" name="楕円 317"/>
        <xdr:cNvSpPr/>
      </xdr:nvSpPr>
      <xdr:spPr>
        <a:xfrm>
          <a:off x="6921500" y="61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131208</xdr:rowOff>
    </xdr:from>
    <xdr:ext cx="534377" cy="259045"/>
    <xdr:sp macro="" textlink="">
      <xdr:nvSpPr>
        <xdr:cNvPr id="319" name="テキスト ボックス 318"/>
        <xdr:cNvSpPr txBox="1"/>
      </xdr:nvSpPr>
      <xdr:spPr>
        <a:xfrm>
          <a:off x="6705111" y="59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144994</xdr:rowOff>
    </xdr:from>
    <xdr:to>
      <xdr:col>55</xdr:col>
      <xdr:colOff>0</xdr:colOff>
      <xdr:row>56</xdr:row>
      <xdr:rowOff>45265</xdr:rowOff>
    </xdr:to>
    <xdr:cxnSp macro="">
      <xdr:nvCxnSpPr>
        <xdr:cNvPr id="346" name="直線コネクタ 345"/>
        <xdr:cNvCxnSpPr/>
      </xdr:nvCxnSpPr>
      <xdr:spPr>
        <a:xfrm flipV="1">
          <a:off x="9639300" y="9574744"/>
          <a:ext cx="838200" cy="7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45265</xdr:rowOff>
    </xdr:from>
    <xdr:to>
      <xdr:col>50</xdr:col>
      <xdr:colOff>114300</xdr:colOff>
      <xdr:row>57</xdr:row>
      <xdr:rowOff>10102</xdr:rowOff>
    </xdr:to>
    <xdr:cxnSp macro="">
      <xdr:nvCxnSpPr>
        <xdr:cNvPr id="349" name="直線コネクタ 348"/>
        <xdr:cNvCxnSpPr/>
      </xdr:nvCxnSpPr>
      <xdr:spPr>
        <a:xfrm flipV="1">
          <a:off x="8750300" y="9646465"/>
          <a:ext cx="889000" cy="13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1589</xdr:rowOff>
    </xdr:from>
    <xdr:to>
      <xdr:col>45</xdr:col>
      <xdr:colOff>177800</xdr:colOff>
      <xdr:row>57</xdr:row>
      <xdr:rowOff>10102</xdr:rowOff>
    </xdr:to>
    <xdr:cxnSp macro="">
      <xdr:nvCxnSpPr>
        <xdr:cNvPr id="352" name="直線コネクタ 351"/>
        <xdr:cNvCxnSpPr/>
      </xdr:nvCxnSpPr>
      <xdr:spPr>
        <a:xfrm>
          <a:off x="7861300" y="9774239"/>
          <a:ext cx="889000" cy="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12873</xdr:rowOff>
    </xdr:from>
    <xdr:to>
      <xdr:col>41</xdr:col>
      <xdr:colOff>50800</xdr:colOff>
      <xdr:row>57</xdr:row>
      <xdr:rowOff>1589</xdr:rowOff>
    </xdr:to>
    <xdr:cxnSp macro="">
      <xdr:nvCxnSpPr>
        <xdr:cNvPr id="355" name="直線コネクタ 354"/>
        <xdr:cNvCxnSpPr/>
      </xdr:nvCxnSpPr>
      <xdr:spPr>
        <a:xfrm>
          <a:off x="6972300" y="9614073"/>
          <a:ext cx="889000" cy="16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94194</xdr:rowOff>
    </xdr:from>
    <xdr:to>
      <xdr:col>55</xdr:col>
      <xdr:colOff>50800</xdr:colOff>
      <xdr:row>56</xdr:row>
      <xdr:rowOff>24344</xdr:rowOff>
    </xdr:to>
    <xdr:sp macro="" textlink="">
      <xdr:nvSpPr>
        <xdr:cNvPr id="365" name="楕円 364"/>
        <xdr:cNvSpPr/>
      </xdr:nvSpPr>
      <xdr:spPr>
        <a:xfrm>
          <a:off x="10426700" y="95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117071</xdr:rowOff>
    </xdr:from>
    <xdr:ext cx="599010" cy="259045"/>
    <xdr:sp macro="" textlink="">
      <xdr:nvSpPr>
        <xdr:cNvPr id="366" name="普通建設事業費該当値テキスト"/>
        <xdr:cNvSpPr txBox="1"/>
      </xdr:nvSpPr>
      <xdr:spPr>
        <a:xfrm>
          <a:off x="10528300" y="937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165915</xdr:rowOff>
    </xdr:from>
    <xdr:to>
      <xdr:col>50</xdr:col>
      <xdr:colOff>165100</xdr:colOff>
      <xdr:row>56</xdr:row>
      <xdr:rowOff>96065</xdr:rowOff>
    </xdr:to>
    <xdr:sp macro="" textlink="">
      <xdr:nvSpPr>
        <xdr:cNvPr id="367" name="楕円 366"/>
        <xdr:cNvSpPr/>
      </xdr:nvSpPr>
      <xdr:spPr>
        <a:xfrm>
          <a:off x="9588500" y="959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112592</xdr:rowOff>
    </xdr:from>
    <xdr:ext cx="534377" cy="259045"/>
    <xdr:sp macro="" textlink="">
      <xdr:nvSpPr>
        <xdr:cNvPr id="368" name="テキスト ボックス 367"/>
        <xdr:cNvSpPr txBox="1"/>
      </xdr:nvSpPr>
      <xdr:spPr>
        <a:xfrm>
          <a:off x="9372111" y="93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130752</xdr:rowOff>
    </xdr:from>
    <xdr:to>
      <xdr:col>46</xdr:col>
      <xdr:colOff>38100</xdr:colOff>
      <xdr:row>57</xdr:row>
      <xdr:rowOff>60902</xdr:rowOff>
    </xdr:to>
    <xdr:sp macro="" textlink="">
      <xdr:nvSpPr>
        <xdr:cNvPr id="369" name="楕円 368"/>
        <xdr:cNvSpPr/>
      </xdr:nvSpPr>
      <xdr:spPr>
        <a:xfrm>
          <a:off x="8699500" y="97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52029</xdr:rowOff>
    </xdr:from>
    <xdr:ext cx="534377" cy="259045"/>
    <xdr:sp macro="" textlink="">
      <xdr:nvSpPr>
        <xdr:cNvPr id="370" name="テキスト ボックス 369"/>
        <xdr:cNvSpPr txBox="1"/>
      </xdr:nvSpPr>
      <xdr:spPr>
        <a:xfrm>
          <a:off x="8483111" y="982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122239</xdr:rowOff>
    </xdr:from>
    <xdr:to>
      <xdr:col>41</xdr:col>
      <xdr:colOff>101600</xdr:colOff>
      <xdr:row>57</xdr:row>
      <xdr:rowOff>52389</xdr:rowOff>
    </xdr:to>
    <xdr:sp macro="" textlink="">
      <xdr:nvSpPr>
        <xdr:cNvPr id="371" name="楕円 370"/>
        <xdr:cNvSpPr/>
      </xdr:nvSpPr>
      <xdr:spPr>
        <a:xfrm>
          <a:off x="7810500" y="97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43516</xdr:rowOff>
    </xdr:from>
    <xdr:ext cx="534377" cy="259045"/>
    <xdr:sp macro="" textlink="">
      <xdr:nvSpPr>
        <xdr:cNvPr id="372" name="テキスト ボックス 371"/>
        <xdr:cNvSpPr txBox="1"/>
      </xdr:nvSpPr>
      <xdr:spPr>
        <a:xfrm>
          <a:off x="7594111" y="98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133523</xdr:rowOff>
    </xdr:from>
    <xdr:to>
      <xdr:col>36</xdr:col>
      <xdr:colOff>165100</xdr:colOff>
      <xdr:row>56</xdr:row>
      <xdr:rowOff>63673</xdr:rowOff>
    </xdr:to>
    <xdr:sp macro="" textlink="">
      <xdr:nvSpPr>
        <xdr:cNvPr id="373" name="楕円 372"/>
        <xdr:cNvSpPr/>
      </xdr:nvSpPr>
      <xdr:spPr>
        <a:xfrm>
          <a:off x="6921500" y="956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80200</xdr:rowOff>
    </xdr:from>
    <xdr:ext cx="599010" cy="259045"/>
    <xdr:sp macro="" textlink="">
      <xdr:nvSpPr>
        <xdr:cNvPr id="374" name="テキスト ボックス 373"/>
        <xdr:cNvSpPr txBox="1"/>
      </xdr:nvSpPr>
      <xdr:spPr>
        <a:xfrm>
          <a:off x="6672795" y="933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104767</xdr:rowOff>
    </xdr:from>
    <xdr:to>
      <xdr:col>55</xdr:col>
      <xdr:colOff>0</xdr:colOff>
      <xdr:row>79</xdr:row>
      <xdr:rowOff>29852</xdr:rowOff>
    </xdr:to>
    <xdr:cxnSp macro="">
      <xdr:nvCxnSpPr>
        <xdr:cNvPr id="405" name="直線コネクタ 404"/>
        <xdr:cNvCxnSpPr/>
      </xdr:nvCxnSpPr>
      <xdr:spPr>
        <a:xfrm flipV="1">
          <a:off x="9639300" y="13306417"/>
          <a:ext cx="838200" cy="26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9441</xdr:rowOff>
    </xdr:from>
    <xdr:to>
      <xdr:col>50</xdr:col>
      <xdr:colOff>114300</xdr:colOff>
      <xdr:row>79</xdr:row>
      <xdr:rowOff>29852</xdr:rowOff>
    </xdr:to>
    <xdr:cxnSp macro="">
      <xdr:nvCxnSpPr>
        <xdr:cNvPr id="408" name="直線コネクタ 407"/>
        <xdr:cNvCxnSpPr/>
      </xdr:nvCxnSpPr>
      <xdr:spPr>
        <a:xfrm>
          <a:off x="8750300" y="13211091"/>
          <a:ext cx="889000" cy="36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127062</xdr:rowOff>
    </xdr:from>
    <xdr:to>
      <xdr:col>45</xdr:col>
      <xdr:colOff>177800</xdr:colOff>
      <xdr:row>77</xdr:row>
      <xdr:rowOff>9441</xdr:rowOff>
    </xdr:to>
    <xdr:cxnSp macro="">
      <xdr:nvCxnSpPr>
        <xdr:cNvPr id="411" name="直線コネクタ 410"/>
        <xdr:cNvCxnSpPr/>
      </xdr:nvCxnSpPr>
      <xdr:spPr>
        <a:xfrm>
          <a:off x="7861300" y="13157262"/>
          <a:ext cx="889000" cy="5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53967</xdr:rowOff>
    </xdr:from>
    <xdr:to>
      <xdr:col>55</xdr:col>
      <xdr:colOff>50800</xdr:colOff>
      <xdr:row>77</xdr:row>
      <xdr:rowOff>155567</xdr:rowOff>
    </xdr:to>
    <xdr:sp macro="" textlink="">
      <xdr:nvSpPr>
        <xdr:cNvPr id="421" name="楕円 420"/>
        <xdr:cNvSpPr/>
      </xdr:nvSpPr>
      <xdr:spPr>
        <a:xfrm>
          <a:off x="10426700" y="1325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76844</xdr:rowOff>
    </xdr:from>
    <xdr:ext cx="534377" cy="259045"/>
    <xdr:sp macro="" textlink="">
      <xdr:nvSpPr>
        <xdr:cNvPr id="422" name="普通建設事業費 （ うち新規整備　）該当値テキスト"/>
        <xdr:cNvSpPr txBox="1"/>
      </xdr:nvSpPr>
      <xdr:spPr>
        <a:xfrm>
          <a:off x="10528300" y="1310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150502</xdr:rowOff>
    </xdr:from>
    <xdr:to>
      <xdr:col>50</xdr:col>
      <xdr:colOff>165100</xdr:colOff>
      <xdr:row>79</xdr:row>
      <xdr:rowOff>80652</xdr:rowOff>
    </xdr:to>
    <xdr:sp macro="" textlink="">
      <xdr:nvSpPr>
        <xdr:cNvPr id="423" name="楕円 422"/>
        <xdr:cNvSpPr/>
      </xdr:nvSpPr>
      <xdr:spPr>
        <a:xfrm>
          <a:off x="9588500" y="135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71779</xdr:rowOff>
    </xdr:from>
    <xdr:ext cx="469744" cy="259045"/>
    <xdr:sp macro="" textlink="">
      <xdr:nvSpPr>
        <xdr:cNvPr id="424" name="テキスト ボックス 423"/>
        <xdr:cNvSpPr txBox="1"/>
      </xdr:nvSpPr>
      <xdr:spPr>
        <a:xfrm>
          <a:off x="9404428" y="1361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130091</xdr:rowOff>
    </xdr:from>
    <xdr:to>
      <xdr:col>46</xdr:col>
      <xdr:colOff>38100</xdr:colOff>
      <xdr:row>77</xdr:row>
      <xdr:rowOff>60241</xdr:rowOff>
    </xdr:to>
    <xdr:sp macro="" textlink="">
      <xdr:nvSpPr>
        <xdr:cNvPr id="425" name="楕円 424"/>
        <xdr:cNvSpPr/>
      </xdr:nvSpPr>
      <xdr:spPr>
        <a:xfrm>
          <a:off x="8699500" y="1316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51368</xdr:rowOff>
    </xdr:from>
    <xdr:ext cx="534377" cy="259045"/>
    <xdr:sp macro="" textlink="">
      <xdr:nvSpPr>
        <xdr:cNvPr id="426" name="テキスト ボックス 425"/>
        <xdr:cNvSpPr txBox="1"/>
      </xdr:nvSpPr>
      <xdr:spPr>
        <a:xfrm>
          <a:off x="8483111" y="1325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76262</xdr:rowOff>
    </xdr:from>
    <xdr:to>
      <xdr:col>41</xdr:col>
      <xdr:colOff>101600</xdr:colOff>
      <xdr:row>77</xdr:row>
      <xdr:rowOff>6412</xdr:rowOff>
    </xdr:to>
    <xdr:sp macro="" textlink="">
      <xdr:nvSpPr>
        <xdr:cNvPr id="427" name="楕円 426"/>
        <xdr:cNvSpPr/>
      </xdr:nvSpPr>
      <xdr:spPr>
        <a:xfrm>
          <a:off x="7810500" y="131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168989</xdr:rowOff>
    </xdr:from>
    <xdr:ext cx="534377" cy="259045"/>
    <xdr:sp macro="" textlink="">
      <xdr:nvSpPr>
        <xdr:cNvPr id="428" name="テキスト ボックス 427"/>
        <xdr:cNvSpPr txBox="1"/>
      </xdr:nvSpPr>
      <xdr:spPr>
        <a:xfrm>
          <a:off x="7594111" y="131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124613</xdr:rowOff>
    </xdr:from>
    <xdr:to>
      <xdr:col>55</xdr:col>
      <xdr:colOff>0</xdr:colOff>
      <xdr:row>96</xdr:row>
      <xdr:rowOff>36449</xdr:rowOff>
    </xdr:to>
    <xdr:cxnSp macro="">
      <xdr:nvCxnSpPr>
        <xdr:cNvPr id="457" name="直線コネクタ 456"/>
        <xdr:cNvCxnSpPr/>
      </xdr:nvCxnSpPr>
      <xdr:spPr>
        <a:xfrm>
          <a:off x="9639300" y="16412363"/>
          <a:ext cx="838200" cy="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124613</xdr:rowOff>
    </xdr:from>
    <xdr:to>
      <xdr:col>50</xdr:col>
      <xdr:colOff>114300</xdr:colOff>
      <xdr:row>98</xdr:row>
      <xdr:rowOff>138953</xdr:rowOff>
    </xdr:to>
    <xdr:cxnSp macro="">
      <xdr:nvCxnSpPr>
        <xdr:cNvPr id="460" name="直線コネクタ 459"/>
        <xdr:cNvCxnSpPr/>
      </xdr:nvCxnSpPr>
      <xdr:spPr>
        <a:xfrm flipV="1">
          <a:off x="8750300" y="16412363"/>
          <a:ext cx="889000" cy="5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138953</xdr:rowOff>
    </xdr:from>
    <xdr:to>
      <xdr:col>45</xdr:col>
      <xdr:colOff>177800</xdr:colOff>
      <xdr:row>98</xdr:row>
      <xdr:rowOff>165410</xdr:rowOff>
    </xdr:to>
    <xdr:cxnSp macro="">
      <xdr:nvCxnSpPr>
        <xdr:cNvPr id="463" name="直線コネクタ 462"/>
        <xdr:cNvCxnSpPr/>
      </xdr:nvCxnSpPr>
      <xdr:spPr>
        <a:xfrm flipV="1">
          <a:off x="7861300" y="16941053"/>
          <a:ext cx="889000" cy="2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157099</xdr:rowOff>
    </xdr:from>
    <xdr:to>
      <xdr:col>55</xdr:col>
      <xdr:colOff>50800</xdr:colOff>
      <xdr:row>96</xdr:row>
      <xdr:rowOff>87249</xdr:rowOff>
    </xdr:to>
    <xdr:sp macro="" textlink="">
      <xdr:nvSpPr>
        <xdr:cNvPr id="473" name="楕円 472"/>
        <xdr:cNvSpPr/>
      </xdr:nvSpPr>
      <xdr:spPr>
        <a:xfrm>
          <a:off x="10426700" y="1644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8526</xdr:rowOff>
    </xdr:from>
    <xdr:ext cx="534377" cy="259045"/>
    <xdr:sp macro="" textlink="">
      <xdr:nvSpPr>
        <xdr:cNvPr id="474" name="普通建設事業費 （ うち更新整備　）該当値テキスト"/>
        <xdr:cNvSpPr txBox="1"/>
      </xdr:nvSpPr>
      <xdr:spPr>
        <a:xfrm>
          <a:off x="10528300" y="1629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73813</xdr:rowOff>
    </xdr:from>
    <xdr:to>
      <xdr:col>50</xdr:col>
      <xdr:colOff>165100</xdr:colOff>
      <xdr:row>96</xdr:row>
      <xdr:rowOff>3963</xdr:rowOff>
    </xdr:to>
    <xdr:sp macro="" textlink="">
      <xdr:nvSpPr>
        <xdr:cNvPr id="475" name="楕円 474"/>
        <xdr:cNvSpPr/>
      </xdr:nvSpPr>
      <xdr:spPr>
        <a:xfrm>
          <a:off x="9588500" y="163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20490</xdr:rowOff>
    </xdr:from>
    <xdr:ext cx="534377" cy="259045"/>
    <xdr:sp macro="" textlink="">
      <xdr:nvSpPr>
        <xdr:cNvPr id="476" name="テキスト ボックス 475"/>
        <xdr:cNvSpPr txBox="1"/>
      </xdr:nvSpPr>
      <xdr:spPr>
        <a:xfrm>
          <a:off x="9372111" y="161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88153</xdr:rowOff>
    </xdr:from>
    <xdr:to>
      <xdr:col>46</xdr:col>
      <xdr:colOff>38100</xdr:colOff>
      <xdr:row>99</xdr:row>
      <xdr:rowOff>18303</xdr:rowOff>
    </xdr:to>
    <xdr:sp macro="" textlink="">
      <xdr:nvSpPr>
        <xdr:cNvPr id="477" name="楕円 476"/>
        <xdr:cNvSpPr/>
      </xdr:nvSpPr>
      <xdr:spPr>
        <a:xfrm>
          <a:off x="8699500" y="168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9430</xdr:rowOff>
    </xdr:from>
    <xdr:ext cx="534377" cy="259045"/>
    <xdr:sp macro="" textlink="">
      <xdr:nvSpPr>
        <xdr:cNvPr id="478" name="テキスト ボックス 477"/>
        <xdr:cNvSpPr txBox="1"/>
      </xdr:nvSpPr>
      <xdr:spPr>
        <a:xfrm>
          <a:off x="8483111" y="169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114610</xdr:rowOff>
    </xdr:from>
    <xdr:to>
      <xdr:col>41</xdr:col>
      <xdr:colOff>101600</xdr:colOff>
      <xdr:row>99</xdr:row>
      <xdr:rowOff>44760</xdr:rowOff>
    </xdr:to>
    <xdr:sp macro="" textlink="">
      <xdr:nvSpPr>
        <xdr:cNvPr id="479" name="楕円 478"/>
        <xdr:cNvSpPr/>
      </xdr:nvSpPr>
      <xdr:spPr>
        <a:xfrm>
          <a:off x="7810500" y="1691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35887</xdr:rowOff>
    </xdr:from>
    <xdr:ext cx="469744" cy="259045"/>
    <xdr:sp macro="" textlink="">
      <xdr:nvSpPr>
        <xdr:cNvPr id="480" name="テキスト ボックス 479"/>
        <xdr:cNvSpPr txBox="1"/>
      </xdr:nvSpPr>
      <xdr:spPr>
        <a:xfrm>
          <a:off x="7626428" y="1700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48489</xdr:rowOff>
    </xdr:from>
    <xdr:to>
      <xdr:col>85</xdr:col>
      <xdr:colOff>127000</xdr:colOff>
      <xdr:row>39</xdr:row>
      <xdr:rowOff>34658</xdr:rowOff>
    </xdr:to>
    <xdr:cxnSp macro="">
      <xdr:nvCxnSpPr>
        <xdr:cNvPr id="509" name="直線コネクタ 508"/>
        <xdr:cNvCxnSpPr/>
      </xdr:nvCxnSpPr>
      <xdr:spPr>
        <a:xfrm>
          <a:off x="15481300" y="6563589"/>
          <a:ext cx="838200" cy="15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48489</xdr:rowOff>
    </xdr:from>
    <xdr:to>
      <xdr:col>81</xdr:col>
      <xdr:colOff>50800</xdr:colOff>
      <xdr:row>39</xdr:row>
      <xdr:rowOff>33960</xdr:rowOff>
    </xdr:to>
    <xdr:cxnSp macro="">
      <xdr:nvCxnSpPr>
        <xdr:cNvPr id="512" name="直線コネクタ 511"/>
        <xdr:cNvCxnSpPr/>
      </xdr:nvCxnSpPr>
      <xdr:spPr>
        <a:xfrm flipV="1">
          <a:off x="14592300" y="6563589"/>
          <a:ext cx="889000" cy="1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33960</xdr:rowOff>
    </xdr:from>
    <xdr:to>
      <xdr:col>76</xdr:col>
      <xdr:colOff>114300</xdr:colOff>
      <xdr:row>39</xdr:row>
      <xdr:rowOff>37871</xdr:rowOff>
    </xdr:to>
    <xdr:cxnSp macro="">
      <xdr:nvCxnSpPr>
        <xdr:cNvPr id="515" name="直線コネクタ 514"/>
        <xdr:cNvCxnSpPr/>
      </xdr:nvCxnSpPr>
      <xdr:spPr>
        <a:xfrm flipV="1">
          <a:off x="13703300" y="6720510"/>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34722</xdr:rowOff>
    </xdr:from>
    <xdr:to>
      <xdr:col>71</xdr:col>
      <xdr:colOff>177800</xdr:colOff>
      <xdr:row>39</xdr:row>
      <xdr:rowOff>37871</xdr:rowOff>
    </xdr:to>
    <xdr:cxnSp macro="">
      <xdr:nvCxnSpPr>
        <xdr:cNvPr id="518" name="直線コネクタ 517"/>
        <xdr:cNvCxnSpPr/>
      </xdr:nvCxnSpPr>
      <xdr:spPr>
        <a:xfrm>
          <a:off x="12814300" y="6721272"/>
          <a:ext cx="8890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155308</xdr:rowOff>
    </xdr:from>
    <xdr:to>
      <xdr:col>85</xdr:col>
      <xdr:colOff>177800</xdr:colOff>
      <xdr:row>39</xdr:row>
      <xdr:rowOff>85458</xdr:rowOff>
    </xdr:to>
    <xdr:sp macro="" textlink="">
      <xdr:nvSpPr>
        <xdr:cNvPr id="528" name="楕円 527"/>
        <xdr:cNvSpPr/>
      </xdr:nvSpPr>
      <xdr:spPr>
        <a:xfrm>
          <a:off x="16268700" y="66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378565" cy="259045"/>
    <xdr:sp macro="" textlink="">
      <xdr:nvSpPr>
        <xdr:cNvPr id="529" name="災害復旧事業費該当値テキスト"/>
        <xdr:cNvSpPr txBox="1"/>
      </xdr:nvSpPr>
      <xdr:spPr>
        <a:xfrm>
          <a:off x="16370300" y="6590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169139</xdr:rowOff>
    </xdr:from>
    <xdr:to>
      <xdr:col>81</xdr:col>
      <xdr:colOff>101600</xdr:colOff>
      <xdr:row>38</xdr:row>
      <xdr:rowOff>99289</xdr:rowOff>
    </xdr:to>
    <xdr:sp macro="" textlink="">
      <xdr:nvSpPr>
        <xdr:cNvPr id="530" name="楕円 529"/>
        <xdr:cNvSpPr/>
      </xdr:nvSpPr>
      <xdr:spPr>
        <a:xfrm>
          <a:off x="15430500" y="65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115816</xdr:rowOff>
    </xdr:from>
    <xdr:ext cx="534377" cy="259045"/>
    <xdr:sp macro="" textlink="">
      <xdr:nvSpPr>
        <xdr:cNvPr id="531" name="テキスト ボックス 530"/>
        <xdr:cNvSpPr txBox="1"/>
      </xdr:nvSpPr>
      <xdr:spPr>
        <a:xfrm>
          <a:off x="15214111" y="628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154610</xdr:rowOff>
    </xdr:from>
    <xdr:to>
      <xdr:col>76</xdr:col>
      <xdr:colOff>165100</xdr:colOff>
      <xdr:row>39</xdr:row>
      <xdr:rowOff>84760</xdr:rowOff>
    </xdr:to>
    <xdr:sp macro="" textlink="">
      <xdr:nvSpPr>
        <xdr:cNvPr id="532" name="楕円 531"/>
        <xdr:cNvSpPr/>
      </xdr:nvSpPr>
      <xdr:spPr>
        <a:xfrm>
          <a:off x="14541500" y="66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75887</xdr:rowOff>
    </xdr:from>
    <xdr:ext cx="378565" cy="259045"/>
    <xdr:sp macro="" textlink="">
      <xdr:nvSpPr>
        <xdr:cNvPr id="533" name="テキスト ボックス 532"/>
        <xdr:cNvSpPr txBox="1"/>
      </xdr:nvSpPr>
      <xdr:spPr>
        <a:xfrm>
          <a:off x="14403017" y="67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158521</xdr:rowOff>
    </xdr:from>
    <xdr:to>
      <xdr:col>72</xdr:col>
      <xdr:colOff>38100</xdr:colOff>
      <xdr:row>39</xdr:row>
      <xdr:rowOff>88671</xdr:rowOff>
    </xdr:to>
    <xdr:sp macro="" textlink="">
      <xdr:nvSpPr>
        <xdr:cNvPr id="534" name="楕円 533"/>
        <xdr:cNvSpPr/>
      </xdr:nvSpPr>
      <xdr:spPr>
        <a:xfrm>
          <a:off x="13652500" y="66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79798</xdr:rowOff>
    </xdr:from>
    <xdr:ext cx="378565" cy="259045"/>
    <xdr:sp macro="" textlink="">
      <xdr:nvSpPr>
        <xdr:cNvPr id="535" name="テキスト ボックス 534"/>
        <xdr:cNvSpPr txBox="1"/>
      </xdr:nvSpPr>
      <xdr:spPr>
        <a:xfrm>
          <a:off x="13514017" y="676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155372</xdr:rowOff>
    </xdr:from>
    <xdr:to>
      <xdr:col>67</xdr:col>
      <xdr:colOff>101600</xdr:colOff>
      <xdr:row>39</xdr:row>
      <xdr:rowOff>85522</xdr:rowOff>
    </xdr:to>
    <xdr:sp macro="" textlink="">
      <xdr:nvSpPr>
        <xdr:cNvPr id="536" name="楕円 535"/>
        <xdr:cNvSpPr/>
      </xdr:nvSpPr>
      <xdr:spPr>
        <a:xfrm>
          <a:off x="12763500" y="66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76649</xdr:rowOff>
    </xdr:from>
    <xdr:ext cx="378565" cy="259045"/>
    <xdr:sp macro="" textlink="">
      <xdr:nvSpPr>
        <xdr:cNvPr id="537" name="テキスト ボックス 536"/>
        <xdr:cNvSpPr txBox="1"/>
      </xdr:nvSpPr>
      <xdr:spPr>
        <a:xfrm>
          <a:off x="12625017" y="6763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84325</xdr:rowOff>
    </xdr:from>
    <xdr:to>
      <xdr:col>85</xdr:col>
      <xdr:colOff>127000</xdr:colOff>
      <xdr:row>77</xdr:row>
      <xdr:rowOff>99611</xdr:rowOff>
    </xdr:to>
    <xdr:cxnSp macro="">
      <xdr:nvCxnSpPr>
        <xdr:cNvPr id="623" name="直線コネクタ 622"/>
        <xdr:cNvCxnSpPr/>
      </xdr:nvCxnSpPr>
      <xdr:spPr>
        <a:xfrm flipV="1">
          <a:off x="15481300" y="13285975"/>
          <a:ext cx="838200" cy="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98785</xdr:rowOff>
    </xdr:from>
    <xdr:to>
      <xdr:col>81</xdr:col>
      <xdr:colOff>50800</xdr:colOff>
      <xdr:row>77</xdr:row>
      <xdr:rowOff>99611</xdr:rowOff>
    </xdr:to>
    <xdr:cxnSp macro="">
      <xdr:nvCxnSpPr>
        <xdr:cNvPr id="626" name="直線コネクタ 625"/>
        <xdr:cNvCxnSpPr/>
      </xdr:nvCxnSpPr>
      <xdr:spPr>
        <a:xfrm>
          <a:off x="14592300" y="13300435"/>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87057</xdr:rowOff>
    </xdr:from>
    <xdr:to>
      <xdr:col>76</xdr:col>
      <xdr:colOff>114300</xdr:colOff>
      <xdr:row>77</xdr:row>
      <xdr:rowOff>98785</xdr:rowOff>
    </xdr:to>
    <xdr:cxnSp macro="">
      <xdr:nvCxnSpPr>
        <xdr:cNvPr id="629" name="直線コネクタ 628"/>
        <xdr:cNvCxnSpPr/>
      </xdr:nvCxnSpPr>
      <xdr:spPr>
        <a:xfrm>
          <a:off x="13703300" y="13288707"/>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87057</xdr:rowOff>
    </xdr:from>
    <xdr:to>
      <xdr:col>71</xdr:col>
      <xdr:colOff>177800</xdr:colOff>
      <xdr:row>77</xdr:row>
      <xdr:rowOff>96273</xdr:rowOff>
    </xdr:to>
    <xdr:cxnSp macro="">
      <xdr:nvCxnSpPr>
        <xdr:cNvPr id="632" name="直線コネクタ 631"/>
        <xdr:cNvCxnSpPr/>
      </xdr:nvCxnSpPr>
      <xdr:spPr>
        <a:xfrm flipV="1">
          <a:off x="12814300" y="13288707"/>
          <a:ext cx="889000" cy="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33525</xdr:rowOff>
    </xdr:from>
    <xdr:to>
      <xdr:col>85</xdr:col>
      <xdr:colOff>177800</xdr:colOff>
      <xdr:row>77</xdr:row>
      <xdr:rowOff>135125</xdr:rowOff>
    </xdr:to>
    <xdr:sp macro="" textlink="">
      <xdr:nvSpPr>
        <xdr:cNvPr id="642" name="楕円 641"/>
        <xdr:cNvSpPr/>
      </xdr:nvSpPr>
      <xdr:spPr>
        <a:xfrm>
          <a:off x="16268700" y="132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56402</xdr:rowOff>
    </xdr:from>
    <xdr:ext cx="534377" cy="259045"/>
    <xdr:sp macro="" textlink="">
      <xdr:nvSpPr>
        <xdr:cNvPr id="643" name="公債費該当値テキスト"/>
        <xdr:cNvSpPr txBox="1"/>
      </xdr:nvSpPr>
      <xdr:spPr>
        <a:xfrm>
          <a:off x="16370300" y="1308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48811</xdr:rowOff>
    </xdr:from>
    <xdr:to>
      <xdr:col>81</xdr:col>
      <xdr:colOff>101600</xdr:colOff>
      <xdr:row>77</xdr:row>
      <xdr:rowOff>150411</xdr:rowOff>
    </xdr:to>
    <xdr:sp macro="" textlink="">
      <xdr:nvSpPr>
        <xdr:cNvPr id="644" name="楕円 643"/>
        <xdr:cNvSpPr/>
      </xdr:nvSpPr>
      <xdr:spPr>
        <a:xfrm>
          <a:off x="15430500" y="132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166938</xdr:rowOff>
    </xdr:from>
    <xdr:ext cx="534377" cy="259045"/>
    <xdr:sp macro="" textlink="">
      <xdr:nvSpPr>
        <xdr:cNvPr id="645" name="テキスト ボックス 644"/>
        <xdr:cNvSpPr txBox="1"/>
      </xdr:nvSpPr>
      <xdr:spPr>
        <a:xfrm>
          <a:off x="15214111" y="1302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47985</xdr:rowOff>
    </xdr:from>
    <xdr:to>
      <xdr:col>76</xdr:col>
      <xdr:colOff>165100</xdr:colOff>
      <xdr:row>77</xdr:row>
      <xdr:rowOff>149585</xdr:rowOff>
    </xdr:to>
    <xdr:sp macro="" textlink="">
      <xdr:nvSpPr>
        <xdr:cNvPr id="646" name="楕円 645"/>
        <xdr:cNvSpPr/>
      </xdr:nvSpPr>
      <xdr:spPr>
        <a:xfrm>
          <a:off x="14541500" y="132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166112</xdr:rowOff>
    </xdr:from>
    <xdr:ext cx="534377" cy="259045"/>
    <xdr:sp macro="" textlink="">
      <xdr:nvSpPr>
        <xdr:cNvPr id="647" name="テキスト ボックス 646"/>
        <xdr:cNvSpPr txBox="1"/>
      </xdr:nvSpPr>
      <xdr:spPr>
        <a:xfrm>
          <a:off x="14325111" y="1302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36257</xdr:rowOff>
    </xdr:from>
    <xdr:to>
      <xdr:col>72</xdr:col>
      <xdr:colOff>38100</xdr:colOff>
      <xdr:row>77</xdr:row>
      <xdr:rowOff>137857</xdr:rowOff>
    </xdr:to>
    <xdr:sp macro="" textlink="">
      <xdr:nvSpPr>
        <xdr:cNvPr id="648" name="楕円 647"/>
        <xdr:cNvSpPr/>
      </xdr:nvSpPr>
      <xdr:spPr>
        <a:xfrm>
          <a:off x="13652500" y="1323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154384</xdr:rowOff>
    </xdr:from>
    <xdr:ext cx="534377" cy="259045"/>
    <xdr:sp macro="" textlink="">
      <xdr:nvSpPr>
        <xdr:cNvPr id="649" name="テキスト ボックス 648"/>
        <xdr:cNvSpPr txBox="1"/>
      </xdr:nvSpPr>
      <xdr:spPr>
        <a:xfrm>
          <a:off x="13436111" y="1301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45473</xdr:rowOff>
    </xdr:from>
    <xdr:to>
      <xdr:col>67</xdr:col>
      <xdr:colOff>101600</xdr:colOff>
      <xdr:row>77</xdr:row>
      <xdr:rowOff>147073</xdr:rowOff>
    </xdr:to>
    <xdr:sp macro="" textlink="">
      <xdr:nvSpPr>
        <xdr:cNvPr id="650" name="楕円 649"/>
        <xdr:cNvSpPr/>
      </xdr:nvSpPr>
      <xdr:spPr>
        <a:xfrm>
          <a:off x="12763500" y="1324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163600</xdr:rowOff>
    </xdr:from>
    <xdr:ext cx="534377" cy="259045"/>
    <xdr:sp macro="" textlink="">
      <xdr:nvSpPr>
        <xdr:cNvPr id="651" name="テキスト ボックス 650"/>
        <xdr:cNvSpPr txBox="1"/>
      </xdr:nvSpPr>
      <xdr:spPr>
        <a:xfrm>
          <a:off x="12547111" y="1302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98476</xdr:rowOff>
    </xdr:from>
    <xdr:to>
      <xdr:col>85</xdr:col>
      <xdr:colOff>127000</xdr:colOff>
      <xdr:row>98</xdr:row>
      <xdr:rowOff>122493</xdr:rowOff>
    </xdr:to>
    <xdr:cxnSp macro="">
      <xdr:nvCxnSpPr>
        <xdr:cNvPr id="680" name="直線コネクタ 679"/>
        <xdr:cNvCxnSpPr/>
      </xdr:nvCxnSpPr>
      <xdr:spPr>
        <a:xfrm>
          <a:off x="15481300" y="16900576"/>
          <a:ext cx="8382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552</xdr:rowOff>
    </xdr:from>
    <xdr:to>
      <xdr:col>81</xdr:col>
      <xdr:colOff>50800</xdr:colOff>
      <xdr:row>98</xdr:row>
      <xdr:rowOff>98476</xdr:rowOff>
    </xdr:to>
    <xdr:cxnSp macro="">
      <xdr:nvCxnSpPr>
        <xdr:cNvPr id="683" name="直線コネクタ 682"/>
        <xdr:cNvCxnSpPr/>
      </xdr:nvCxnSpPr>
      <xdr:spPr>
        <a:xfrm>
          <a:off x="14592300" y="16802652"/>
          <a:ext cx="889000" cy="9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552</xdr:rowOff>
    </xdr:from>
    <xdr:to>
      <xdr:col>76</xdr:col>
      <xdr:colOff>114300</xdr:colOff>
      <xdr:row>98</xdr:row>
      <xdr:rowOff>36213</xdr:rowOff>
    </xdr:to>
    <xdr:cxnSp macro="">
      <xdr:nvCxnSpPr>
        <xdr:cNvPr id="686" name="直線コネクタ 685"/>
        <xdr:cNvCxnSpPr/>
      </xdr:nvCxnSpPr>
      <xdr:spPr>
        <a:xfrm flipV="1">
          <a:off x="13703300" y="16802652"/>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139128</xdr:rowOff>
    </xdr:from>
    <xdr:to>
      <xdr:col>71</xdr:col>
      <xdr:colOff>177800</xdr:colOff>
      <xdr:row>98</xdr:row>
      <xdr:rowOff>36213</xdr:rowOff>
    </xdr:to>
    <xdr:cxnSp macro="">
      <xdr:nvCxnSpPr>
        <xdr:cNvPr id="689" name="直線コネクタ 688"/>
        <xdr:cNvCxnSpPr/>
      </xdr:nvCxnSpPr>
      <xdr:spPr>
        <a:xfrm>
          <a:off x="12814300" y="16769778"/>
          <a:ext cx="889000" cy="6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71693</xdr:rowOff>
    </xdr:from>
    <xdr:to>
      <xdr:col>85</xdr:col>
      <xdr:colOff>177800</xdr:colOff>
      <xdr:row>99</xdr:row>
      <xdr:rowOff>1843</xdr:rowOff>
    </xdr:to>
    <xdr:sp macro="" textlink="">
      <xdr:nvSpPr>
        <xdr:cNvPr id="699" name="楕円 698"/>
        <xdr:cNvSpPr/>
      </xdr:nvSpPr>
      <xdr:spPr>
        <a:xfrm>
          <a:off x="16268700" y="168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160930</xdr:rowOff>
    </xdr:from>
    <xdr:ext cx="534377" cy="259045"/>
    <xdr:sp macro="" textlink="">
      <xdr:nvSpPr>
        <xdr:cNvPr id="700" name="積立金該当値テキスト"/>
        <xdr:cNvSpPr txBox="1"/>
      </xdr:nvSpPr>
      <xdr:spPr>
        <a:xfrm>
          <a:off x="16370300" y="1679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47676</xdr:rowOff>
    </xdr:from>
    <xdr:to>
      <xdr:col>81</xdr:col>
      <xdr:colOff>101600</xdr:colOff>
      <xdr:row>98</xdr:row>
      <xdr:rowOff>149276</xdr:rowOff>
    </xdr:to>
    <xdr:sp macro="" textlink="">
      <xdr:nvSpPr>
        <xdr:cNvPr id="701" name="楕円 700"/>
        <xdr:cNvSpPr/>
      </xdr:nvSpPr>
      <xdr:spPr>
        <a:xfrm>
          <a:off x="15430500" y="168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140403</xdr:rowOff>
    </xdr:from>
    <xdr:ext cx="534377" cy="259045"/>
    <xdr:sp macro="" textlink="">
      <xdr:nvSpPr>
        <xdr:cNvPr id="702" name="テキスト ボックス 701"/>
        <xdr:cNvSpPr txBox="1"/>
      </xdr:nvSpPr>
      <xdr:spPr>
        <a:xfrm>
          <a:off x="15214111" y="1694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121202</xdr:rowOff>
    </xdr:from>
    <xdr:to>
      <xdr:col>76</xdr:col>
      <xdr:colOff>165100</xdr:colOff>
      <xdr:row>98</xdr:row>
      <xdr:rowOff>51352</xdr:rowOff>
    </xdr:to>
    <xdr:sp macro="" textlink="">
      <xdr:nvSpPr>
        <xdr:cNvPr id="703" name="楕円 702"/>
        <xdr:cNvSpPr/>
      </xdr:nvSpPr>
      <xdr:spPr>
        <a:xfrm>
          <a:off x="14541500" y="167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67879</xdr:rowOff>
    </xdr:from>
    <xdr:ext cx="534377" cy="259045"/>
    <xdr:sp macro="" textlink="">
      <xdr:nvSpPr>
        <xdr:cNvPr id="704" name="テキスト ボックス 703"/>
        <xdr:cNvSpPr txBox="1"/>
      </xdr:nvSpPr>
      <xdr:spPr>
        <a:xfrm>
          <a:off x="14325111" y="1652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156863</xdr:rowOff>
    </xdr:from>
    <xdr:to>
      <xdr:col>72</xdr:col>
      <xdr:colOff>38100</xdr:colOff>
      <xdr:row>98</xdr:row>
      <xdr:rowOff>87013</xdr:rowOff>
    </xdr:to>
    <xdr:sp macro="" textlink="">
      <xdr:nvSpPr>
        <xdr:cNvPr id="705" name="楕円 704"/>
        <xdr:cNvSpPr/>
      </xdr:nvSpPr>
      <xdr:spPr>
        <a:xfrm>
          <a:off x="13652500" y="1678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78140</xdr:rowOff>
    </xdr:from>
    <xdr:ext cx="534377" cy="259045"/>
    <xdr:sp macro="" textlink="">
      <xdr:nvSpPr>
        <xdr:cNvPr id="706" name="テキスト ボックス 705"/>
        <xdr:cNvSpPr txBox="1"/>
      </xdr:nvSpPr>
      <xdr:spPr>
        <a:xfrm>
          <a:off x="13436111" y="1688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88328</xdr:rowOff>
    </xdr:from>
    <xdr:to>
      <xdr:col>67</xdr:col>
      <xdr:colOff>101600</xdr:colOff>
      <xdr:row>98</xdr:row>
      <xdr:rowOff>18478</xdr:rowOff>
    </xdr:to>
    <xdr:sp macro="" textlink="">
      <xdr:nvSpPr>
        <xdr:cNvPr id="707" name="楕円 706"/>
        <xdr:cNvSpPr/>
      </xdr:nvSpPr>
      <xdr:spPr>
        <a:xfrm>
          <a:off x="12763500" y="167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35005</xdr:rowOff>
    </xdr:from>
    <xdr:ext cx="534377" cy="259045"/>
    <xdr:sp macro="" textlink="">
      <xdr:nvSpPr>
        <xdr:cNvPr id="708" name="テキスト ボックス 707"/>
        <xdr:cNvSpPr txBox="1"/>
      </xdr:nvSpPr>
      <xdr:spPr>
        <a:xfrm>
          <a:off x="12547111" y="164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6815</xdr:rowOff>
    </xdr:from>
    <xdr:to>
      <xdr:col>116</xdr:col>
      <xdr:colOff>63500</xdr:colOff>
      <xdr:row>58</xdr:row>
      <xdr:rowOff>9581</xdr:rowOff>
    </xdr:to>
    <xdr:cxnSp macro="">
      <xdr:nvCxnSpPr>
        <xdr:cNvPr id="792" name="直線コネクタ 791"/>
        <xdr:cNvCxnSpPr/>
      </xdr:nvCxnSpPr>
      <xdr:spPr>
        <a:xfrm flipV="1">
          <a:off x="21323300" y="9950915"/>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9581</xdr:rowOff>
    </xdr:from>
    <xdr:to>
      <xdr:col>111</xdr:col>
      <xdr:colOff>177800</xdr:colOff>
      <xdr:row>58</xdr:row>
      <xdr:rowOff>12416</xdr:rowOff>
    </xdr:to>
    <xdr:cxnSp macro="">
      <xdr:nvCxnSpPr>
        <xdr:cNvPr id="795" name="直線コネクタ 794"/>
        <xdr:cNvCxnSpPr/>
      </xdr:nvCxnSpPr>
      <xdr:spPr>
        <a:xfrm flipV="1">
          <a:off x="20434300" y="9953681"/>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12416</xdr:rowOff>
    </xdr:from>
    <xdr:to>
      <xdr:col>107</xdr:col>
      <xdr:colOff>50800</xdr:colOff>
      <xdr:row>58</xdr:row>
      <xdr:rowOff>14267</xdr:rowOff>
    </xdr:to>
    <xdr:cxnSp macro="">
      <xdr:nvCxnSpPr>
        <xdr:cNvPr id="798" name="直線コネクタ 797"/>
        <xdr:cNvCxnSpPr/>
      </xdr:nvCxnSpPr>
      <xdr:spPr>
        <a:xfrm flipV="1">
          <a:off x="19545300" y="9956516"/>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14267</xdr:rowOff>
    </xdr:from>
    <xdr:to>
      <xdr:col>102</xdr:col>
      <xdr:colOff>114300</xdr:colOff>
      <xdr:row>58</xdr:row>
      <xdr:rowOff>16828</xdr:rowOff>
    </xdr:to>
    <xdr:cxnSp macro="">
      <xdr:nvCxnSpPr>
        <xdr:cNvPr id="801" name="直線コネクタ 800"/>
        <xdr:cNvCxnSpPr/>
      </xdr:nvCxnSpPr>
      <xdr:spPr>
        <a:xfrm flipV="1">
          <a:off x="18656300" y="9958367"/>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127465</xdr:rowOff>
    </xdr:from>
    <xdr:to>
      <xdr:col>116</xdr:col>
      <xdr:colOff>114300</xdr:colOff>
      <xdr:row>58</xdr:row>
      <xdr:rowOff>57615</xdr:rowOff>
    </xdr:to>
    <xdr:sp macro="" textlink="">
      <xdr:nvSpPr>
        <xdr:cNvPr id="811" name="楕円 810"/>
        <xdr:cNvSpPr/>
      </xdr:nvSpPr>
      <xdr:spPr>
        <a:xfrm>
          <a:off x="22110700" y="99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150342</xdr:rowOff>
    </xdr:from>
    <xdr:ext cx="469744" cy="259045"/>
    <xdr:sp macro="" textlink="">
      <xdr:nvSpPr>
        <xdr:cNvPr id="812" name="貸付金該当値テキスト"/>
        <xdr:cNvSpPr txBox="1"/>
      </xdr:nvSpPr>
      <xdr:spPr>
        <a:xfrm>
          <a:off x="22212300" y="975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130231</xdr:rowOff>
    </xdr:from>
    <xdr:to>
      <xdr:col>112</xdr:col>
      <xdr:colOff>38100</xdr:colOff>
      <xdr:row>58</xdr:row>
      <xdr:rowOff>60381</xdr:rowOff>
    </xdr:to>
    <xdr:sp macro="" textlink="">
      <xdr:nvSpPr>
        <xdr:cNvPr id="813" name="楕円 812"/>
        <xdr:cNvSpPr/>
      </xdr:nvSpPr>
      <xdr:spPr>
        <a:xfrm>
          <a:off x="21272500" y="990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51508</xdr:rowOff>
    </xdr:from>
    <xdr:ext cx="469744" cy="259045"/>
    <xdr:sp macro="" textlink="">
      <xdr:nvSpPr>
        <xdr:cNvPr id="814" name="テキスト ボックス 813"/>
        <xdr:cNvSpPr txBox="1"/>
      </xdr:nvSpPr>
      <xdr:spPr>
        <a:xfrm>
          <a:off x="21088428" y="999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133066</xdr:rowOff>
    </xdr:from>
    <xdr:to>
      <xdr:col>107</xdr:col>
      <xdr:colOff>101600</xdr:colOff>
      <xdr:row>58</xdr:row>
      <xdr:rowOff>63216</xdr:rowOff>
    </xdr:to>
    <xdr:sp macro="" textlink="">
      <xdr:nvSpPr>
        <xdr:cNvPr id="815" name="楕円 814"/>
        <xdr:cNvSpPr/>
      </xdr:nvSpPr>
      <xdr:spPr>
        <a:xfrm>
          <a:off x="20383500" y="990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54343</xdr:rowOff>
    </xdr:from>
    <xdr:ext cx="469744" cy="259045"/>
    <xdr:sp macro="" textlink="">
      <xdr:nvSpPr>
        <xdr:cNvPr id="816" name="テキスト ボックス 815"/>
        <xdr:cNvSpPr txBox="1"/>
      </xdr:nvSpPr>
      <xdr:spPr>
        <a:xfrm>
          <a:off x="20199428" y="999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134917</xdr:rowOff>
    </xdr:from>
    <xdr:to>
      <xdr:col>102</xdr:col>
      <xdr:colOff>165100</xdr:colOff>
      <xdr:row>58</xdr:row>
      <xdr:rowOff>65067</xdr:rowOff>
    </xdr:to>
    <xdr:sp macro="" textlink="">
      <xdr:nvSpPr>
        <xdr:cNvPr id="817" name="楕円 816"/>
        <xdr:cNvSpPr/>
      </xdr:nvSpPr>
      <xdr:spPr>
        <a:xfrm>
          <a:off x="19494500" y="99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56194</xdr:rowOff>
    </xdr:from>
    <xdr:ext cx="469744" cy="259045"/>
    <xdr:sp macro="" textlink="">
      <xdr:nvSpPr>
        <xdr:cNvPr id="818" name="テキスト ボックス 817"/>
        <xdr:cNvSpPr txBox="1"/>
      </xdr:nvSpPr>
      <xdr:spPr>
        <a:xfrm>
          <a:off x="19310428" y="1000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137478</xdr:rowOff>
    </xdr:from>
    <xdr:to>
      <xdr:col>98</xdr:col>
      <xdr:colOff>38100</xdr:colOff>
      <xdr:row>58</xdr:row>
      <xdr:rowOff>67628</xdr:rowOff>
    </xdr:to>
    <xdr:sp macro="" textlink="">
      <xdr:nvSpPr>
        <xdr:cNvPr id="819" name="楕円 818"/>
        <xdr:cNvSpPr/>
      </xdr:nvSpPr>
      <xdr:spPr>
        <a:xfrm>
          <a:off x="18605500" y="991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58755</xdr:rowOff>
    </xdr:from>
    <xdr:ext cx="469744" cy="259045"/>
    <xdr:sp macro="" textlink="">
      <xdr:nvSpPr>
        <xdr:cNvPr id="820" name="テキスト ボックス 819"/>
        <xdr:cNvSpPr txBox="1"/>
      </xdr:nvSpPr>
      <xdr:spPr>
        <a:xfrm>
          <a:off x="18421428" y="1000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60506</xdr:rowOff>
    </xdr:from>
    <xdr:to>
      <xdr:col>116</xdr:col>
      <xdr:colOff>63500</xdr:colOff>
      <xdr:row>75</xdr:row>
      <xdr:rowOff>149399</xdr:rowOff>
    </xdr:to>
    <xdr:cxnSp macro="">
      <xdr:nvCxnSpPr>
        <xdr:cNvPr id="852" name="直線コネクタ 851"/>
        <xdr:cNvCxnSpPr/>
      </xdr:nvCxnSpPr>
      <xdr:spPr>
        <a:xfrm>
          <a:off x="21323300" y="12919256"/>
          <a:ext cx="838200" cy="8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46709</xdr:rowOff>
    </xdr:from>
    <xdr:to>
      <xdr:col>111</xdr:col>
      <xdr:colOff>177800</xdr:colOff>
      <xdr:row>75</xdr:row>
      <xdr:rowOff>60506</xdr:rowOff>
    </xdr:to>
    <xdr:cxnSp macro="">
      <xdr:nvCxnSpPr>
        <xdr:cNvPr id="855" name="直線コネクタ 854"/>
        <xdr:cNvCxnSpPr/>
      </xdr:nvCxnSpPr>
      <xdr:spPr>
        <a:xfrm>
          <a:off x="20434300" y="12905459"/>
          <a:ext cx="8890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46709</xdr:rowOff>
    </xdr:from>
    <xdr:to>
      <xdr:col>107</xdr:col>
      <xdr:colOff>50800</xdr:colOff>
      <xdr:row>75</xdr:row>
      <xdr:rowOff>74957</xdr:rowOff>
    </xdr:to>
    <xdr:cxnSp macro="">
      <xdr:nvCxnSpPr>
        <xdr:cNvPr id="858" name="直線コネクタ 857"/>
        <xdr:cNvCxnSpPr/>
      </xdr:nvCxnSpPr>
      <xdr:spPr>
        <a:xfrm flipV="1">
          <a:off x="19545300" y="12905459"/>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74957</xdr:rowOff>
    </xdr:from>
    <xdr:to>
      <xdr:col>102</xdr:col>
      <xdr:colOff>114300</xdr:colOff>
      <xdr:row>75</xdr:row>
      <xdr:rowOff>127829</xdr:rowOff>
    </xdr:to>
    <xdr:cxnSp macro="">
      <xdr:nvCxnSpPr>
        <xdr:cNvPr id="861" name="直線コネクタ 860"/>
        <xdr:cNvCxnSpPr/>
      </xdr:nvCxnSpPr>
      <xdr:spPr>
        <a:xfrm flipV="1">
          <a:off x="18656300" y="12933707"/>
          <a:ext cx="889000" cy="5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98599</xdr:rowOff>
    </xdr:from>
    <xdr:to>
      <xdr:col>116</xdr:col>
      <xdr:colOff>114300</xdr:colOff>
      <xdr:row>76</xdr:row>
      <xdr:rowOff>28749</xdr:rowOff>
    </xdr:to>
    <xdr:sp macro="" textlink="">
      <xdr:nvSpPr>
        <xdr:cNvPr id="871" name="楕円 870"/>
        <xdr:cNvSpPr/>
      </xdr:nvSpPr>
      <xdr:spPr>
        <a:xfrm>
          <a:off x="22110700" y="129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77026</xdr:rowOff>
    </xdr:from>
    <xdr:ext cx="534377" cy="259045"/>
    <xdr:sp macro="" textlink="">
      <xdr:nvSpPr>
        <xdr:cNvPr id="872" name="繰出金該当値テキスト"/>
        <xdr:cNvSpPr txBox="1"/>
      </xdr:nvSpPr>
      <xdr:spPr>
        <a:xfrm>
          <a:off x="22212300" y="1293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9706</xdr:rowOff>
    </xdr:from>
    <xdr:to>
      <xdr:col>112</xdr:col>
      <xdr:colOff>38100</xdr:colOff>
      <xdr:row>75</xdr:row>
      <xdr:rowOff>111306</xdr:rowOff>
    </xdr:to>
    <xdr:sp macro="" textlink="">
      <xdr:nvSpPr>
        <xdr:cNvPr id="873" name="楕円 872"/>
        <xdr:cNvSpPr/>
      </xdr:nvSpPr>
      <xdr:spPr>
        <a:xfrm>
          <a:off x="21272500" y="1286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127833</xdr:rowOff>
    </xdr:from>
    <xdr:ext cx="534377" cy="259045"/>
    <xdr:sp macro="" textlink="">
      <xdr:nvSpPr>
        <xdr:cNvPr id="874" name="テキスト ボックス 873"/>
        <xdr:cNvSpPr txBox="1"/>
      </xdr:nvSpPr>
      <xdr:spPr>
        <a:xfrm>
          <a:off x="21056111" y="1264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167359</xdr:rowOff>
    </xdr:from>
    <xdr:to>
      <xdr:col>107</xdr:col>
      <xdr:colOff>101600</xdr:colOff>
      <xdr:row>75</xdr:row>
      <xdr:rowOff>97509</xdr:rowOff>
    </xdr:to>
    <xdr:sp macro="" textlink="">
      <xdr:nvSpPr>
        <xdr:cNvPr id="875" name="楕円 874"/>
        <xdr:cNvSpPr/>
      </xdr:nvSpPr>
      <xdr:spPr>
        <a:xfrm>
          <a:off x="20383500" y="128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114036</xdr:rowOff>
    </xdr:from>
    <xdr:ext cx="534377" cy="259045"/>
    <xdr:sp macro="" textlink="">
      <xdr:nvSpPr>
        <xdr:cNvPr id="876" name="テキスト ボックス 875"/>
        <xdr:cNvSpPr txBox="1"/>
      </xdr:nvSpPr>
      <xdr:spPr>
        <a:xfrm>
          <a:off x="20167111" y="1262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24157</xdr:rowOff>
    </xdr:from>
    <xdr:to>
      <xdr:col>102</xdr:col>
      <xdr:colOff>165100</xdr:colOff>
      <xdr:row>75</xdr:row>
      <xdr:rowOff>125757</xdr:rowOff>
    </xdr:to>
    <xdr:sp macro="" textlink="">
      <xdr:nvSpPr>
        <xdr:cNvPr id="877" name="楕円 876"/>
        <xdr:cNvSpPr/>
      </xdr:nvSpPr>
      <xdr:spPr>
        <a:xfrm>
          <a:off x="19494500" y="1288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142284</xdr:rowOff>
    </xdr:from>
    <xdr:ext cx="534377" cy="259045"/>
    <xdr:sp macro="" textlink="">
      <xdr:nvSpPr>
        <xdr:cNvPr id="878" name="テキスト ボックス 877"/>
        <xdr:cNvSpPr txBox="1"/>
      </xdr:nvSpPr>
      <xdr:spPr>
        <a:xfrm>
          <a:off x="19278111" y="1265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77029</xdr:rowOff>
    </xdr:from>
    <xdr:to>
      <xdr:col>98</xdr:col>
      <xdr:colOff>38100</xdr:colOff>
      <xdr:row>76</xdr:row>
      <xdr:rowOff>7179</xdr:rowOff>
    </xdr:to>
    <xdr:sp macro="" textlink="">
      <xdr:nvSpPr>
        <xdr:cNvPr id="879" name="楕円 878"/>
        <xdr:cNvSpPr/>
      </xdr:nvSpPr>
      <xdr:spPr>
        <a:xfrm>
          <a:off x="18605500" y="129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23706</xdr:rowOff>
    </xdr:from>
    <xdr:ext cx="534377" cy="259045"/>
    <xdr:sp macro="" textlink="">
      <xdr:nvSpPr>
        <xdr:cNvPr id="880" name="テキスト ボックス 879"/>
        <xdr:cNvSpPr txBox="1"/>
      </xdr:nvSpPr>
      <xdr:spPr>
        <a:xfrm>
          <a:off x="18389111" y="1271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130,213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3,034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年連続で増加しているが，主な要因は，勤勉手当支給月数の引き上げ等の影響により職員給が増加したためである。</a:t>
          </a:r>
        </a:p>
        <a:p>
          <a:r>
            <a:rPr kumimoji="1" lang="ja-JP" altLang="en-US" sz="1300">
              <a:latin typeface="ＭＳ Ｐゴシック" panose="020B0600070205080204" pitchFamily="50" charset="-128"/>
              <a:ea typeface="ＭＳ Ｐゴシック" panose="020B0600070205080204" pitchFamily="50" charset="-128"/>
            </a:rPr>
            <a:t>　　　　　　　　　　　　　　　　　　　　　　　　　　　　　　　　　　　　　また，合併に伴い解散した広域事務組合が運営していた「消防業務」を直営で行っているため，類似団体，全国平均を大きく上回っている。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71,193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2,240</a:t>
          </a:r>
          <a:r>
            <a:rPr kumimoji="1" lang="ja-JP" altLang="en-US" sz="1300">
              <a:latin typeface="ＭＳ Ｐゴシック" panose="020B0600070205080204" pitchFamily="50" charset="-128"/>
              <a:ea typeface="ＭＳ Ｐゴシック" panose="020B0600070205080204" pitchFamily="50" charset="-128"/>
            </a:rPr>
            <a:t>円）：教育扶助費は増加しているものの，生活保護費等が減少しており，扶助費全体の決算額としては減少している。なお，類似団体，全国平均は大きく下回っている。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111,342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15,687</a:t>
          </a:r>
          <a:r>
            <a:rPr kumimoji="1" lang="ja-JP" altLang="en-US" sz="1300">
              <a:latin typeface="ＭＳ Ｐゴシック" panose="020B0600070205080204" pitchFamily="50" charset="-128"/>
              <a:ea typeface="ＭＳ Ｐゴシック" panose="020B0600070205080204" pitchFamily="50" charset="-128"/>
            </a:rPr>
            <a:t>円）：保育施設整備事業，公共施設再編整備事業等の大型建設事業を行ったため，前年度より大幅に増加となっている。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771</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12,411</a:t>
          </a:r>
          <a:r>
            <a:rPr kumimoji="1" lang="ja-JP" altLang="en-US" sz="1300">
              <a:latin typeface="ＭＳ Ｐゴシック" panose="020B0600070205080204" pitchFamily="50" charset="-128"/>
              <a:ea typeface="ＭＳ Ｐゴシック" panose="020B0600070205080204" pitchFamily="50" charset="-128"/>
            </a:rPr>
            <a:t>円）：特に大きな災害が発生しなかったため，大幅に減少となっている。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79,534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4,012</a:t>
          </a:r>
          <a:r>
            <a:rPr kumimoji="1" lang="ja-JP" altLang="en-US" sz="1300">
              <a:latin typeface="ＭＳ Ｐゴシック" panose="020B0600070205080204" pitchFamily="50" charset="-128"/>
              <a:ea typeface="ＭＳ Ｐゴシック" panose="020B0600070205080204" pitchFamily="50" charset="-128"/>
            </a:rPr>
            <a:t>円）：保育施設整備事業等に対し借り入れた市債の元利償還により，公債費が増加している。人口減少率が類似団体と比較して高いため，一人当たりのコストは類似団体，全国平均を上回っている。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24,082
23,318
100.70
15,340,238
15,156,337
117,811
9,395,421
17,562,116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55309</xdr:rowOff>
    </xdr:from>
    <xdr:to>
      <xdr:col>24</xdr:col>
      <xdr:colOff>63500</xdr:colOff>
      <xdr:row>33</xdr:row>
      <xdr:rowOff>84074</xdr:rowOff>
    </xdr:to>
    <xdr:cxnSp macro="">
      <xdr:nvCxnSpPr>
        <xdr:cNvPr id="61" name="直線コネクタ 60"/>
        <xdr:cNvCxnSpPr/>
      </xdr:nvCxnSpPr>
      <xdr:spPr>
        <a:xfrm>
          <a:off x="3797300" y="5713159"/>
          <a:ext cx="8382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18923</xdr:rowOff>
    </xdr:from>
    <xdr:to>
      <xdr:col>19</xdr:col>
      <xdr:colOff>177800</xdr:colOff>
      <xdr:row>33</xdr:row>
      <xdr:rowOff>55309</xdr:rowOff>
    </xdr:to>
    <xdr:cxnSp macro="">
      <xdr:nvCxnSpPr>
        <xdr:cNvPr id="64" name="直線コネクタ 63"/>
        <xdr:cNvCxnSpPr/>
      </xdr:nvCxnSpPr>
      <xdr:spPr>
        <a:xfrm>
          <a:off x="2908300" y="5676773"/>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18923</xdr:rowOff>
    </xdr:from>
    <xdr:to>
      <xdr:col>15</xdr:col>
      <xdr:colOff>50800</xdr:colOff>
      <xdr:row>33</xdr:row>
      <xdr:rowOff>101981</xdr:rowOff>
    </xdr:to>
    <xdr:cxnSp macro="">
      <xdr:nvCxnSpPr>
        <xdr:cNvPr id="67" name="直線コネクタ 66"/>
        <xdr:cNvCxnSpPr/>
      </xdr:nvCxnSpPr>
      <xdr:spPr>
        <a:xfrm flipV="1">
          <a:off x="2019300" y="5676773"/>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101981</xdr:rowOff>
    </xdr:from>
    <xdr:to>
      <xdr:col>10</xdr:col>
      <xdr:colOff>114300</xdr:colOff>
      <xdr:row>34</xdr:row>
      <xdr:rowOff>96457</xdr:rowOff>
    </xdr:to>
    <xdr:cxnSp macro="">
      <xdr:nvCxnSpPr>
        <xdr:cNvPr id="70" name="直線コネクタ 69"/>
        <xdr:cNvCxnSpPr/>
      </xdr:nvCxnSpPr>
      <xdr:spPr>
        <a:xfrm flipV="1">
          <a:off x="1130300" y="5759831"/>
          <a:ext cx="889000" cy="16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33274</xdr:rowOff>
    </xdr:from>
    <xdr:to>
      <xdr:col>24</xdr:col>
      <xdr:colOff>114300</xdr:colOff>
      <xdr:row>33</xdr:row>
      <xdr:rowOff>134874</xdr:rowOff>
    </xdr:to>
    <xdr:sp macro="" textlink="">
      <xdr:nvSpPr>
        <xdr:cNvPr id="80" name="楕円 79"/>
        <xdr:cNvSpPr/>
      </xdr:nvSpPr>
      <xdr:spPr>
        <a:xfrm>
          <a:off x="4584700" y="56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56151</xdr:rowOff>
    </xdr:from>
    <xdr:ext cx="469744" cy="259045"/>
    <xdr:sp macro="" textlink="">
      <xdr:nvSpPr>
        <xdr:cNvPr id="81" name="議会費該当値テキスト"/>
        <xdr:cNvSpPr txBox="1"/>
      </xdr:nvSpPr>
      <xdr:spPr>
        <a:xfrm>
          <a:off x="4686300" y="554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4509</xdr:rowOff>
    </xdr:from>
    <xdr:to>
      <xdr:col>20</xdr:col>
      <xdr:colOff>38100</xdr:colOff>
      <xdr:row>33</xdr:row>
      <xdr:rowOff>106109</xdr:rowOff>
    </xdr:to>
    <xdr:sp macro="" textlink="">
      <xdr:nvSpPr>
        <xdr:cNvPr id="82" name="楕円 81"/>
        <xdr:cNvSpPr/>
      </xdr:nvSpPr>
      <xdr:spPr>
        <a:xfrm>
          <a:off x="3746500" y="56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122636</xdr:rowOff>
    </xdr:from>
    <xdr:ext cx="469744" cy="259045"/>
    <xdr:sp macro="" textlink="">
      <xdr:nvSpPr>
        <xdr:cNvPr id="83" name="テキスト ボックス 82"/>
        <xdr:cNvSpPr txBox="1"/>
      </xdr:nvSpPr>
      <xdr:spPr>
        <a:xfrm>
          <a:off x="3562428" y="543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139573</xdr:rowOff>
    </xdr:from>
    <xdr:to>
      <xdr:col>15</xdr:col>
      <xdr:colOff>101600</xdr:colOff>
      <xdr:row>33</xdr:row>
      <xdr:rowOff>69723</xdr:rowOff>
    </xdr:to>
    <xdr:sp macro="" textlink="">
      <xdr:nvSpPr>
        <xdr:cNvPr id="84" name="楕円 83"/>
        <xdr:cNvSpPr/>
      </xdr:nvSpPr>
      <xdr:spPr>
        <a:xfrm>
          <a:off x="2857500" y="562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86250</xdr:rowOff>
    </xdr:from>
    <xdr:ext cx="469744" cy="259045"/>
    <xdr:sp macro="" textlink="">
      <xdr:nvSpPr>
        <xdr:cNvPr id="85" name="テキスト ボックス 84"/>
        <xdr:cNvSpPr txBox="1"/>
      </xdr:nvSpPr>
      <xdr:spPr>
        <a:xfrm>
          <a:off x="2673428" y="540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51181</xdr:rowOff>
    </xdr:from>
    <xdr:to>
      <xdr:col>10</xdr:col>
      <xdr:colOff>165100</xdr:colOff>
      <xdr:row>33</xdr:row>
      <xdr:rowOff>152781</xdr:rowOff>
    </xdr:to>
    <xdr:sp macro="" textlink="">
      <xdr:nvSpPr>
        <xdr:cNvPr id="86" name="楕円 85"/>
        <xdr:cNvSpPr/>
      </xdr:nvSpPr>
      <xdr:spPr>
        <a:xfrm>
          <a:off x="1968500" y="57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169308</xdr:rowOff>
    </xdr:from>
    <xdr:ext cx="469744" cy="259045"/>
    <xdr:sp macro="" textlink="">
      <xdr:nvSpPr>
        <xdr:cNvPr id="87" name="テキスト ボックス 86"/>
        <xdr:cNvSpPr txBox="1"/>
      </xdr:nvSpPr>
      <xdr:spPr>
        <a:xfrm>
          <a:off x="1784428" y="548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45657</xdr:rowOff>
    </xdr:from>
    <xdr:to>
      <xdr:col>6</xdr:col>
      <xdr:colOff>38100</xdr:colOff>
      <xdr:row>34</xdr:row>
      <xdr:rowOff>147257</xdr:rowOff>
    </xdr:to>
    <xdr:sp macro="" textlink="">
      <xdr:nvSpPr>
        <xdr:cNvPr id="88" name="楕円 87"/>
        <xdr:cNvSpPr/>
      </xdr:nvSpPr>
      <xdr:spPr>
        <a:xfrm>
          <a:off x="1079500" y="587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163784</xdr:rowOff>
    </xdr:from>
    <xdr:ext cx="469744" cy="259045"/>
    <xdr:sp macro="" textlink="">
      <xdr:nvSpPr>
        <xdr:cNvPr id="89" name="テキスト ボックス 88"/>
        <xdr:cNvSpPr txBox="1"/>
      </xdr:nvSpPr>
      <xdr:spPr>
        <a:xfrm>
          <a:off x="895428" y="565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75929</xdr:rowOff>
    </xdr:from>
    <xdr:to>
      <xdr:col>24</xdr:col>
      <xdr:colOff>63500</xdr:colOff>
      <xdr:row>55</xdr:row>
      <xdr:rowOff>125559</xdr:rowOff>
    </xdr:to>
    <xdr:cxnSp macro="">
      <xdr:nvCxnSpPr>
        <xdr:cNvPr id="116" name="直線コネクタ 115"/>
        <xdr:cNvCxnSpPr/>
      </xdr:nvCxnSpPr>
      <xdr:spPr>
        <a:xfrm>
          <a:off x="3797300" y="9505679"/>
          <a:ext cx="838200" cy="4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75929</xdr:rowOff>
    </xdr:from>
    <xdr:to>
      <xdr:col>19</xdr:col>
      <xdr:colOff>177800</xdr:colOff>
      <xdr:row>55</xdr:row>
      <xdr:rowOff>121458</xdr:rowOff>
    </xdr:to>
    <xdr:cxnSp macro="">
      <xdr:nvCxnSpPr>
        <xdr:cNvPr id="119" name="直線コネクタ 118"/>
        <xdr:cNvCxnSpPr/>
      </xdr:nvCxnSpPr>
      <xdr:spPr>
        <a:xfrm flipV="1">
          <a:off x="2908300" y="9505679"/>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121458</xdr:rowOff>
    </xdr:from>
    <xdr:to>
      <xdr:col>15</xdr:col>
      <xdr:colOff>50800</xdr:colOff>
      <xdr:row>56</xdr:row>
      <xdr:rowOff>36578</xdr:rowOff>
    </xdr:to>
    <xdr:cxnSp macro="">
      <xdr:nvCxnSpPr>
        <xdr:cNvPr id="122" name="直線コネクタ 121"/>
        <xdr:cNvCxnSpPr/>
      </xdr:nvCxnSpPr>
      <xdr:spPr>
        <a:xfrm flipV="1">
          <a:off x="2019300" y="9551208"/>
          <a:ext cx="889000" cy="8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130515</xdr:rowOff>
    </xdr:from>
    <xdr:to>
      <xdr:col>10</xdr:col>
      <xdr:colOff>114300</xdr:colOff>
      <xdr:row>56</xdr:row>
      <xdr:rowOff>36578</xdr:rowOff>
    </xdr:to>
    <xdr:cxnSp macro="">
      <xdr:nvCxnSpPr>
        <xdr:cNvPr id="125" name="直線コネクタ 124"/>
        <xdr:cNvCxnSpPr/>
      </xdr:nvCxnSpPr>
      <xdr:spPr>
        <a:xfrm>
          <a:off x="1130300" y="9560265"/>
          <a:ext cx="889000" cy="7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74759</xdr:rowOff>
    </xdr:from>
    <xdr:to>
      <xdr:col>24</xdr:col>
      <xdr:colOff>114300</xdr:colOff>
      <xdr:row>56</xdr:row>
      <xdr:rowOff>4909</xdr:rowOff>
    </xdr:to>
    <xdr:sp macro="" textlink="">
      <xdr:nvSpPr>
        <xdr:cNvPr id="135" name="楕円 134"/>
        <xdr:cNvSpPr/>
      </xdr:nvSpPr>
      <xdr:spPr>
        <a:xfrm>
          <a:off x="4584700" y="95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97636</xdr:rowOff>
    </xdr:from>
    <xdr:ext cx="599010" cy="259045"/>
    <xdr:sp macro="" textlink="">
      <xdr:nvSpPr>
        <xdr:cNvPr id="136" name="総務費該当値テキスト"/>
        <xdr:cNvSpPr txBox="1"/>
      </xdr:nvSpPr>
      <xdr:spPr>
        <a:xfrm>
          <a:off x="4686300" y="935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25129</xdr:rowOff>
    </xdr:from>
    <xdr:to>
      <xdr:col>20</xdr:col>
      <xdr:colOff>38100</xdr:colOff>
      <xdr:row>55</xdr:row>
      <xdr:rowOff>126729</xdr:rowOff>
    </xdr:to>
    <xdr:sp macro="" textlink="">
      <xdr:nvSpPr>
        <xdr:cNvPr id="137" name="楕円 136"/>
        <xdr:cNvSpPr/>
      </xdr:nvSpPr>
      <xdr:spPr>
        <a:xfrm>
          <a:off x="3746500" y="945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143256</xdr:rowOff>
    </xdr:from>
    <xdr:ext cx="599010" cy="259045"/>
    <xdr:sp macro="" textlink="">
      <xdr:nvSpPr>
        <xdr:cNvPr id="138" name="テキスト ボックス 137"/>
        <xdr:cNvSpPr txBox="1"/>
      </xdr:nvSpPr>
      <xdr:spPr>
        <a:xfrm>
          <a:off x="3497795" y="923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70658</xdr:rowOff>
    </xdr:from>
    <xdr:to>
      <xdr:col>15</xdr:col>
      <xdr:colOff>101600</xdr:colOff>
      <xdr:row>56</xdr:row>
      <xdr:rowOff>808</xdr:rowOff>
    </xdr:to>
    <xdr:sp macro="" textlink="">
      <xdr:nvSpPr>
        <xdr:cNvPr id="139" name="楕円 138"/>
        <xdr:cNvSpPr/>
      </xdr:nvSpPr>
      <xdr:spPr>
        <a:xfrm>
          <a:off x="2857500" y="950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17335</xdr:rowOff>
    </xdr:from>
    <xdr:ext cx="599010" cy="259045"/>
    <xdr:sp macro="" textlink="">
      <xdr:nvSpPr>
        <xdr:cNvPr id="140" name="テキスト ボックス 139"/>
        <xdr:cNvSpPr txBox="1"/>
      </xdr:nvSpPr>
      <xdr:spPr>
        <a:xfrm>
          <a:off x="2608795" y="927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157228</xdr:rowOff>
    </xdr:from>
    <xdr:to>
      <xdr:col>10</xdr:col>
      <xdr:colOff>165100</xdr:colOff>
      <xdr:row>56</xdr:row>
      <xdr:rowOff>87378</xdr:rowOff>
    </xdr:to>
    <xdr:sp macro="" textlink="">
      <xdr:nvSpPr>
        <xdr:cNvPr id="141" name="楕円 140"/>
        <xdr:cNvSpPr/>
      </xdr:nvSpPr>
      <xdr:spPr>
        <a:xfrm>
          <a:off x="1968500" y="958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103905</xdr:rowOff>
    </xdr:from>
    <xdr:ext cx="534377" cy="259045"/>
    <xdr:sp macro="" textlink="">
      <xdr:nvSpPr>
        <xdr:cNvPr id="142" name="テキスト ボックス 141"/>
        <xdr:cNvSpPr txBox="1"/>
      </xdr:nvSpPr>
      <xdr:spPr>
        <a:xfrm>
          <a:off x="1752111" y="936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79715</xdr:rowOff>
    </xdr:from>
    <xdr:to>
      <xdr:col>6</xdr:col>
      <xdr:colOff>38100</xdr:colOff>
      <xdr:row>56</xdr:row>
      <xdr:rowOff>9865</xdr:rowOff>
    </xdr:to>
    <xdr:sp macro="" textlink="">
      <xdr:nvSpPr>
        <xdr:cNvPr id="143" name="楕円 142"/>
        <xdr:cNvSpPr/>
      </xdr:nvSpPr>
      <xdr:spPr>
        <a:xfrm>
          <a:off x="1079500" y="95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26392</xdr:rowOff>
    </xdr:from>
    <xdr:ext cx="599010" cy="259045"/>
    <xdr:sp macro="" textlink="">
      <xdr:nvSpPr>
        <xdr:cNvPr id="144" name="テキスト ボックス 143"/>
        <xdr:cNvSpPr txBox="1"/>
      </xdr:nvSpPr>
      <xdr:spPr>
        <a:xfrm>
          <a:off x="830795" y="928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107124</xdr:rowOff>
    </xdr:from>
    <xdr:to>
      <xdr:col>24</xdr:col>
      <xdr:colOff>63500</xdr:colOff>
      <xdr:row>75</xdr:row>
      <xdr:rowOff>63721</xdr:rowOff>
    </xdr:to>
    <xdr:cxnSp macro="">
      <xdr:nvCxnSpPr>
        <xdr:cNvPr id="174" name="直線コネクタ 173"/>
        <xdr:cNvCxnSpPr/>
      </xdr:nvCxnSpPr>
      <xdr:spPr>
        <a:xfrm flipV="1">
          <a:off x="3797300" y="12794424"/>
          <a:ext cx="838200" cy="12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63721</xdr:rowOff>
    </xdr:from>
    <xdr:to>
      <xdr:col>19</xdr:col>
      <xdr:colOff>177800</xdr:colOff>
      <xdr:row>76</xdr:row>
      <xdr:rowOff>82969</xdr:rowOff>
    </xdr:to>
    <xdr:cxnSp macro="">
      <xdr:nvCxnSpPr>
        <xdr:cNvPr id="177" name="直線コネクタ 176"/>
        <xdr:cNvCxnSpPr/>
      </xdr:nvCxnSpPr>
      <xdr:spPr>
        <a:xfrm flipV="1">
          <a:off x="2908300" y="12922471"/>
          <a:ext cx="889000" cy="19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55721</xdr:rowOff>
    </xdr:from>
    <xdr:to>
      <xdr:col>15</xdr:col>
      <xdr:colOff>50800</xdr:colOff>
      <xdr:row>76</xdr:row>
      <xdr:rowOff>82969</xdr:rowOff>
    </xdr:to>
    <xdr:cxnSp macro="">
      <xdr:nvCxnSpPr>
        <xdr:cNvPr id="180" name="直線コネクタ 179"/>
        <xdr:cNvCxnSpPr/>
      </xdr:nvCxnSpPr>
      <xdr:spPr>
        <a:xfrm>
          <a:off x="2019300" y="13085921"/>
          <a:ext cx="8890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55721</xdr:rowOff>
    </xdr:from>
    <xdr:to>
      <xdr:col>10</xdr:col>
      <xdr:colOff>114300</xdr:colOff>
      <xdr:row>76</xdr:row>
      <xdr:rowOff>142450</xdr:rowOff>
    </xdr:to>
    <xdr:cxnSp macro="">
      <xdr:nvCxnSpPr>
        <xdr:cNvPr id="183" name="直線コネクタ 182"/>
        <xdr:cNvCxnSpPr/>
      </xdr:nvCxnSpPr>
      <xdr:spPr>
        <a:xfrm flipV="1">
          <a:off x="1130300" y="13085921"/>
          <a:ext cx="889000" cy="8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56324</xdr:rowOff>
    </xdr:from>
    <xdr:to>
      <xdr:col>24</xdr:col>
      <xdr:colOff>114300</xdr:colOff>
      <xdr:row>74</xdr:row>
      <xdr:rowOff>157924</xdr:rowOff>
    </xdr:to>
    <xdr:sp macro="" textlink="">
      <xdr:nvSpPr>
        <xdr:cNvPr id="193" name="楕円 192"/>
        <xdr:cNvSpPr/>
      </xdr:nvSpPr>
      <xdr:spPr>
        <a:xfrm>
          <a:off x="4584700" y="127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79201</xdr:rowOff>
    </xdr:from>
    <xdr:ext cx="599010" cy="259045"/>
    <xdr:sp macro="" textlink="">
      <xdr:nvSpPr>
        <xdr:cNvPr id="194" name="民生費該当値テキスト"/>
        <xdr:cNvSpPr txBox="1"/>
      </xdr:nvSpPr>
      <xdr:spPr>
        <a:xfrm>
          <a:off x="4686300" y="1259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12921</xdr:rowOff>
    </xdr:from>
    <xdr:to>
      <xdr:col>20</xdr:col>
      <xdr:colOff>38100</xdr:colOff>
      <xdr:row>75</xdr:row>
      <xdr:rowOff>114521</xdr:rowOff>
    </xdr:to>
    <xdr:sp macro="" textlink="">
      <xdr:nvSpPr>
        <xdr:cNvPr id="195" name="楕円 194"/>
        <xdr:cNvSpPr/>
      </xdr:nvSpPr>
      <xdr:spPr>
        <a:xfrm>
          <a:off x="3746500" y="128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131048</xdr:rowOff>
    </xdr:from>
    <xdr:ext cx="599010" cy="259045"/>
    <xdr:sp macro="" textlink="">
      <xdr:nvSpPr>
        <xdr:cNvPr id="196" name="テキスト ボックス 195"/>
        <xdr:cNvSpPr txBox="1"/>
      </xdr:nvSpPr>
      <xdr:spPr>
        <a:xfrm>
          <a:off x="3497795" y="1264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32169</xdr:rowOff>
    </xdr:from>
    <xdr:to>
      <xdr:col>15</xdr:col>
      <xdr:colOff>101600</xdr:colOff>
      <xdr:row>76</xdr:row>
      <xdr:rowOff>133769</xdr:rowOff>
    </xdr:to>
    <xdr:sp macro="" textlink="">
      <xdr:nvSpPr>
        <xdr:cNvPr id="197" name="楕円 196"/>
        <xdr:cNvSpPr/>
      </xdr:nvSpPr>
      <xdr:spPr>
        <a:xfrm>
          <a:off x="2857500" y="130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124896</xdr:rowOff>
    </xdr:from>
    <xdr:ext cx="599010" cy="259045"/>
    <xdr:sp macro="" textlink="">
      <xdr:nvSpPr>
        <xdr:cNvPr id="198" name="テキスト ボックス 197"/>
        <xdr:cNvSpPr txBox="1"/>
      </xdr:nvSpPr>
      <xdr:spPr>
        <a:xfrm>
          <a:off x="2608795" y="131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4921</xdr:rowOff>
    </xdr:from>
    <xdr:to>
      <xdr:col>10</xdr:col>
      <xdr:colOff>165100</xdr:colOff>
      <xdr:row>76</xdr:row>
      <xdr:rowOff>106521</xdr:rowOff>
    </xdr:to>
    <xdr:sp macro="" textlink="">
      <xdr:nvSpPr>
        <xdr:cNvPr id="199" name="楕円 198"/>
        <xdr:cNvSpPr/>
      </xdr:nvSpPr>
      <xdr:spPr>
        <a:xfrm>
          <a:off x="1968500" y="130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123047</xdr:rowOff>
    </xdr:from>
    <xdr:ext cx="599010" cy="259045"/>
    <xdr:sp macro="" textlink="">
      <xdr:nvSpPr>
        <xdr:cNvPr id="200" name="テキスト ボックス 199"/>
        <xdr:cNvSpPr txBox="1"/>
      </xdr:nvSpPr>
      <xdr:spPr>
        <a:xfrm>
          <a:off x="1719795" y="128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91650</xdr:rowOff>
    </xdr:from>
    <xdr:to>
      <xdr:col>6</xdr:col>
      <xdr:colOff>38100</xdr:colOff>
      <xdr:row>77</xdr:row>
      <xdr:rowOff>21800</xdr:rowOff>
    </xdr:to>
    <xdr:sp macro="" textlink="">
      <xdr:nvSpPr>
        <xdr:cNvPr id="201" name="楕円 200"/>
        <xdr:cNvSpPr/>
      </xdr:nvSpPr>
      <xdr:spPr>
        <a:xfrm>
          <a:off x="1079500" y="131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12927</xdr:rowOff>
    </xdr:from>
    <xdr:ext cx="599010" cy="259045"/>
    <xdr:sp macro="" textlink="">
      <xdr:nvSpPr>
        <xdr:cNvPr id="202" name="テキスト ボックス 201"/>
        <xdr:cNvSpPr txBox="1"/>
      </xdr:nvSpPr>
      <xdr:spPr>
        <a:xfrm>
          <a:off x="830795" y="1321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122402</xdr:rowOff>
    </xdr:from>
    <xdr:to>
      <xdr:col>24</xdr:col>
      <xdr:colOff>63500</xdr:colOff>
      <xdr:row>97</xdr:row>
      <xdr:rowOff>131471</xdr:rowOff>
    </xdr:to>
    <xdr:cxnSp macro="">
      <xdr:nvCxnSpPr>
        <xdr:cNvPr id="231" name="直線コネクタ 230"/>
        <xdr:cNvCxnSpPr/>
      </xdr:nvCxnSpPr>
      <xdr:spPr>
        <a:xfrm>
          <a:off x="3797300" y="16753052"/>
          <a:ext cx="838200" cy="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118501</xdr:rowOff>
    </xdr:from>
    <xdr:to>
      <xdr:col>19</xdr:col>
      <xdr:colOff>177800</xdr:colOff>
      <xdr:row>97</xdr:row>
      <xdr:rowOff>122402</xdr:rowOff>
    </xdr:to>
    <xdr:cxnSp macro="">
      <xdr:nvCxnSpPr>
        <xdr:cNvPr id="234" name="直線コネクタ 233"/>
        <xdr:cNvCxnSpPr/>
      </xdr:nvCxnSpPr>
      <xdr:spPr>
        <a:xfrm>
          <a:off x="2908300" y="16749151"/>
          <a:ext cx="8890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99009</xdr:rowOff>
    </xdr:from>
    <xdr:to>
      <xdr:col>15</xdr:col>
      <xdr:colOff>50800</xdr:colOff>
      <xdr:row>97</xdr:row>
      <xdr:rowOff>118501</xdr:rowOff>
    </xdr:to>
    <xdr:cxnSp macro="">
      <xdr:nvCxnSpPr>
        <xdr:cNvPr id="237" name="直線コネクタ 236"/>
        <xdr:cNvCxnSpPr/>
      </xdr:nvCxnSpPr>
      <xdr:spPr>
        <a:xfrm>
          <a:off x="2019300" y="16729659"/>
          <a:ext cx="889000" cy="1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52229</xdr:rowOff>
    </xdr:from>
    <xdr:to>
      <xdr:col>10</xdr:col>
      <xdr:colOff>114300</xdr:colOff>
      <xdr:row>97</xdr:row>
      <xdr:rowOff>99009</xdr:rowOff>
    </xdr:to>
    <xdr:cxnSp macro="">
      <xdr:nvCxnSpPr>
        <xdr:cNvPr id="240" name="直線コネクタ 239"/>
        <xdr:cNvCxnSpPr/>
      </xdr:nvCxnSpPr>
      <xdr:spPr>
        <a:xfrm>
          <a:off x="1130300" y="16682879"/>
          <a:ext cx="889000" cy="4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80671</xdr:rowOff>
    </xdr:from>
    <xdr:to>
      <xdr:col>24</xdr:col>
      <xdr:colOff>114300</xdr:colOff>
      <xdr:row>98</xdr:row>
      <xdr:rowOff>10821</xdr:rowOff>
    </xdr:to>
    <xdr:sp macro="" textlink="">
      <xdr:nvSpPr>
        <xdr:cNvPr id="250" name="楕円 249"/>
        <xdr:cNvSpPr/>
      </xdr:nvSpPr>
      <xdr:spPr>
        <a:xfrm>
          <a:off x="4584700" y="167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167048</xdr:rowOff>
    </xdr:from>
    <xdr:ext cx="534377" cy="259045"/>
    <xdr:sp macro="" textlink="">
      <xdr:nvSpPr>
        <xdr:cNvPr id="251" name="衛生費該当値テキスト"/>
        <xdr:cNvSpPr txBox="1"/>
      </xdr:nvSpPr>
      <xdr:spPr>
        <a:xfrm>
          <a:off x="4686300" y="166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71602</xdr:rowOff>
    </xdr:from>
    <xdr:to>
      <xdr:col>20</xdr:col>
      <xdr:colOff>38100</xdr:colOff>
      <xdr:row>98</xdr:row>
      <xdr:rowOff>1752</xdr:rowOff>
    </xdr:to>
    <xdr:sp macro="" textlink="">
      <xdr:nvSpPr>
        <xdr:cNvPr id="252" name="楕円 251"/>
        <xdr:cNvSpPr/>
      </xdr:nvSpPr>
      <xdr:spPr>
        <a:xfrm>
          <a:off x="3746500" y="1670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164329</xdr:rowOff>
    </xdr:from>
    <xdr:ext cx="534377" cy="259045"/>
    <xdr:sp macro="" textlink="">
      <xdr:nvSpPr>
        <xdr:cNvPr id="253" name="テキスト ボックス 252"/>
        <xdr:cNvSpPr txBox="1"/>
      </xdr:nvSpPr>
      <xdr:spPr>
        <a:xfrm>
          <a:off x="3530111" y="1679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67701</xdr:rowOff>
    </xdr:from>
    <xdr:to>
      <xdr:col>15</xdr:col>
      <xdr:colOff>101600</xdr:colOff>
      <xdr:row>97</xdr:row>
      <xdr:rowOff>169301</xdr:rowOff>
    </xdr:to>
    <xdr:sp macro="" textlink="">
      <xdr:nvSpPr>
        <xdr:cNvPr id="254" name="楕円 253"/>
        <xdr:cNvSpPr/>
      </xdr:nvSpPr>
      <xdr:spPr>
        <a:xfrm>
          <a:off x="2857500" y="166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160428</xdr:rowOff>
    </xdr:from>
    <xdr:ext cx="534377" cy="259045"/>
    <xdr:sp macro="" textlink="">
      <xdr:nvSpPr>
        <xdr:cNvPr id="255" name="テキスト ボックス 254"/>
        <xdr:cNvSpPr txBox="1"/>
      </xdr:nvSpPr>
      <xdr:spPr>
        <a:xfrm>
          <a:off x="2641111" y="1679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48209</xdr:rowOff>
    </xdr:from>
    <xdr:to>
      <xdr:col>10</xdr:col>
      <xdr:colOff>165100</xdr:colOff>
      <xdr:row>97</xdr:row>
      <xdr:rowOff>149809</xdr:rowOff>
    </xdr:to>
    <xdr:sp macro="" textlink="">
      <xdr:nvSpPr>
        <xdr:cNvPr id="256" name="楕円 255"/>
        <xdr:cNvSpPr/>
      </xdr:nvSpPr>
      <xdr:spPr>
        <a:xfrm>
          <a:off x="1968500" y="166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140936</xdr:rowOff>
    </xdr:from>
    <xdr:ext cx="534377" cy="259045"/>
    <xdr:sp macro="" textlink="">
      <xdr:nvSpPr>
        <xdr:cNvPr id="257" name="テキスト ボックス 256"/>
        <xdr:cNvSpPr txBox="1"/>
      </xdr:nvSpPr>
      <xdr:spPr>
        <a:xfrm>
          <a:off x="1752111" y="167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1429</xdr:rowOff>
    </xdr:from>
    <xdr:to>
      <xdr:col>6</xdr:col>
      <xdr:colOff>38100</xdr:colOff>
      <xdr:row>97</xdr:row>
      <xdr:rowOff>103029</xdr:rowOff>
    </xdr:to>
    <xdr:sp macro="" textlink="">
      <xdr:nvSpPr>
        <xdr:cNvPr id="258" name="楕円 257"/>
        <xdr:cNvSpPr/>
      </xdr:nvSpPr>
      <xdr:spPr>
        <a:xfrm>
          <a:off x="1079500" y="1663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94156</xdr:rowOff>
    </xdr:from>
    <xdr:ext cx="534377" cy="259045"/>
    <xdr:sp macro="" textlink="">
      <xdr:nvSpPr>
        <xdr:cNvPr id="259" name="テキスト ボックス 258"/>
        <xdr:cNvSpPr txBox="1"/>
      </xdr:nvSpPr>
      <xdr:spPr>
        <a:xfrm>
          <a:off x="863111" y="1672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44668</xdr:rowOff>
    </xdr:from>
    <xdr:to>
      <xdr:col>55</xdr:col>
      <xdr:colOff>0</xdr:colOff>
      <xdr:row>37</xdr:row>
      <xdr:rowOff>71446</xdr:rowOff>
    </xdr:to>
    <xdr:cxnSp macro="">
      <xdr:nvCxnSpPr>
        <xdr:cNvPr id="290" name="直線コネクタ 289"/>
        <xdr:cNvCxnSpPr/>
      </xdr:nvCxnSpPr>
      <xdr:spPr>
        <a:xfrm flipV="1">
          <a:off x="9639300" y="6388318"/>
          <a:ext cx="8382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132842</xdr:rowOff>
    </xdr:from>
    <xdr:to>
      <xdr:col>50</xdr:col>
      <xdr:colOff>114300</xdr:colOff>
      <xdr:row>37</xdr:row>
      <xdr:rowOff>71446</xdr:rowOff>
    </xdr:to>
    <xdr:cxnSp macro="">
      <xdr:nvCxnSpPr>
        <xdr:cNvPr id="293" name="直線コネクタ 292"/>
        <xdr:cNvCxnSpPr/>
      </xdr:nvCxnSpPr>
      <xdr:spPr>
        <a:xfrm>
          <a:off x="8750300" y="6305042"/>
          <a:ext cx="889000" cy="1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132842</xdr:rowOff>
    </xdr:from>
    <xdr:to>
      <xdr:col>45</xdr:col>
      <xdr:colOff>177800</xdr:colOff>
      <xdr:row>36</xdr:row>
      <xdr:rowOff>140353</xdr:rowOff>
    </xdr:to>
    <xdr:cxnSp macro="">
      <xdr:nvCxnSpPr>
        <xdr:cNvPr id="296" name="直線コネクタ 295"/>
        <xdr:cNvCxnSpPr/>
      </xdr:nvCxnSpPr>
      <xdr:spPr>
        <a:xfrm flipV="1">
          <a:off x="7861300" y="6305042"/>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140353</xdr:rowOff>
    </xdr:from>
    <xdr:to>
      <xdr:col>41</xdr:col>
      <xdr:colOff>50800</xdr:colOff>
      <xdr:row>37</xdr:row>
      <xdr:rowOff>55118</xdr:rowOff>
    </xdr:to>
    <xdr:cxnSp macro="">
      <xdr:nvCxnSpPr>
        <xdr:cNvPr id="299" name="直線コネクタ 298"/>
        <xdr:cNvCxnSpPr/>
      </xdr:nvCxnSpPr>
      <xdr:spPr>
        <a:xfrm flipV="1">
          <a:off x="6972300" y="6312553"/>
          <a:ext cx="88900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165318</xdr:rowOff>
    </xdr:from>
    <xdr:to>
      <xdr:col>55</xdr:col>
      <xdr:colOff>50800</xdr:colOff>
      <xdr:row>37</xdr:row>
      <xdr:rowOff>95468</xdr:rowOff>
    </xdr:to>
    <xdr:sp macro="" textlink="">
      <xdr:nvSpPr>
        <xdr:cNvPr id="309" name="楕円 308"/>
        <xdr:cNvSpPr/>
      </xdr:nvSpPr>
      <xdr:spPr>
        <a:xfrm>
          <a:off x="10426700" y="63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16745</xdr:rowOff>
    </xdr:from>
    <xdr:ext cx="469744" cy="259045"/>
    <xdr:sp macro="" textlink="">
      <xdr:nvSpPr>
        <xdr:cNvPr id="310" name="労働費該当値テキスト"/>
        <xdr:cNvSpPr txBox="1"/>
      </xdr:nvSpPr>
      <xdr:spPr>
        <a:xfrm>
          <a:off x="10528300" y="618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20646</xdr:rowOff>
    </xdr:from>
    <xdr:to>
      <xdr:col>50</xdr:col>
      <xdr:colOff>165100</xdr:colOff>
      <xdr:row>37</xdr:row>
      <xdr:rowOff>122246</xdr:rowOff>
    </xdr:to>
    <xdr:sp macro="" textlink="">
      <xdr:nvSpPr>
        <xdr:cNvPr id="311" name="楕円 310"/>
        <xdr:cNvSpPr/>
      </xdr:nvSpPr>
      <xdr:spPr>
        <a:xfrm>
          <a:off x="9588500" y="63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138773</xdr:rowOff>
    </xdr:from>
    <xdr:ext cx="469744" cy="259045"/>
    <xdr:sp macro="" textlink="">
      <xdr:nvSpPr>
        <xdr:cNvPr id="312" name="テキスト ボックス 311"/>
        <xdr:cNvSpPr txBox="1"/>
      </xdr:nvSpPr>
      <xdr:spPr>
        <a:xfrm>
          <a:off x="9404428" y="61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82042</xdr:rowOff>
    </xdr:from>
    <xdr:to>
      <xdr:col>46</xdr:col>
      <xdr:colOff>38100</xdr:colOff>
      <xdr:row>37</xdr:row>
      <xdr:rowOff>12192</xdr:rowOff>
    </xdr:to>
    <xdr:sp macro="" textlink="">
      <xdr:nvSpPr>
        <xdr:cNvPr id="313" name="楕円 312"/>
        <xdr:cNvSpPr/>
      </xdr:nvSpPr>
      <xdr:spPr>
        <a:xfrm>
          <a:off x="8699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28719</xdr:rowOff>
    </xdr:from>
    <xdr:ext cx="469744" cy="259045"/>
    <xdr:sp macro="" textlink="">
      <xdr:nvSpPr>
        <xdr:cNvPr id="314" name="テキスト ボックス 313"/>
        <xdr:cNvSpPr txBox="1"/>
      </xdr:nvSpPr>
      <xdr:spPr>
        <a:xfrm>
          <a:off x="8515428" y="602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89553</xdr:rowOff>
    </xdr:from>
    <xdr:to>
      <xdr:col>41</xdr:col>
      <xdr:colOff>101600</xdr:colOff>
      <xdr:row>37</xdr:row>
      <xdr:rowOff>19703</xdr:rowOff>
    </xdr:to>
    <xdr:sp macro="" textlink="">
      <xdr:nvSpPr>
        <xdr:cNvPr id="315" name="楕円 314"/>
        <xdr:cNvSpPr/>
      </xdr:nvSpPr>
      <xdr:spPr>
        <a:xfrm>
          <a:off x="7810500" y="62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10830</xdr:rowOff>
    </xdr:from>
    <xdr:ext cx="469744" cy="259045"/>
    <xdr:sp macro="" textlink="">
      <xdr:nvSpPr>
        <xdr:cNvPr id="316" name="テキスト ボックス 315"/>
        <xdr:cNvSpPr txBox="1"/>
      </xdr:nvSpPr>
      <xdr:spPr>
        <a:xfrm>
          <a:off x="7626428" y="635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xdr:rowOff>
    </xdr:from>
    <xdr:to>
      <xdr:col>36</xdr:col>
      <xdr:colOff>165100</xdr:colOff>
      <xdr:row>37</xdr:row>
      <xdr:rowOff>105918</xdr:rowOff>
    </xdr:to>
    <xdr:sp macro="" textlink="">
      <xdr:nvSpPr>
        <xdr:cNvPr id="317" name="楕円 316"/>
        <xdr:cNvSpPr/>
      </xdr:nvSpPr>
      <xdr:spPr>
        <a:xfrm>
          <a:off x="6921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97045</xdr:rowOff>
    </xdr:from>
    <xdr:ext cx="469744" cy="259045"/>
    <xdr:sp macro="" textlink="">
      <xdr:nvSpPr>
        <xdr:cNvPr id="318" name="テキスト ボックス 317"/>
        <xdr:cNvSpPr txBox="1"/>
      </xdr:nvSpPr>
      <xdr:spPr>
        <a:xfrm>
          <a:off x="6737428" y="644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101654</xdr:rowOff>
    </xdr:from>
    <xdr:to>
      <xdr:col>55</xdr:col>
      <xdr:colOff>0</xdr:colOff>
      <xdr:row>57</xdr:row>
      <xdr:rowOff>143434</xdr:rowOff>
    </xdr:to>
    <xdr:cxnSp macro="">
      <xdr:nvCxnSpPr>
        <xdr:cNvPr id="349" name="直線コネクタ 348"/>
        <xdr:cNvCxnSpPr/>
      </xdr:nvCxnSpPr>
      <xdr:spPr>
        <a:xfrm>
          <a:off x="9639300" y="9874304"/>
          <a:ext cx="838200" cy="4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101654</xdr:rowOff>
    </xdr:from>
    <xdr:to>
      <xdr:col>50</xdr:col>
      <xdr:colOff>114300</xdr:colOff>
      <xdr:row>57</xdr:row>
      <xdr:rowOff>117242</xdr:rowOff>
    </xdr:to>
    <xdr:cxnSp macro="">
      <xdr:nvCxnSpPr>
        <xdr:cNvPr id="352" name="直線コネクタ 351"/>
        <xdr:cNvCxnSpPr/>
      </xdr:nvCxnSpPr>
      <xdr:spPr>
        <a:xfrm flipV="1">
          <a:off x="8750300" y="9874304"/>
          <a:ext cx="889000" cy="1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111386</xdr:rowOff>
    </xdr:from>
    <xdr:to>
      <xdr:col>45</xdr:col>
      <xdr:colOff>177800</xdr:colOff>
      <xdr:row>57</xdr:row>
      <xdr:rowOff>117242</xdr:rowOff>
    </xdr:to>
    <xdr:cxnSp macro="">
      <xdr:nvCxnSpPr>
        <xdr:cNvPr id="355" name="直線コネクタ 354"/>
        <xdr:cNvCxnSpPr/>
      </xdr:nvCxnSpPr>
      <xdr:spPr>
        <a:xfrm>
          <a:off x="7861300" y="9884036"/>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111386</xdr:rowOff>
    </xdr:from>
    <xdr:to>
      <xdr:col>41</xdr:col>
      <xdr:colOff>50800</xdr:colOff>
      <xdr:row>57</xdr:row>
      <xdr:rowOff>114598</xdr:rowOff>
    </xdr:to>
    <xdr:cxnSp macro="">
      <xdr:nvCxnSpPr>
        <xdr:cNvPr id="358" name="直線コネクタ 357"/>
        <xdr:cNvCxnSpPr/>
      </xdr:nvCxnSpPr>
      <xdr:spPr>
        <a:xfrm flipV="1">
          <a:off x="6972300" y="9884036"/>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92634</xdr:rowOff>
    </xdr:from>
    <xdr:to>
      <xdr:col>55</xdr:col>
      <xdr:colOff>50800</xdr:colOff>
      <xdr:row>58</xdr:row>
      <xdr:rowOff>22784</xdr:rowOff>
    </xdr:to>
    <xdr:sp macro="" textlink="">
      <xdr:nvSpPr>
        <xdr:cNvPr id="368" name="楕円 367"/>
        <xdr:cNvSpPr/>
      </xdr:nvSpPr>
      <xdr:spPr>
        <a:xfrm>
          <a:off x="10426700" y="98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71061</xdr:rowOff>
    </xdr:from>
    <xdr:ext cx="534377" cy="259045"/>
    <xdr:sp macro="" textlink="">
      <xdr:nvSpPr>
        <xdr:cNvPr id="369" name="農林水産業費該当値テキスト"/>
        <xdr:cNvSpPr txBox="1"/>
      </xdr:nvSpPr>
      <xdr:spPr>
        <a:xfrm>
          <a:off x="10528300" y="984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50854</xdr:rowOff>
    </xdr:from>
    <xdr:to>
      <xdr:col>50</xdr:col>
      <xdr:colOff>165100</xdr:colOff>
      <xdr:row>57</xdr:row>
      <xdr:rowOff>152454</xdr:rowOff>
    </xdr:to>
    <xdr:sp macro="" textlink="">
      <xdr:nvSpPr>
        <xdr:cNvPr id="370" name="楕円 369"/>
        <xdr:cNvSpPr/>
      </xdr:nvSpPr>
      <xdr:spPr>
        <a:xfrm>
          <a:off x="9588500" y="98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143581</xdr:rowOff>
    </xdr:from>
    <xdr:ext cx="534377" cy="259045"/>
    <xdr:sp macro="" textlink="">
      <xdr:nvSpPr>
        <xdr:cNvPr id="371" name="テキスト ボックス 370"/>
        <xdr:cNvSpPr txBox="1"/>
      </xdr:nvSpPr>
      <xdr:spPr>
        <a:xfrm>
          <a:off x="9372111" y="991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66442</xdr:rowOff>
    </xdr:from>
    <xdr:to>
      <xdr:col>46</xdr:col>
      <xdr:colOff>38100</xdr:colOff>
      <xdr:row>57</xdr:row>
      <xdr:rowOff>168042</xdr:rowOff>
    </xdr:to>
    <xdr:sp macro="" textlink="">
      <xdr:nvSpPr>
        <xdr:cNvPr id="372" name="楕円 371"/>
        <xdr:cNvSpPr/>
      </xdr:nvSpPr>
      <xdr:spPr>
        <a:xfrm>
          <a:off x="8699500" y="983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159169</xdr:rowOff>
    </xdr:from>
    <xdr:ext cx="534377" cy="259045"/>
    <xdr:sp macro="" textlink="">
      <xdr:nvSpPr>
        <xdr:cNvPr id="373" name="テキスト ボックス 372"/>
        <xdr:cNvSpPr txBox="1"/>
      </xdr:nvSpPr>
      <xdr:spPr>
        <a:xfrm>
          <a:off x="8483111" y="993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60586</xdr:rowOff>
    </xdr:from>
    <xdr:to>
      <xdr:col>41</xdr:col>
      <xdr:colOff>101600</xdr:colOff>
      <xdr:row>57</xdr:row>
      <xdr:rowOff>162186</xdr:rowOff>
    </xdr:to>
    <xdr:sp macro="" textlink="">
      <xdr:nvSpPr>
        <xdr:cNvPr id="374" name="楕円 373"/>
        <xdr:cNvSpPr/>
      </xdr:nvSpPr>
      <xdr:spPr>
        <a:xfrm>
          <a:off x="7810500" y="98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7263</xdr:rowOff>
    </xdr:from>
    <xdr:ext cx="534377" cy="259045"/>
    <xdr:sp macro="" textlink="">
      <xdr:nvSpPr>
        <xdr:cNvPr id="375" name="テキスト ボックス 374"/>
        <xdr:cNvSpPr txBox="1"/>
      </xdr:nvSpPr>
      <xdr:spPr>
        <a:xfrm>
          <a:off x="7594111" y="96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63798</xdr:rowOff>
    </xdr:from>
    <xdr:to>
      <xdr:col>36</xdr:col>
      <xdr:colOff>165100</xdr:colOff>
      <xdr:row>57</xdr:row>
      <xdr:rowOff>165398</xdr:rowOff>
    </xdr:to>
    <xdr:sp macro="" textlink="">
      <xdr:nvSpPr>
        <xdr:cNvPr id="376" name="楕円 375"/>
        <xdr:cNvSpPr/>
      </xdr:nvSpPr>
      <xdr:spPr>
        <a:xfrm>
          <a:off x="6921500" y="98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10475</xdr:rowOff>
    </xdr:from>
    <xdr:ext cx="534377" cy="259045"/>
    <xdr:sp macro="" textlink="">
      <xdr:nvSpPr>
        <xdr:cNvPr id="377" name="テキスト ボックス 376"/>
        <xdr:cNvSpPr txBox="1"/>
      </xdr:nvSpPr>
      <xdr:spPr>
        <a:xfrm>
          <a:off x="6705111" y="961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140576</xdr:rowOff>
    </xdr:from>
    <xdr:to>
      <xdr:col>55</xdr:col>
      <xdr:colOff>0</xdr:colOff>
      <xdr:row>78</xdr:row>
      <xdr:rowOff>151068</xdr:rowOff>
    </xdr:to>
    <xdr:cxnSp macro="">
      <xdr:nvCxnSpPr>
        <xdr:cNvPr id="406" name="直線コネクタ 405"/>
        <xdr:cNvCxnSpPr/>
      </xdr:nvCxnSpPr>
      <xdr:spPr>
        <a:xfrm flipV="1">
          <a:off x="9639300" y="13513676"/>
          <a:ext cx="8382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145529</xdr:rowOff>
    </xdr:from>
    <xdr:to>
      <xdr:col>50</xdr:col>
      <xdr:colOff>114300</xdr:colOff>
      <xdr:row>78</xdr:row>
      <xdr:rowOff>151068</xdr:rowOff>
    </xdr:to>
    <xdr:cxnSp macro="">
      <xdr:nvCxnSpPr>
        <xdr:cNvPr id="409" name="直線コネクタ 408"/>
        <xdr:cNvCxnSpPr/>
      </xdr:nvCxnSpPr>
      <xdr:spPr>
        <a:xfrm>
          <a:off x="8750300" y="13518629"/>
          <a:ext cx="8890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145529</xdr:rowOff>
    </xdr:from>
    <xdr:to>
      <xdr:col>45</xdr:col>
      <xdr:colOff>177800</xdr:colOff>
      <xdr:row>78</xdr:row>
      <xdr:rowOff>165441</xdr:rowOff>
    </xdr:to>
    <xdr:cxnSp macro="">
      <xdr:nvCxnSpPr>
        <xdr:cNvPr id="412" name="直線コネクタ 411"/>
        <xdr:cNvCxnSpPr/>
      </xdr:nvCxnSpPr>
      <xdr:spPr>
        <a:xfrm flipV="1">
          <a:off x="7861300" y="13518629"/>
          <a:ext cx="889000" cy="1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165441</xdr:rowOff>
    </xdr:from>
    <xdr:to>
      <xdr:col>41</xdr:col>
      <xdr:colOff>50800</xdr:colOff>
      <xdr:row>78</xdr:row>
      <xdr:rowOff>167787</xdr:rowOff>
    </xdr:to>
    <xdr:cxnSp macro="">
      <xdr:nvCxnSpPr>
        <xdr:cNvPr id="415" name="直線コネクタ 414"/>
        <xdr:cNvCxnSpPr/>
      </xdr:nvCxnSpPr>
      <xdr:spPr>
        <a:xfrm flipV="1">
          <a:off x="6972300" y="13538541"/>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89776</xdr:rowOff>
    </xdr:from>
    <xdr:to>
      <xdr:col>55</xdr:col>
      <xdr:colOff>50800</xdr:colOff>
      <xdr:row>79</xdr:row>
      <xdr:rowOff>19926</xdr:rowOff>
    </xdr:to>
    <xdr:sp macro="" textlink="">
      <xdr:nvSpPr>
        <xdr:cNvPr id="425" name="楕円 424"/>
        <xdr:cNvSpPr/>
      </xdr:nvSpPr>
      <xdr:spPr>
        <a:xfrm>
          <a:off x="10426700" y="1346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4703</xdr:rowOff>
    </xdr:from>
    <xdr:ext cx="469744" cy="259045"/>
    <xdr:sp macro="" textlink="">
      <xdr:nvSpPr>
        <xdr:cNvPr id="426" name="商工費該当値テキスト"/>
        <xdr:cNvSpPr txBox="1"/>
      </xdr:nvSpPr>
      <xdr:spPr>
        <a:xfrm>
          <a:off x="10528300" y="1337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100268</xdr:rowOff>
    </xdr:from>
    <xdr:to>
      <xdr:col>50</xdr:col>
      <xdr:colOff>165100</xdr:colOff>
      <xdr:row>79</xdr:row>
      <xdr:rowOff>30418</xdr:rowOff>
    </xdr:to>
    <xdr:sp macro="" textlink="">
      <xdr:nvSpPr>
        <xdr:cNvPr id="427" name="楕円 426"/>
        <xdr:cNvSpPr/>
      </xdr:nvSpPr>
      <xdr:spPr>
        <a:xfrm>
          <a:off x="9588500" y="134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21545</xdr:rowOff>
    </xdr:from>
    <xdr:ext cx="469744" cy="259045"/>
    <xdr:sp macro="" textlink="">
      <xdr:nvSpPr>
        <xdr:cNvPr id="428" name="テキスト ボックス 427"/>
        <xdr:cNvSpPr txBox="1"/>
      </xdr:nvSpPr>
      <xdr:spPr>
        <a:xfrm>
          <a:off x="9404428" y="135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94729</xdr:rowOff>
    </xdr:from>
    <xdr:to>
      <xdr:col>46</xdr:col>
      <xdr:colOff>38100</xdr:colOff>
      <xdr:row>79</xdr:row>
      <xdr:rowOff>24879</xdr:rowOff>
    </xdr:to>
    <xdr:sp macro="" textlink="">
      <xdr:nvSpPr>
        <xdr:cNvPr id="429" name="楕円 428"/>
        <xdr:cNvSpPr/>
      </xdr:nvSpPr>
      <xdr:spPr>
        <a:xfrm>
          <a:off x="8699500" y="134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16006</xdr:rowOff>
    </xdr:from>
    <xdr:ext cx="469744" cy="259045"/>
    <xdr:sp macro="" textlink="">
      <xdr:nvSpPr>
        <xdr:cNvPr id="430" name="テキスト ボックス 429"/>
        <xdr:cNvSpPr txBox="1"/>
      </xdr:nvSpPr>
      <xdr:spPr>
        <a:xfrm>
          <a:off x="8515428" y="1356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114641</xdr:rowOff>
    </xdr:from>
    <xdr:to>
      <xdr:col>41</xdr:col>
      <xdr:colOff>101600</xdr:colOff>
      <xdr:row>79</xdr:row>
      <xdr:rowOff>44791</xdr:rowOff>
    </xdr:to>
    <xdr:sp macro="" textlink="">
      <xdr:nvSpPr>
        <xdr:cNvPr id="431" name="楕円 430"/>
        <xdr:cNvSpPr/>
      </xdr:nvSpPr>
      <xdr:spPr>
        <a:xfrm>
          <a:off x="7810500" y="134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35918</xdr:rowOff>
    </xdr:from>
    <xdr:ext cx="469744" cy="259045"/>
    <xdr:sp macro="" textlink="">
      <xdr:nvSpPr>
        <xdr:cNvPr id="432" name="テキスト ボックス 431"/>
        <xdr:cNvSpPr txBox="1"/>
      </xdr:nvSpPr>
      <xdr:spPr>
        <a:xfrm>
          <a:off x="7626428" y="135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116987</xdr:rowOff>
    </xdr:from>
    <xdr:to>
      <xdr:col>36</xdr:col>
      <xdr:colOff>165100</xdr:colOff>
      <xdr:row>79</xdr:row>
      <xdr:rowOff>47137</xdr:rowOff>
    </xdr:to>
    <xdr:sp macro="" textlink="">
      <xdr:nvSpPr>
        <xdr:cNvPr id="433" name="楕円 432"/>
        <xdr:cNvSpPr/>
      </xdr:nvSpPr>
      <xdr:spPr>
        <a:xfrm>
          <a:off x="6921500" y="1349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38264</xdr:rowOff>
    </xdr:from>
    <xdr:ext cx="469744" cy="259045"/>
    <xdr:sp macro="" textlink="">
      <xdr:nvSpPr>
        <xdr:cNvPr id="434" name="テキスト ボックス 433"/>
        <xdr:cNvSpPr txBox="1"/>
      </xdr:nvSpPr>
      <xdr:spPr>
        <a:xfrm>
          <a:off x="6737428" y="1358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17872</xdr:rowOff>
    </xdr:from>
    <xdr:to>
      <xdr:col>55</xdr:col>
      <xdr:colOff>0</xdr:colOff>
      <xdr:row>96</xdr:row>
      <xdr:rowOff>45517</xdr:rowOff>
    </xdr:to>
    <xdr:cxnSp macro="">
      <xdr:nvCxnSpPr>
        <xdr:cNvPr id="463" name="直線コネクタ 462"/>
        <xdr:cNvCxnSpPr/>
      </xdr:nvCxnSpPr>
      <xdr:spPr>
        <a:xfrm flipV="1">
          <a:off x="9639300" y="16477072"/>
          <a:ext cx="8382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5459</xdr:rowOff>
    </xdr:from>
    <xdr:to>
      <xdr:col>50</xdr:col>
      <xdr:colOff>114300</xdr:colOff>
      <xdr:row>96</xdr:row>
      <xdr:rowOff>45517</xdr:rowOff>
    </xdr:to>
    <xdr:cxnSp macro="">
      <xdr:nvCxnSpPr>
        <xdr:cNvPr id="466" name="直線コネクタ 465"/>
        <xdr:cNvCxnSpPr/>
      </xdr:nvCxnSpPr>
      <xdr:spPr>
        <a:xfrm>
          <a:off x="8750300" y="16464659"/>
          <a:ext cx="889000" cy="4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106682</xdr:rowOff>
    </xdr:from>
    <xdr:to>
      <xdr:col>45</xdr:col>
      <xdr:colOff>177800</xdr:colOff>
      <xdr:row>96</xdr:row>
      <xdr:rowOff>5459</xdr:rowOff>
    </xdr:to>
    <xdr:cxnSp macro="">
      <xdr:nvCxnSpPr>
        <xdr:cNvPr id="469" name="直線コネクタ 468"/>
        <xdr:cNvCxnSpPr/>
      </xdr:nvCxnSpPr>
      <xdr:spPr>
        <a:xfrm>
          <a:off x="7861300" y="16394432"/>
          <a:ext cx="889000" cy="7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106682</xdr:rowOff>
    </xdr:from>
    <xdr:to>
      <xdr:col>41</xdr:col>
      <xdr:colOff>50800</xdr:colOff>
      <xdr:row>95</xdr:row>
      <xdr:rowOff>162911</xdr:rowOff>
    </xdr:to>
    <xdr:cxnSp macro="">
      <xdr:nvCxnSpPr>
        <xdr:cNvPr id="472" name="直線コネクタ 471"/>
        <xdr:cNvCxnSpPr/>
      </xdr:nvCxnSpPr>
      <xdr:spPr>
        <a:xfrm flipV="1">
          <a:off x="6972300" y="16394432"/>
          <a:ext cx="889000" cy="5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58648</xdr:rowOff>
    </xdr:from>
    <xdr:ext cx="534377" cy="259045"/>
    <xdr:sp macro="" textlink="">
      <xdr:nvSpPr>
        <xdr:cNvPr id="474" name="テキスト ボックス 473"/>
        <xdr:cNvSpPr txBox="1"/>
      </xdr:nvSpPr>
      <xdr:spPr>
        <a:xfrm>
          <a:off x="7594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139267</xdr:rowOff>
    </xdr:from>
    <xdr:ext cx="534377" cy="259045"/>
    <xdr:sp macro="" textlink="">
      <xdr:nvSpPr>
        <xdr:cNvPr id="476" name="テキスト ボックス 475"/>
        <xdr:cNvSpPr txBox="1"/>
      </xdr:nvSpPr>
      <xdr:spPr>
        <a:xfrm>
          <a:off x="6705111" y="165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138522</xdr:rowOff>
    </xdr:from>
    <xdr:to>
      <xdr:col>55</xdr:col>
      <xdr:colOff>50800</xdr:colOff>
      <xdr:row>96</xdr:row>
      <xdr:rowOff>68672</xdr:rowOff>
    </xdr:to>
    <xdr:sp macro="" textlink="">
      <xdr:nvSpPr>
        <xdr:cNvPr id="482" name="楕円 481"/>
        <xdr:cNvSpPr/>
      </xdr:nvSpPr>
      <xdr:spPr>
        <a:xfrm>
          <a:off x="10426700" y="164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161399</xdr:rowOff>
    </xdr:from>
    <xdr:ext cx="534377" cy="259045"/>
    <xdr:sp macro="" textlink="">
      <xdr:nvSpPr>
        <xdr:cNvPr id="483" name="土木費該当値テキスト"/>
        <xdr:cNvSpPr txBox="1"/>
      </xdr:nvSpPr>
      <xdr:spPr>
        <a:xfrm>
          <a:off x="10528300" y="1627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166167</xdr:rowOff>
    </xdr:from>
    <xdr:to>
      <xdr:col>50</xdr:col>
      <xdr:colOff>165100</xdr:colOff>
      <xdr:row>96</xdr:row>
      <xdr:rowOff>96317</xdr:rowOff>
    </xdr:to>
    <xdr:sp macro="" textlink="">
      <xdr:nvSpPr>
        <xdr:cNvPr id="484" name="楕円 483"/>
        <xdr:cNvSpPr/>
      </xdr:nvSpPr>
      <xdr:spPr>
        <a:xfrm>
          <a:off x="9588500" y="1645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112844</xdr:rowOff>
    </xdr:from>
    <xdr:ext cx="534377" cy="259045"/>
    <xdr:sp macro="" textlink="">
      <xdr:nvSpPr>
        <xdr:cNvPr id="485" name="テキスト ボックス 484"/>
        <xdr:cNvSpPr txBox="1"/>
      </xdr:nvSpPr>
      <xdr:spPr>
        <a:xfrm>
          <a:off x="9372111" y="16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126109</xdr:rowOff>
    </xdr:from>
    <xdr:to>
      <xdr:col>46</xdr:col>
      <xdr:colOff>38100</xdr:colOff>
      <xdr:row>96</xdr:row>
      <xdr:rowOff>56259</xdr:rowOff>
    </xdr:to>
    <xdr:sp macro="" textlink="">
      <xdr:nvSpPr>
        <xdr:cNvPr id="486" name="楕円 485"/>
        <xdr:cNvSpPr/>
      </xdr:nvSpPr>
      <xdr:spPr>
        <a:xfrm>
          <a:off x="8699500" y="164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72786</xdr:rowOff>
    </xdr:from>
    <xdr:ext cx="534377" cy="259045"/>
    <xdr:sp macro="" textlink="">
      <xdr:nvSpPr>
        <xdr:cNvPr id="487" name="テキスト ボックス 486"/>
        <xdr:cNvSpPr txBox="1"/>
      </xdr:nvSpPr>
      <xdr:spPr>
        <a:xfrm>
          <a:off x="8483111" y="161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55882</xdr:rowOff>
    </xdr:from>
    <xdr:to>
      <xdr:col>41</xdr:col>
      <xdr:colOff>101600</xdr:colOff>
      <xdr:row>95</xdr:row>
      <xdr:rowOff>157482</xdr:rowOff>
    </xdr:to>
    <xdr:sp macro="" textlink="">
      <xdr:nvSpPr>
        <xdr:cNvPr id="488" name="楕円 487"/>
        <xdr:cNvSpPr/>
      </xdr:nvSpPr>
      <xdr:spPr>
        <a:xfrm>
          <a:off x="7810500" y="163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2559</xdr:rowOff>
    </xdr:from>
    <xdr:ext cx="534377" cy="259045"/>
    <xdr:sp macro="" textlink="">
      <xdr:nvSpPr>
        <xdr:cNvPr id="489" name="テキスト ボックス 488"/>
        <xdr:cNvSpPr txBox="1"/>
      </xdr:nvSpPr>
      <xdr:spPr>
        <a:xfrm>
          <a:off x="7594111" y="1611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112111</xdr:rowOff>
    </xdr:from>
    <xdr:to>
      <xdr:col>36</xdr:col>
      <xdr:colOff>165100</xdr:colOff>
      <xdr:row>96</xdr:row>
      <xdr:rowOff>42261</xdr:rowOff>
    </xdr:to>
    <xdr:sp macro="" textlink="">
      <xdr:nvSpPr>
        <xdr:cNvPr id="490" name="楕円 489"/>
        <xdr:cNvSpPr/>
      </xdr:nvSpPr>
      <xdr:spPr>
        <a:xfrm>
          <a:off x="6921500" y="163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58788</xdr:rowOff>
    </xdr:from>
    <xdr:ext cx="534377" cy="259045"/>
    <xdr:sp macro="" textlink="">
      <xdr:nvSpPr>
        <xdr:cNvPr id="491" name="テキスト ボックス 490"/>
        <xdr:cNvSpPr txBox="1"/>
      </xdr:nvSpPr>
      <xdr:spPr>
        <a:xfrm>
          <a:off x="6705111" y="1617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12778</xdr:rowOff>
    </xdr:from>
    <xdr:to>
      <xdr:col>85</xdr:col>
      <xdr:colOff>127000</xdr:colOff>
      <xdr:row>37</xdr:row>
      <xdr:rowOff>29988</xdr:rowOff>
    </xdr:to>
    <xdr:cxnSp macro="">
      <xdr:nvCxnSpPr>
        <xdr:cNvPr id="522" name="直線コネクタ 521"/>
        <xdr:cNvCxnSpPr/>
      </xdr:nvCxnSpPr>
      <xdr:spPr>
        <a:xfrm flipV="1">
          <a:off x="15481300" y="6184978"/>
          <a:ext cx="838200" cy="18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139945</xdr:rowOff>
    </xdr:from>
    <xdr:to>
      <xdr:col>81</xdr:col>
      <xdr:colOff>50800</xdr:colOff>
      <xdr:row>37</xdr:row>
      <xdr:rowOff>29988</xdr:rowOff>
    </xdr:to>
    <xdr:cxnSp macro="">
      <xdr:nvCxnSpPr>
        <xdr:cNvPr id="525" name="直線コネクタ 524"/>
        <xdr:cNvCxnSpPr/>
      </xdr:nvCxnSpPr>
      <xdr:spPr>
        <a:xfrm>
          <a:off x="14592300" y="6312145"/>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139945</xdr:rowOff>
    </xdr:from>
    <xdr:to>
      <xdr:col>76</xdr:col>
      <xdr:colOff>114300</xdr:colOff>
      <xdr:row>37</xdr:row>
      <xdr:rowOff>12370</xdr:rowOff>
    </xdr:to>
    <xdr:cxnSp macro="">
      <xdr:nvCxnSpPr>
        <xdr:cNvPr id="528" name="直線コネクタ 527"/>
        <xdr:cNvCxnSpPr/>
      </xdr:nvCxnSpPr>
      <xdr:spPr>
        <a:xfrm flipV="1">
          <a:off x="13703300" y="6312145"/>
          <a:ext cx="889000" cy="4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12370</xdr:rowOff>
    </xdr:from>
    <xdr:to>
      <xdr:col>71</xdr:col>
      <xdr:colOff>177800</xdr:colOff>
      <xdr:row>37</xdr:row>
      <xdr:rowOff>58890</xdr:rowOff>
    </xdr:to>
    <xdr:cxnSp macro="">
      <xdr:nvCxnSpPr>
        <xdr:cNvPr id="531" name="直線コネクタ 530"/>
        <xdr:cNvCxnSpPr/>
      </xdr:nvCxnSpPr>
      <xdr:spPr>
        <a:xfrm flipV="1">
          <a:off x="12814300" y="6356020"/>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133428</xdr:rowOff>
    </xdr:from>
    <xdr:to>
      <xdr:col>85</xdr:col>
      <xdr:colOff>177800</xdr:colOff>
      <xdr:row>36</xdr:row>
      <xdr:rowOff>63578</xdr:rowOff>
    </xdr:to>
    <xdr:sp macro="" textlink="">
      <xdr:nvSpPr>
        <xdr:cNvPr id="541" name="楕円 540"/>
        <xdr:cNvSpPr/>
      </xdr:nvSpPr>
      <xdr:spPr>
        <a:xfrm>
          <a:off x="16268700" y="613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156305</xdr:rowOff>
    </xdr:from>
    <xdr:ext cx="534377" cy="259045"/>
    <xdr:sp macro="" textlink="">
      <xdr:nvSpPr>
        <xdr:cNvPr id="542" name="消防費該当値テキスト"/>
        <xdr:cNvSpPr txBox="1"/>
      </xdr:nvSpPr>
      <xdr:spPr>
        <a:xfrm>
          <a:off x="16370300" y="598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150638</xdr:rowOff>
    </xdr:from>
    <xdr:to>
      <xdr:col>81</xdr:col>
      <xdr:colOff>101600</xdr:colOff>
      <xdr:row>37</xdr:row>
      <xdr:rowOff>80788</xdr:rowOff>
    </xdr:to>
    <xdr:sp macro="" textlink="">
      <xdr:nvSpPr>
        <xdr:cNvPr id="543" name="楕円 542"/>
        <xdr:cNvSpPr/>
      </xdr:nvSpPr>
      <xdr:spPr>
        <a:xfrm>
          <a:off x="15430500" y="632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97315</xdr:rowOff>
    </xdr:from>
    <xdr:ext cx="534377" cy="259045"/>
    <xdr:sp macro="" textlink="">
      <xdr:nvSpPr>
        <xdr:cNvPr id="544" name="テキスト ボックス 543"/>
        <xdr:cNvSpPr txBox="1"/>
      </xdr:nvSpPr>
      <xdr:spPr>
        <a:xfrm>
          <a:off x="15214111" y="609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89145</xdr:rowOff>
    </xdr:from>
    <xdr:to>
      <xdr:col>76</xdr:col>
      <xdr:colOff>165100</xdr:colOff>
      <xdr:row>37</xdr:row>
      <xdr:rowOff>19295</xdr:rowOff>
    </xdr:to>
    <xdr:sp macro="" textlink="">
      <xdr:nvSpPr>
        <xdr:cNvPr id="545" name="楕円 544"/>
        <xdr:cNvSpPr/>
      </xdr:nvSpPr>
      <xdr:spPr>
        <a:xfrm>
          <a:off x="14541500" y="626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35822</xdr:rowOff>
    </xdr:from>
    <xdr:ext cx="534377" cy="259045"/>
    <xdr:sp macro="" textlink="">
      <xdr:nvSpPr>
        <xdr:cNvPr id="546" name="テキスト ボックス 545"/>
        <xdr:cNvSpPr txBox="1"/>
      </xdr:nvSpPr>
      <xdr:spPr>
        <a:xfrm>
          <a:off x="14325111" y="603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133020</xdr:rowOff>
    </xdr:from>
    <xdr:to>
      <xdr:col>72</xdr:col>
      <xdr:colOff>38100</xdr:colOff>
      <xdr:row>37</xdr:row>
      <xdr:rowOff>63170</xdr:rowOff>
    </xdr:to>
    <xdr:sp macro="" textlink="">
      <xdr:nvSpPr>
        <xdr:cNvPr id="547" name="楕円 546"/>
        <xdr:cNvSpPr/>
      </xdr:nvSpPr>
      <xdr:spPr>
        <a:xfrm>
          <a:off x="13652500" y="63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79697</xdr:rowOff>
    </xdr:from>
    <xdr:ext cx="534377" cy="259045"/>
    <xdr:sp macro="" textlink="">
      <xdr:nvSpPr>
        <xdr:cNvPr id="548" name="テキスト ボックス 547"/>
        <xdr:cNvSpPr txBox="1"/>
      </xdr:nvSpPr>
      <xdr:spPr>
        <a:xfrm>
          <a:off x="13436111" y="6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8090</xdr:rowOff>
    </xdr:from>
    <xdr:to>
      <xdr:col>67</xdr:col>
      <xdr:colOff>101600</xdr:colOff>
      <xdr:row>37</xdr:row>
      <xdr:rowOff>109690</xdr:rowOff>
    </xdr:to>
    <xdr:sp macro="" textlink="">
      <xdr:nvSpPr>
        <xdr:cNvPr id="549" name="楕円 548"/>
        <xdr:cNvSpPr/>
      </xdr:nvSpPr>
      <xdr:spPr>
        <a:xfrm>
          <a:off x="12763500" y="63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100817</xdr:rowOff>
    </xdr:from>
    <xdr:ext cx="534377" cy="259045"/>
    <xdr:sp macro="" textlink="">
      <xdr:nvSpPr>
        <xdr:cNvPr id="550" name="テキスト ボックス 549"/>
        <xdr:cNvSpPr txBox="1"/>
      </xdr:nvSpPr>
      <xdr:spPr>
        <a:xfrm>
          <a:off x="12547111" y="64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15448</xdr:rowOff>
    </xdr:from>
    <xdr:to>
      <xdr:col>85</xdr:col>
      <xdr:colOff>127000</xdr:colOff>
      <xdr:row>57</xdr:row>
      <xdr:rowOff>66167</xdr:rowOff>
    </xdr:to>
    <xdr:cxnSp macro="">
      <xdr:nvCxnSpPr>
        <xdr:cNvPr id="579" name="直線コネクタ 578"/>
        <xdr:cNvCxnSpPr/>
      </xdr:nvCxnSpPr>
      <xdr:spPr>
        <a:xfrm>
          <a:off x="15481300" y="9788098"/>
          <a:ext cx="838200" cy="5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15448</xdr:rowOff>
    </xdr:from>
    <xdr:to>
      <xdr:col>81</xdr:col>
      <xdr:colOff>50800</xdr:colOff>
      <xdr:row>57</xdr:row>
      <xdr:rowOff>28715</xdr:rowOff>
    </xdr:to>
    <xdr:cxnSp macro="">
      <xdr:nvCxnSpPr>
        <xdr:cNvPr id="582" name="直線コネクタ 581"/>
        <xdr:cNvCxnSpPr/>
      </xdr:nvCxnSpPr>
      <xdr:spPr>
        <a:xfrm flipV="1">
          <a:off x="14592300" y="9788098"/>
          <a:ext cx="889000" cy="1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28715</xdr:rowOff>
    </xdr:from>
    <xdr:to>
      <xdr:col>76</xdr:col>
      <xdr:colOff>114300</xdr:colOff>
      <xdr:row>57</xdr:row>
      <xdr:rowOff>54265</xdr:rowOff>
    </xdr:to>
    <xdr:cxnSp macro="">
      <xdr:nvCxnSpPr>
        <xdr:cNvPr id="585" name="直線コネクタ 584"/>
        <xdr:cNvCxnSpPr/>
      </xdr:nvCxnSpPr>
      <xdr:spPr>
        <a:xfrm flipV="1">
          <a:off x="13703300" y="9801365"/>
          <a:ext cx="889000" cy="2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8568</xdr:rowOff>
    </xdr:from>
    <xdr:to>
      <xdr:col>71</xdr:col>
      <xdr:colOff>177800</xdr:colOff>
      <xdr:row>57</xdr:row>
      <xdr:rowOff>54265</xdr:rowOff>
    </xdr:to>
    <xdr:cxnSp macro="">
      <xdr:nvCxnSpPr>
        <xdr:cNvPr id="588" name="直線コネクタ 587"/>
        <xdr:cNvCxnSpPr/>
      </xdr:nvCxnSpPr>
      <xdr:spPr>
        <a:xfrm>
          <a:off x="12814300" y="9609768"/>
          <a:ext cx="889000" cy="2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15367</xdr:rowOff>
    </xdr:from>
    <xdr:to>
      <xdr:col>85</xdr:col>
      <xdr:colOff>177800</xdr:colOff>
      <xdr:row>57</xdr:row>
      <xdr:rowOff>116967</xdr:rowOff>
    </xdr:to>
    <xdr:sp macro="" textlink="">
      <xdr:nvSpPr>
        <xdr:cNvPr id="598" name="楕円 597"/>
        <xdr:cNvSpPr/>
      </xdr:nvSpPr>
      <xdr:spPr>
        <a:xfrm>
          <a:off x="16268700" y="97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165244</xdr:rowOff>
    </xdr:from>
    <xdr:ext cx="534377" cy="259045"/>
    <xdr:sp macro="" textlink="">
      <xdr:nvSpPr>
        <xdr:cNvPr id="599" name="教育費該当値テキスト"/>
        <xdr:cNvSpPr txBox="1"/>
      </xdr:nvSpPr>
      <xdr:spPr>
        <a:xfrm>
          <a:off x="16370300" y="97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136098</xdr:rowOff>
    </xdr:from>
    <xdr:to>
      <xdr:col>81</xdr:col>
      <xdr:colOff>101600</xdr:colOff>
      <xdr:row>57</xdr:row>
      <xdr:rowOff>66248</xdr:rowOff>
    </xdr:to>
    <xdr:sp macro="" textlink="">
      <xdr:nvSpPr>
        <xdr:cNvPr id="600" name="楕円 599"/>
        <xdr:cNvSpPr/>
      </xdr:nvSpPr>
      <xdr:spPr>
        <a:xfrm>
          <a:off x="15430500" y="97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57375</xdr:rowOff>
    </xdr:from>
    <xdr:ext cx="534377" cy="259045"/>
    <xdr:sp macro="" textlink="">
      <xdr:nvSpPr>
        <xdr:cNvPr id="601" name="テキスト ボックス 600"/>
        <xdr:cNvSpPr txBox="1"/>
      </xdr:nvSpPr>
      <xdr:spPr>
        <a:xfrm>
          <a:off x="15214111" y="983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149365</xdr:rowOff>
    </xdr:from>
    <xdr:to>
      <xdr:col>76</xdr:col>
      <xdr:colOff>165100</xdr:colOff>
      <xdr:row>57</xdr:row>
      <xdr:rowOff>79515</xdr:rowOff>
    </xdr:to>
    <xdr:sp macro="" textlink="">
      <xdr:nvSpPr>
        <xdr:cNvPr id="602" name="楕円 601"/>
        <xdr:cNvSpPr/>
      </xdr:nvSpPr>
      <xdr:spPr>
        <a:xfrm>
          <a:off x="14541500" y="975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70642</xdr:rowOff>
    </xdr:from>
    <xdr:ext cx="534377" cy="259045"/>
    <xdr:sp macro="" textlink="">
      <xdr:nvSpPr>
        <xdr:cNvPr id="603" name="テキスト ボックス 602"/>
        <xdr:cNvSpPr txBox="1"/>
      </xdr:nvSpPr>
      <xdr:spPr>
        <a:xfrm>
          <a:off x="14325111" y="984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3465</xdr:rowOff>
    </xdr:from>
    <xdr:to>
      <xdr:col>72</xdr:col>
      <xdr:colOff>38100</xdr:colOff>
      <xdr:row>57</xdr:row>
      <xdr:rowOff>105065</xdr:rowOff>
    </xdr:to>
    <xdr:sp macro="" textlink="">
      <xdr:nvSpPr>
        <xdr:cNvPr id="604" name="楕円 603"/>
        <xdr:cNvSpPr/>
      </xdr:nvSpPr>
      <xdr:spPr>
        <a:xfrm>
          <a:off x="13652500" y="97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96192</xdr:rowOff>
    </xdr:from>
    <xdr:ext cx="534377" cy="259045"/>
    <xdr:sp macro="" textlink="">
      <xdr:nvSpPr>
        <xdr:cNvPr id="605" name="テキスト ボックス 604"/>
        <xdr:cNvSpPr txBox="1"/>
      </xdr:nvSpPr>
      <xdr:spPr>
        <a:xfrm>
          <a:off x="13436111" y="98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129218</xdr:rowOff>
    </xdr:from>
    <xdr:to>
      <xdr:col>67</xdr:col>
      <xdr:colOff>101600</xdr:colOff>
      <xdr:row>56</xdr:row>
      <xdr:rowOff>59368</xdr:rowOff>
    </xdr:to>
    <xdr:sp macro="" textlink="">
      <xdr:nvSpPr>
        <xdr:cNvPr id="606" name="楕円 605"/>
        <xdr:cNvSpPr/>
      </xdr:nvSpPr>
      <xdr:spPr>
        <a:xfrm>
          <a:off x="12763500" y="955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75895</xdr:rowOff>
    </xdr:from>
    <xdr:ext cx="534377" cy="259045"/>
    <xdr:sp macro="" textlink="">
      <xdr:nvSpPr>
        <xdr:cNvPr id="607" name="テキスト ボックス 606"/>
        <xdr:cNvSpPr txBox="1"/>
      </xdr:nvSpPr>
      <xdr:spPr>
        <a:xfrm>
          <a:off x="12547111" y="933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48489</xdr:rowOff>
    </xdr:from>
    <xdr:to>
      <xdr:col>85</xdr:col>
      <xdr:colOff>127000</xdr:colOff>
      <xdr:row>79</xdr:row>
      <xdr:rowOff>34658</xdr:rowOff>
    </xdr:to>
    <xdr:cxnSp macro="">
      <xdr:nvCxnSpPr>
        <xdr:cNvPr id="636" name="直線コネクタ 635"/>
        <xdr:cNvCxnSpPr/>
      </xdr:nvCxnSpPr>
      <xdr:spPr>
        <a:xfrm>
          <a:off x="15481300" y="13421589"/>
          <a:ext cx="838200" cy="15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48489</xdr:rowOff>
    </xdr:from>
    <xdr:to>
      <xdr:col>81</xdr:col>
      <xdr:colOff>50800</xdr:colOff>
      <xdr:row>79</xdr:row>
      <xdr:rowOff>33959</xdr:rowOff>
    </xdr:to>
    <xdr:cxnSp macro="">
      <xdr:nvCxnSpPr>
        <xdr:cNvPr id="639" name="直線コネクタ 638"/>
        <xdr:cNvCxnSpPr/>
      </xdr:nvCxnSpPr>
      <xdr:spPr>
        <a:xfrm flipV="1">
          <a:off x="14592300" y="13421589"/>
          <a:ext cx="889000" cy="15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33959</xdr:rowOff>
    </xdr:from>
    <xdr:to>
      <xdr:col>76</xdr:col>
      <xdr:colOff>114300</xdr:colOff>
      <xdr:row>79</xdr:row>
      <xdr:rowOff>37872</xdr:rowOff>
    </xdr:to>
    <xdr:cxnSp macro="">
      <xdr:nvCxnSpPr>
        <xdr:cNvPr id="642" name="直線コネクタ 641"/>
        <xdr:cNvCxnSpPr/>
      </xdr:nvCxnSpPr>
      <xdr:spPr>
        <a:xfrm flipV="1">
          <a:off x="13703300" y="13578509"/>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34722</xdr:rowOff>
    </xdr:from>
    <xdr:to>
      <xdr:col>71</xdr:col>
      <xdr:colOff>177800</xdr:colOff>
      <xdr:row>79</xdr:row>
      <xdr:rowOff>37872</xdr:rowOff>
    </xdr:to>
    <xdr:cxnSp macro="">
      <xdr:nvCxnSpPr>
        <xdr:cNvPr id="645" name="直線コネクタ 644"/>
        <xdr:cNvCxnSpPr/>
      </xdr:nvCxnSpPr>
      <xdr:spPr>
        <a:xfrm>
          <a:off x="12814300" y="13579272"/>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155308</xdr:rowOff>
    </xdr:from>
    <xdr:to>
      <xdr:col>85</xdr:col>
      <xdr:colOff>177800</xdr:colOff>
      <xdr:row>79</xdr:row>
      <xdr:rowOff>85458</xdr:rowOff>
    </xdr:to>
    <xdr:sp macro="" textlink="">
      <xdr:nvSpPr>
        <xdr:cNvPr id="655" name="楕円 654"/>
        <xdr:cNvSpPr/>
      </xdr:nvSpPr>
      <xdr:spPr>
        <a:xfrm>
          <a:off x="16268700" y="135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378565" cy="259045"/>
    <xdr:sp macro="" textlink="">
      <xdr:nvSpPr>
        <xdr:cNvPr id="656" name="災害復旧費該当値テキスト"/>
        <xdr:cNvSpPr txBox="1"/>
      </xdr:nvSpPr>
      <xdr:spPr>
        <a:xfrm>
          <a:off x="16370300" y="13448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169139</xdr:rowOff>
    </xdr:from>
    <xdr:to>
      <xdr:col>81</xdr:col>
      <xdr:colOff>101600</xdr:colOff>
      <xdr:row>78</xdr:row>
      <xdr:rowOff>99289</xdr:rowOff>
    </xdr:to>
    <xdr:sp macro="" textlink="">
      <xdr:nvSpPr>
        <xdr:cNvPr id="657" name="楕円 656"/>
        <xdr:cNvSpPr/>
      </xdr:nvSpPr>
      <xdr:spPr>
        <a:xfrm>
          <a:off x="15430500" y="133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115816</xdr:rowOff>
    </xdr:from>
    <xdr:ext cx="534377" cy="259045"/>
    <xdr:sp macro="" textlink="">
      <xdr:nvSpPr>
        <xdr:cNvPr id="658" name="テキスト ボックス 657"/>
        <xdr:cNvSpPr txBox="1"/>
      </xdr:nvSpPr>
      <xdr:spPr>
        <a:xfrm>
          <a:off x="15214111" y="1314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154609</xdr:rowOff>
    </xdr:from>
    <xdr:to>
      <xdr:col>76</xdr:col>
      <xdr:colOff>165100</xdr:colOff>
      <xdr:row>79</xdr:row>
      <xdr:rowOff>84759</xdr:rowOff>
    </xdr:to>
    <xdr:sp macro="" textlink="">
      <xdr:nvSpPr>
        <xdr:cNvPr id="659" name="楕円 658"/>
        <xdr:cNvSpPr/>
      </xdr:nvSpPr>
      <xdr:spPr>
        <a:xfrm>
          <a:off x="14541500" y="1352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75886</xdr:rowOff>
    </xdr:from>
    <xdr:ext cx="378565" cy="259045"/>
    <xdr:sp macro="" textlink="">
      <xdr:nvSpPr>
        <xdr:cNvPr id="660" name="テキスト ボックス 659"/>
        <xdr:cNvSpPr txBox="1"/>
      </xdr:nvSpPr>
      <xdr:spPr>
        <a:xfrm>
          <a:off x="14403017" y="13620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158522</xdr:rowOff>
    </xdr:from>
    <xdr:to>
      <xdr:col>72</xdr:col>
      <xdr:colOff>38100</xdr:colOff>
      <xdr:row>79</xdr:row>
      <xdr:rowOff>88672</xdr:rowOff>
    </xdr:to>
    <xdr:sp macro="" textlink="">
      <xdr:nvSpPr>
        <xdr:cNvPr id="661" name="楕円 660"/>
        <xdr:cNvSpPr/>
      </xdr:nvSpPr>
      <xdr:spPr>
        <a:xfrm>
          <a:off x="13652500" y="135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79799</xdr:rowOff>
    </xdr:from>
    <xdr:ext cx="378565" cy="259045"/>
    <xdr:sp macro="" textlink="">
      <xdr:nvSpPr>
        <xdr:cNvPr id="662" name="テキスト ボックス 661"/>
        <xdr:cNvSpPr txBox="1"/>
      </xdr:nvSpPr>
      <xdr:spPr>
        <a:xfrm>
          <a:off x="13514017" y="13624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155372</xdr:rowOff>
    </xdr:from>
    <xdr:to>
      <xdr:col>67</xdr:col>
      <xdr:colOff>101600</xdr:colOff>
      <xdr:row>79</xdr:row>
      <xdr:rowOff>85522</xdr:rowOff>
    </xdr:to>
    <xdr:sp macro="" textlink="">
      <xdr:nvSpPr>
        <xdr:cNvPr id="663" name="楕円 662"/>
        <xdr:cNvSpPr/>
      </xdr:nvSpPr>
      <xdr:spPr>
        <a:xfrm>
          <a:off x="12763500" y="135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76649</xdr:rowOff>
    </xdr:from>
    <xdr:ext cx="378565" cy="259045"/>
    <xdr:sp macro="" textlink="">
      <xdr:nvSpPr>
        <xdr:cNvPr id="664" name="テキスト ボックス 663"/>
        <xdr:cNvSpPr txBox="1"/>
      </xdr:nvSpPr>
      <xdr:spPr>
        <a:xfrm>
          <a:off x="12625017" y="13621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84325</xdr:rowOff>
    </xdr:from>
    <xdr:to>
      <xdr:col>85</xdr:col>
      <xdr:colOff>127000</xdr:colOff>
      <xdr:row>97</xdr:row>
      <xdr:rowOff>99611</xdr:rowOff>
    </xdr:to>
    <xdr:cxnSp macro="">
      <xdr:nvCxnSpPr>
        <xdr:cNvPr id="693" name="直線コネクタ 692"/>
        <xdr:cNvCxnSpPr/>
      </xdr:nvCxnSpPr>
      <xdr:spPr>
        <a:xfrm flipV="1">
          <a:off x="15481300" y="16714975"/>
          <a:ext cx="838200" cy="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98785</xdr:rowOff>
    </xdr:from>
    <xdr:to>
      <xdr:col>81</xdr:col>
      <xdr:colOff>50800</xdr:colOff>
      <xdr:row>97</xdr:row>
      <xdr:rowOff>99611</xdr:rowOff>
    </xdr:to>
    <xdr:cxnSp macro="">
      <xdr:nvCxnSpPr>
        <xdr:cNvPr id="696" name="直線コネクタ 695"/>
        <xdr:cNvCxnSpPr/>
      </xdr:nvCxnSpPr>
      <xdr:spPr>
        <a:xfrm>
          <a:off x="14592300" y="16729435"/>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87057</xdr:rowOff>
    </xdr:from>
    <xdr:to>
      <xdr:col>76</xdr:col>
      <xdr:colOff>114300</xdr:colOff>
      <xdr:row>97</xdr:row>
      <xdr:rowOff>98785</xdr:rowOff>
    </xdr:to>
    <xdr:cxnSp macro="">
      <xdr:nvCxnSpPr>
        <xdr:cNvPr id="699" name="直線コネクタ 698"/>
        <xdr:cNvCxnSpPr/>
      </xdr:nvCxnSpPr>
      <xdr:spPr>
        <a:xfrm>
          <a:off x="13703300" y="16717707"/>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87057</xdr:rowOff>
    </xdr:from>
    <xdr:to>
      <xdr:col>71</xdr:col>
      <xdr:colOff>177800</xdr:colOff>
      <xdr:row>97</xdr:row>
      <xdr:rowOff>96273</xdr:rowOff>
    </xdr:to>
    <xdr:cxnSp macro="">
      <xdr:nvCxnSpPr>
        <xdr:cNvPr id="702" name="直線コネクタ 701"/>
        <xdr:cNvCxnSpPr/>
      </xdr:nvCxnSpPr>
      <xdr:spPr>
        <a:xfrm flipV="1">
          <a:off x="12814300" y="16717707"/>
          <a:ext cx="889000" cy="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33525</xdr:rowOff>
    </xdr:from>
    <xdr:to>
      <xdr:col>85</xdr:col>
      <xdr:colOff>177800</xdr:colOff>
      <xdr:row>97</xdr:row>
      <xdr:rowOff>135125</xdr:rowOff>
    </xdr:to>
    <xdr:sp macro="" textlink="">
      <xdr:nvSpPr>
        <xdr:cNvPr id="712" name="楕円 711"/>
        <xdr:cNvSpPr/>
      </xdr:nvSpPr>
      <xdr:spPr>
        <a:xfrm>
          <a:off x="16268700" y="1666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56402</xdr:rowOff>
    </xdr:from>
    <xdr:ext cx="534377" cy="259045"/>
    <xdr:sp macro="" textlink="">
      <xdr:nvSpPr>
        <xdr:cNvPr id="713" name="公債費該当値テキスト"/>
        <xdr:cNvSpPr txBox="1"/>
      </xdr:nvSpPr>
      <xdr:spPr>
        <a:xfrm>
          <a:off x="16370300" y="1651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48811</xdr:rowOff>
    </xdr:from>
    <xdr:to>
      <xdr:col>81</xdr:col>
      <xdr:colOff>101600</xdr:colOff>
      <xdr:row>97</xdr:row>
      <xdr:rowOff>150411</xdr:rowOff>
    </xdr:to>
    <xdr:sp macro="" textlink="">
      <xdr:nvSpPr>
        <xdr:cNvPr id="714" name="楕円 713"/>
        <xdr:cNvSpPr/>
      </xdr:nvSpPr>
      <xdr:spPr>
        <a:xfrm>
          <a:off x="15430500" y="1667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166938</xdr:rowOff>
    </xdr:from>
    <xdr:ext cx="534377" cy="259045"/>
    <xdr:sp macro="" textlink="">
      <xdr:nvSpPr>
        <xdr:cNvPr id="715" name="テキスト ボックス 714"/>
        <xdr:cNvSpPr txBox="1"/>
      </xdr:nvSpPr>
      <xdr:spPr>
        <a:xfrm>
          <a:off x="15214111" y="1645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47985</xdr:rowOff>
    </xdr:from>
    <xdr:to>
      <xdr:col>76</xdr:col>
      <xdr:colOff>165100</xdr:colOff>
      <xdr:row>97</xdr:row>
      <xdr:rowOff>149585</xdr:rowOff>
    </xdr:to>
    <xdr:sp macro="" textlink="">
      <xdr:nvSpPr>
        <xdr:cNvPr id="716" name="楕円 715"/>
        <xdr:cNvSpPr/>
      </xdr:nvSpPr>
      <xdr:spPr>
        <a:xfrm>
          <a:off x="14541500" y="166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166112</xdr:rowOff>
    </xdr:from>
    <xdr:ext cx="534377" cy="259045"/>
    <xdr:sp macro="" textlink="">
      <xdr:nvSpPr>
        <xdr:cNvPr id="717" name="テキスト ボックス 716"/>
        <xdr:cNvSpPr txBox="1"/>
      </xdr:nvSpPr>
      <xdr:spPr>
        <a:xfrm>
          <a:off x="14325111" y="1645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36257</xdr:rowOff>
    </xdr:from>
    <xdr:to>
      <xdr:col>72</xdr:col>
      <xdr:colOff>38100</xdr:colOff>
      <xdr:row>97</xdr:row>
      <xdr:rowOff>137857</xdr:rowOff>
    </xdr:to>
    <xdr:sp macro="" textlink="">
      <xdr:nvSpPr>
        <xdr:cNvPr id="718" name="楕円 717"/>
        <xdr:cNvSpPr/>
      </xdr:nvSpPr>
      <xdr:spPr>
        <a:xfrm>
          <a:off x="13652500" y="1666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154384</xdr:rowOff>
    </xdr:from>
    <xdr:ext cx="534377" cy="259045"/>
    <xdr:sp macro="" textlink="">
      <xdr:nvSpPr>
        <xdr:cNvPr id="719" name="テキスト ボックス 718"/>
        <xdr:cNvSpPr txBox="1"/>
      </xdr:nvSpPr>
      <xdr:spPr>
        <a:xfrm>
          <a:off x="13436111" y="1644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45473</xdr:rowOff>
    </xdr:from>
    <xdr:to>
      <xdr:col>67</xdr:col>
      <xdr:colOff>101600</xdr:colOff>
      <xdr:row>97</xdr:row>
      <xdr:rowOff>147073</xdr:rowOff>
    </xdr:to>
    <xdr:sp macro="" textlink="">
      <xdr:nvSpPr>
        <xdr:cNvPr id="720" name="楕円 719"/>
        <xdr:cNvSpPr/>
      </xdr:nvSpPr>
      <xdr:spPr>
        <a:xfrm>
          <a:off x="12763500" y="166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163600</xdr:rowOff>
    </xdr:from>
    <xdr:ext cx="534377" cy="259045"/>
    <xdr:sp macro="" textlink="">
      <xdr:nvSpPr>
        <xdr:cNvPr id="721" name="テキスト ボックス 720"/>
        <xdr:cNvSpPr txBox="1"/>
      </xdr:nvSpPr>
      <xdr:spPr>
        <a:xfrm>
          <a:off x="12547111" y="164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155245</xdr:rowOff>
    </xdr:from>
    <xdr:to>
      <xdr:col>111</xdr:col>
      <xdr:colOff>177800</xdr:colOff>
      <xdr:row>38</xdr:row>
      <xdr:rowOff>25400</xdr:rowOff>
    </xdr:to>
    <xdr:cxnSp macro="">
      <xdr:nvCxnSpPr>
        <xdr:cNvPr id="749" name="直線コネクタ 748"/>
        <xdr:cNvCxnSpPr/>
      </xdr:nvCxnSpPr>
      <xdr:spPr>
        <a:xfrm>
          <a:off x="20434300" y="6498895"/>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171304</xdr:rowOff>
    </xdr:from>
    <xdr:to>
      <xdr:col>107</xdr:col>
      <xdr:colOff>50800</xdr:colOff>
      <xdr:row>37</xdr:row>
      <xdr:rowOff>155245</xdr:rowOff>
    </xdr:to>
    <xdr:cxnSp macro="">
      <xdr:nvCxnSpPr>
        <xdr:cNvPr id="752" name="直線コネクタ 751"/>
        <xdr:cNvCxnSpPr/>
      </xdr:nvCxnSpPr>
      <xdr:spPr>
        <a:xfrm>
          <a:off x="19545300" y="6343504"/>
          <a:ext cx="889000" cy="15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59212</xdr:rowOff>
    </xdr:from>
    <xdr:ext cx="378565" cy="259045"/>
    <xdr:sp macro="" textlink="">
      <xdr:nvSpPr>
        <xdr:cNvPr id="754" name="テキスト ボックス 753"/>
        <xdr:cNvSpPr txBox="1"/>
      </xdr:nvSpPr>
      <xdr:spPr>
        <a:xfrm>
          <a:off x="20245017" y="6574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171304</xdr:rowOff>
    </xdr:from>
    <xdr:to>
      <xdr:col>102</xdr:col>
      <xdr:colOff>114300</xdr:colOff>
      <xdr:row>37</xdr:row>
      <xdr:rowOff>43402</xdr:rowOff>
    </xdr:to>
    <xdr:cxnSp macro="">
      <xdr:nvCxnSpPr>
        <xdr:cNvPr id="755" name="直線コネクタ 754"/>
        <xdr:cNvCxnSpPr/>
      </xdr:nvCxnSpPr>
      <xdr:spPr>
        <a:xfrm flipV="1">
          <a:off x="18656300" y="6343504"/>
          <a:ext cx="8890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53497</xdr:rowOff>
    </xdr:from>
    <xdr:ext cx="378565" cy="259045"/>
    <xdr:sp macro="" textlink="">
      <xdr:nvSpPr>
        <xdr:cNvPr id="757" name="テキスト ボックス 756"/>
        <xdr:cNvSpPr txBox="1"/>
      </xdr:nvSpPr>
      <xdr:spPr>
        <a:xfrm>
          <a:off x="19356017" y="656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30065</xdr:rowOff>
    </xdr:from>
    <xdr:ext cx="378565" cy="259045"/>
    <xdr:sp macro="" textlink="">
      <xdr:nvSpPr>
        <xdr:cNvPr id="759" name="テキスト ボックス 758"/>
        <xdr:cNvSpPr txBox="1"/>
      </xdr:nvSpPr>
      <xdr:spPr>
        <a:xfrm>
          <a:off x="18467017" y="654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104445</xdr:rowOff>
    </xdr:from>
    <xdr:to>
      <xdr:col>107</xdr:col>
      <xdr:colOff>101600</xdr:colOff>
      <xdr:row>38</xdr:row>
      <xdr:rowOff>34595</xdr:rowOff>
    </xdr:to>
    <xdr:sp macro="" textlink="">
      <xdr:nvSpPr>
        <xdr:cNvPr id="769" name="楕円 768"/>
        <xdr:cNvSpPr/>
      </xdr:nvSpPr>
      <xdr:spPr>
        <a:xfrm>
          <a:off x="20383500" y="6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51122</xdr:rowOff>
    </xdr:from>
    <xdr:ext cx="378565" cy="259045"/>
    <xdr:sp macro="" textlink="">
      <xdr:nvSpPr>
        <xdr:cNvPr id="770" name="テキスト ボックス 769"/>
        <xdr:cNvSpPr txBox="1"/>
      </xdr:nvSpPr>
      <xdr:spPr>
        <a:xfrm>
          <a:off x="20245017" y="6223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120504</xdr:rowOff>
    </xdr:from>
    <xdr:to>
      <xdr:col>102</xdr:col>
      <xdr:colOff>165100</xdr:colOff>
      <xdr:row>37</xdr:row>
      <xdr:rowOff>50654</xdr:rowOff>
    </xdr:to>
    <xdr:sp macro="" textlink="">
      <xdr:nvSpPr>
        <xdr:cNvPr id="771" name="楕円 770"/>
        <xdr:cNvSpPr/>
      </xdr:nvSpPr>
      <xdr:spPr>
        <a:xfrm>
          <a:off x="19494500" y="629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67181</xdr:rowOff>
    </xdr:from>
    <xdr:ext cx="469744" cy="259045"/>
    <xdr:sp macro="" textlink="">
      <xdr:nvSpPr>
        <xdr:cNvPr id="772" name="テキスト ボックス 771"/>
        <xdr:cNvSpPr txBox="1"/>
      </xdr:nvSpPr>
      <xdr:spPr>
        <a:xfrm>
          <a:off x="19310428" y="606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164052</xdr:rowOff>
    </xdr:from>
    <xdr:to>
      <xdr:col>98</xdr:col>
      <xdr:colOff>38100</xdr:colOff>
      <xdr:row>37</xdr:row>
      <xdr:rowOff>94202</xdr:rowOff>
    </xdr:to>
    <xdr:sp macro="" textlink="">
      <xdr:nvSpPr>
        <xdr:cNvPr id="773" name="楕円 772"/>
        <xdr:cNvSpPr/>
      </xdr:nvSpPr>
      <xdr:spPr>
        <a:xfrm>
          <a:off x="18605500" y="63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110729</xdr:rowOff>
    </xdr:from>
    <xdr:ext cx="469744" cy="259045"/>
    <xdr:sp macro="" textlink="">
      <xdr:nvSpPr>
        <xdr:cNvPr id="774" name="テキスト ボックス 773"/>
        <xdr:cNvSpPr txBox="1"/>
      </xdr:nvSpPr>
      <xdr:spPr>
        <a:xfrm>
          <a:off x="18421428" y="611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115,593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10,855</a:t>
          </a:r>
          <a:r>
            <a:rPr kumimoji="1" lang="ja-JP" altLang="en-US" sz="1300">
              <a:latin typeface="ＭＳ Ｐゴシック" panose="020B0600070205080204" pitchFamily="50" charset="-128"/>
              <a:ea typeface="ＭＳ Ｐゴシック" panose="020B0600070205080204" pitchFamily="50" charset="-128"/>
            </a:rPr>
            <a:t>円）：人件費や補助費等は増加しているものの，庁舎整備事業の終了により，普通建設事業費が大幅に減少している。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204,275</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16,804</a:t>
          </a:r>
          <a:r>
            <a:rPr kumimoji="1" lang="ja-JP" altLang="en-US" sz="1300">
              <a:latin typeface="ＭＳ Ｐゴシック" panose="020B0600070205080204" pitchFamily="50" charset="-128"/>
              <a:ea typeface="ＭＳ Ｐゴシック" panose="020B0600070205080204" pitchFamily="50" charset="-128"/>
            </a:rPr>
            <a:t>円）：決算総額の</a:t>
          </a:r>
          <a:r>
            <a:rPr kumimoji="1" lang="en-US" altLang="ja-JP" sz="1300">
              <a:latin typeface="ＭＳ Ｐゴシック" panose="020B0600070205080204" pitchFamily="50" charset="-128"/>
              <a:ea typeface="ＭＳ Ｐゴシック" panose="020B0600070205080204" pitchFamily="50" charset="-128"/>
            </a:rPr>
            <a:t>32.5</a:t>
          </a:r>
          <a:r>
            <a:rPr kumimoji="1" lang="ja-JP" altLang="en-US" sz="1300">
              <a:latin typeface="ＭＳ Ｐゴシック" panose="020B0600070205080204" pitchFamily="50" charset="-128"/>
              <a:ea typeface="ＭＳ Ｐゴシック" panose="020B0600070205080204" pitchFamily="50" charset="-128"/>
            </a:rPr>
            <a:t>％を占めていて一番高額な費目となっている。増加した主な要因は，保育施設管理運営事業の普通建設事業費が大幅に増加ししたためである。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70,988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3,628</a:t>
          </a:r>
          <a:r>
            <a:rPr kumimoji="1" lang="ja-JP" altLang="en-US" sz="1300">
              <a:latin typeface="ＭＳ Ｐゴシック" panose="020B0600070205080204" pitchFamily="50" charset="-128"/>
              <a:ea typeface="ＭＳ Ｐゴシック" panose="020B0600070205080204" pitchFamily="50" charset="-128"/>
            </a:rPr>
            <a:t>円）：昨年度から増加しており，依然として類似団体平均を大きく上回っている。主な要因としては，急傾斜地崩壊対策事業や，市営住宅建設事業に対する経費が高いためである。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36,773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11,554</a:t>
          </a:r>
          <a:r>
            <a:rPr kumimoji="1" lang="ja-JP" altLang="en-US" sz="1300">
              <a:latin typeface="ＭＳ Ｐゴシック" panose="020B0600070205080204" pitchFamily="50" charset="-128"/>
              <a:ea typeface="ＭＳ Ｐゴシック" panose="020B0600070205080204" pitchFamily="50" charset="-128"/>
            </a:rPr>
            <a:t>円）：昨年度から大幅に増加しており，類似団体平均を上回っている。主な要因は，消防庁舎建設事業費及び大型化学高所放水車の購入費が増加したためである。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42,150</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6,656</a:t>
          </a:r>
          <a:r>
            <a:rPr kumimoji="1" lang="ja-JP" altLang="en-US" sz="1300">
              <a:latin typeface="ＭＳ Ｐゴシック" panose="020B0600070205080204" pitchFamily="50" charset="-128"/>
              <a:ea typeface="ＭＳ Ｐゴシック" panose="020B0600070205080204" pitchFamily="50" charset="-128"/>
            </a:rPr>
            <a:t>円）：昨年度から減少しており，類似団体平均を大きく下回っている。主な要因は，小学校施設整備事業の普通建設事業費が大幅に減少したためである。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771</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12,411</a:t>
          </a:r>
          <a:r>
            <a:rPr kumimoji="1" lang="ja-JP" altLang="en-US" sz="1300">
              <a:latin typeface="ＭＳ Ｐゴシック" panose="020B0600070205080204" pitchFamily="50" charset="-128"/>
              <a:ea typeface="ＭＳ Ｐゴシック" panose="020B0600070205080204" pitchFamily="50" charset="-128"/>
            </a:rPr>
            <a:t>円）：特に大きな災害が発生しなかったため，大幅に減少となっている。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実質収支額については，普通交付税の減少の影響もあり，前年度と比べて大幅に減少しているが，</a:t>
          </a:r>
          <a:r>
            <a:rPr kumimoji="1" lang="en-US" altLang="ja-JP" sz="1350">
              <a:latin typeface="ＭＳ ゴシック" pitchFamily="49" charset="-128"/>
              <a:ea typeface="ＭＳ ゴシック" pitchFamily="49" charset="-128"/>
            </a:rPr>
            <a:t>118</a:t>
          </a:r>
          <a:r>
            <a:rPr kumimoji="1" lang="ja-JP" altLang="en-US" sz="1350">
              <a:latin typeface="ＭＳ ゴシック" pitchFamily="49" charset="-128"/>
              <a:ea typeface="ＭＳ ゴシック" pitchFamily="49" charset="-128"/>
            </a:rPr>
            <a:t>百万円の黒字となっている。</a:t>
          </a:r>
        </a:p>
        <a:p>
          <a:r>
            <a:rPr kumimoji="1" lang="ja-JP" altLang="en-US" sz="1350">
              <a:latin typeface="ＭＳ ゴシック" pitchFamily="49" charset="-128"/>
              <a:ea typeface="ＭＳ ゴシック" pitchFamily="49" charset="-128"/>
            </a:rPr>
            <a:t> 財政調整基金は，継続して積み増しを行っていて，</a:t>
          </a:r>
          <a:r>
            <a:rPr kumimoji="1" lang="en-US" altLang="ja-JP" sz="1350">
              <a:latin typeface="ＭＳ ゴシック" pitchFamily="49" charset="-128"/>
              <a:ea typeface="ＭＳ ゴシック" pitchFamily="49" charset="-128"/>
            </a:rPr>
            <a:t>H29</a:t>
          </a:r>
          <a:r>
            <a:rPr kumimoji="1" lang="ja-JP" altLang="en-US" sz="1350">
              <a:latin typeface="ＭＳ ゴシック" pitchFamily="49" charset="-128"/>
              <a:ea typeface="ＭＳ ゴシック" pitchFamily="49" charset="-128"/>
            </a:rPr>
            <a:t>年度は</a:t>
          </a:r>
          <a:r>
            <a:rPr kumimoji="1" lang="en-US" altLang="ja-JP" sz="1350">
              <a:latin typeface="ＭＳ ゴシック" pitchFamily="49" charset="-128"/>
              <a:ea typeface="ＭＳ ゴシック" pitchFamily="49" charset="-128"/>
            </a:rPr>
            <a:t>182</a:t>
          </a:r>
          <a:r>
            <a:rPr kumimoji="1" lang="ja-JP" altLang="en-US" sz="1350">
              <a:latin typeface="ＭＳ ゴシック" pitchFamily="49" charset="-128"/>
              <a:ea typeface="ＭＳ ゴシック" pitchFamily="49" charset="-128"/>
            </a:rPr>
            <a:t>百万円を積み立てたことにより，残高は約</a:t>
          </a:r>
          <a:r>
            <a:rPr kumimoji="1" lang="en-US" altLang="ja-JP" sz="1350">
              <a:latin typeface="ＭＳ ゴシック" pitchFamily="49" charset="-128"/>
              <a:ea typeface="ＭＳ ゴシック" pitchFamily="49" charset="-128"/>
            </a:rPr>
            <a:t>59.5</a:t>
          </a:r>
          <a:r>
            <a:rPr kumimoji="1" lang="ja-JP" altLang="en-US" sz="1350">
              <a:latin typeface="ＭＳ ゴシック" pitchFamily="49" charset="-128"/>
              <a:ea typeface="ＭＳ ゴシック" pitchFamily="49" charset="-128"/>
            </a:rPr>
            <a:t>億円となっている。</a:t>
          </a:r>
        </a:p>
        <a:p>
          <a:r>
            <a:rPr kumimoji="1" lang="ja-JP" altLang="en-US" sz="1350">
              <a:latin typeface="ＭＳ ゴシック" pitchFamily="49" charset="-128"/>
              <a:ea typeface="ＭＳ ゴシック" pitchFamily="49" charset="-128"/>
            </a:rPr>
            <a:t> 実質単年度収支は，昨年度より大幅に減少しており，▲</a:t>
          </a:r>
          <a:r>
            <a:rPr kumimoji="1" lang="en-US" altLang="ja-JP" sz="1350">
              <a:latin typeface="ＭＳ ゴシック" pitchFamily="49" charset="-128"/>
              <a:ea typeface="ＭＳ ゴシック" pitchFamily="49" charset="-128"/>
            </a:rPr>
            <a:t>58</a:t>
          </a:r>
          <a:r>
            <a:rPr kumimoji="1" lang="ja-JP" altLang="en-US" sz="1350">
              <a:latin typeface="ＭＳ ゴシック" pitchFamily="49" charset="-128"/>
              <a:ea typeface="ＭＳ ゴシック" pitchFamily="49" charset="-128"/>
            </a:rPr>
            <a:t>百万円の赤字となっている。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連結実質収支は，一般会計が約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億円，水道事業会計が約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億円，下水道事業会計が約</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憶円の黒字となっている等，全会計で約</a:t>
          </a:r>
          <a:r>
            <a:rPr kumimoji="1" lang="en-US" altLang="ja-JP" sz="1400">
              <a:latin typeface="ＭＳ ゴシック" pitchFamily="49" charset="-128"/>
              <a:ea typeface="ＭＳ ゴシック" pitchFamily="49" charset="-128"/>
            </a:rPr>
            <a:t>17.2</a:t>
          </a:r>
          <a:r>
            <a:rPr kumimoji="1" lang="ja-JP" altLang="en-US" sz="1400">
              <a:latin typeface="ＭＳ ゴシック" pitchFamily="49" charset="-128"/>
              <a:ea typeface="ＭＳ ゴシック" pitchFamily="49" charset="-128"/>
            </a:rPr>
            <a:t>億円の黒字となっている。</a:t>
          </a:r>
        </a:p>
        <a:p>
          <a:r>
            <a:rPr kumimoji="1" lang="ja-JP" altLang="en-US" sz="1400">
              <a:latin typeface="ＭＳ ゴシック" pitchFamily="49" charset="-128"/>
              <a:ea typeface="ＭＳ ゴシック" pitchFamily="49" charset="-128"/>
            </a:rPr>
            <a:t>　また，昨年度に引き続き，全会計で実質赤字額はない。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0&#22320;&#22495;&#25919;&#31574;&#23616;/030&#24066;&#30010;&#34892;&#36001;&#25919;&#35506;/030&#36001;&#25919;G/30&#24180;&#24230;/&#22320;&#26041;&#36001;&#25919;&#29366;&#27841;&#35519;&#26619;/70&#36001;&#25919;&#29366;&#27841;&#36039;&#26009;&#38598;&#65288;29&#24180;&#24230;&#65289;/02_&#32068;&#21512;&#12379;&#20998;&#26512;&#12539;&#12473;&#12488;&#12483;&#12463;&#24773;&#22577;/02-03&#22238;&#31572;&#65288;&#24066;&#30010;&#8658;&#30476;&#65289;/14%20&#27743;&#30000;&#23798;&#24066;&#12295;/&#12304;&#36001;&#25919;&#29366;&#27841;&#36039;&#26009;&#38598;&#12305;_342157_&#27743;&#30000;&#23798;&#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5">
          <cell r="AN55" t="str">
            <v>類似団体内平均値</v>
          </cell>
        </row>
        <row r="72">
          <cell r="BP72" t="str">
            <v>H25</v>
          </cell>
          <cell r="BX72" t="str">
            <v>H26</v>
          </cell>
          <cell r="CF72" t="str">
            <v>H27</v>
          </cell>
          <cell r="CN72" t="str">
            <v>H28</v>
          </cell>
          <cell r="CV72" t="str">
            <v>H29</v>
          </cell>
        </row>
        <row r="73">
          <cell r="AN73" t="str">
            <v>当該団体値</v>
          </cell>
          <cell r="BP73">
            <v>65</v>
          </cell>
          <cell r="BX73">
            <v>45.4</v>
          </cell>
          <cell r="CF73">
            <v>26.5</v>
          </cell>
          <cell r="CN73">
            <v>19.2</v>
          </cell>
          <cell r="CV73">
            <v>10.1</v>
          </cell>
        </row>
        <row r="75">
          <cell r="BP75">
            <v>9.4</v>
          </cell>
          <cell r="BX75">
            <v>8.5</v>
          </cell>
          <cell r="CF75">
            <v>7.4</v>
          </cell>
          <cell r="CN75">
            <v>6.6</v>
          </cell>
          <cell r="CV75">
            <v>6.1</v>
          </cell>
        </row>
        <row r="77">
          <cell r="AN77" t="str">
            <v>類似団体内平均値</v>
          </cell>
          <cell r="BP77">
            <v>65.3</v>
          </cell>
          <cell r="BX77">
            <v>60.8</v>
          </cell>
          <cell r="CF77">
            <v>58.5</v>
          </cell>
          <cell r="CN77">
            <v>54.6</v>
          </cell>
          <cell r="CV77">
            <v>53.2</v>
          </cell>
        </row>
        <row r="79">
          <cell r="BP79">
            <v>12</v>
          </cell>
          <cell r="BX79">
            <v>11.1</v>
          </cell>
          <cell r="CF79">
            <v>10.7</v>
          </cell>
          <cell r="CN79">
            <v>10</v>
          </cell>
          <cell r="CV79">
            <v>9.8000000000000007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 zeroHeight="1"/>
  <cols>
    <col min="1" max="11" width="2.08984375" style="167" customWidth="1"/>
    <col min="12" max="12" width="2.26953125" style="167" customWidth="1"/>
    <col min="13" max="17" width="2.36328125" style="167" customWidth="1"/>
    <col min="18" max="119" width="2.0898437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15340238</v>
      </c>
      <c r="BO4" s="403"/>
      <c r="BP4" s="403"/>
      <c r="BQ4" s="403"/>
      <c r="BR4" s="403"/>
      <c r="BS4" s="403"/>
      <c r="BT4" s="403"/>
      <c r="BU4" s="404"/>
      <c r="BV4" s="402">
        <v>15814286</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1.3</v>
      </c>
      <c r="CU4" s="584"/>
      <c r="CV4" s="584"/>
      <c r="CW4" s="584"/>
      <c r="CX4" s="584"/>
      <c r="CY4" s="584"/>
      <c r="CZ4" s="584"/>
      <c r="DA4" s="585"/>
      <c r="DB4" s="583">
        <v>3.8</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15156337</v>
      </c>
      <c r="BO5" s="408"/>
      <c r="BP5" s="408"/>
      <c r="BQ5" s="408"/>
      <c r="BR5" s="408"/>
      <c r="BS5" s="408"/>
      <c r="BT5" s="408"/>
      <c r="BU5" s="409"/>
      <c r="BV5" s="407">
        <v>15421909</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94.8</v>
      </c>
      <c r="CU5" s="378"/>
      <c r="CV5" s="378"/>
      <c r="CW5" s="378"/>
      <c r="CX5" s="378"/>
      <c r="CY5" s="378"/>
      <c r="CZ5" s="378"/>
      <c r="DA5" s="379"/>
      <c r="DB5" s="377">
        <v>92.6</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183901</v>
      </c>
      <c r="BO6" s="408"/>
      <c r="BP6" s="408"/>
      <c r="BQ6" s="408"/>
      <c r="BR6" s="408"/>
      <c r="BS6" s="408"/>
      <c r="BT6" s="408"/>
      <c r="BU6" s="409"/>
      <c r="BV6" s="407">
        <v>392377</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99</v>
      </c>
      <c r="CU6" s="558"/>
      <c r="CV6" s="558"/>
      <c r="CW6" s="558"/>
      <c r="CX6" s="558"/>
      <c r="CY6" s="558"/>
      <c r="CZ6" s="558"/>
      <c r="DA6" s="559"/>
      <c r="DB6" s="557">
        <v>96.7</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98</v>
      </c>
      <c r="AV7" s="465"/>
      <c r="AW7" s="465"/>
      <c r="AX7" s="465"/>
      <c r="AY7" s="387" t="s">
        <v>99</v>
      </c>
      <c r="AZ7" s="388"/>
      <c r="BA7" s="388"/>
      <c r="BB7" s="388"/>
      <c r="BC7" s="388"/>
      <c r="BD7" s="388"/>
      <c r="BE7" s="388"/>
      <c r="BF7" s="388"/>
      <c r="BG7" s="388"/>
      <c r="BH7" s="388"/>
      <c r="BI7" s="388"/>
      <c r="BJ7" s="388"/>
      <c r="BK7" s="388"/>
      <c r="BL7" s="388"/>
      <c r="BM7" s="389"/>
      <c r="BN7" s="407">
        <v>66090</v>
      </c>
      <c r="BO7" s="408"/>
      <c r="BP7" s="408"/>
      <c r="BQ7" s="408"/>
      <c r="BR7" s="408"/>
      <c r="BS7" s="408"/>
      <c r="BT7" s="408"/>
      <c r="BU7" s="409"/>
      <c r="BV7" s="407">
        <v>27210</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9395421</v>
      </c>
      <c r="CU7" s="408"/>
      <c r="CV7" s="408"/>
      <c r="CW7" s="408"/>
      <c r="CX7" s="408"/>
      <c r="CY7" s="408"/>
      <c r="CZ7" s="408"/>
      <c r="DA7" s="409"/>
      <c r="DB7" s="407">
        <v>9587162</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117811</v>
      </c>
      <c r="BO8" s="408"/>
      <c r="BP8" s="408"/>
      <c r="BQ8" s="408"/>
      <c r="BR8" s="408"/>
      <c r="BS8" s="408"/>
      <c r="BT8" s="408"/>
      <c r="BU8" s="409"/>
      <c r="BV8" s="407">
        <v>365167</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0.32</v>
      </c>
      <c r="CU8" s="521"/>
      <c r="CV8" s="521"/>
      <c r="CW8" s="521"/>
      <c r="CX8" s="521"/>
      <c r="CY8" s="521"/>
      <c r="CZ8" s="521"/>
      <c r="DA8" s="522"/>
      <c r="DB8" s="520">
        <v>0.32</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24339</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-247356</v>
      </c>
      <c r="BO9" s="408"/>
      <c r="BP9" s="408"/>
      <c r="BQ9" s="408"/>
      <c r="BR9" s="408"/>
      <c r="BS9" s="408"/>
      <c r="BT9" s="408"/>
      <c r="BU9" s="409"/>
      <c r="BV9" s="407">
        <v>-246111</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17</v>
      </c>
      <c r="CU9" s="378"/>
      <c r="CV9" s="378"/>
      <c r="CW9" s="378"/>
      <c r="CX9" s="378"/>
      <c r="CY9" s="378"/>
      <c r="CZ9" s="378"/>
      <c r="DA9" s="379"/>
      <c r="DB9" s="377">
        <v>15.7</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27031</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189071</v>
      </c>
      <c r="BO10" s="408"/>
      <c r="BP10" s="408"/>
      <c r="BQ10" s="408"/>
      <c r="BR10" s="408"/>
      <c r="BS10" s="408"/>
      <c r="BT10" s="408"/>
      <c r="BU10" s="409"/>
      <c r="BV10" s="407">
        <v>316738</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120</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c r="A12" s="166"/>
      <c r="B12" s="523" t="s">
        <v>125</v>
      </c>
      <c r="C12" s="524"/>
      <c r="D12" s="524"/>
      <c r="E12" s="524"/>
      <c r="F12" s="524"/>
      <c r="G12" s="524"/>
      <c r="H12" s="524"/>
      <c r="I12" s="524"/>
      <c r="J12" s="524"/>
      <c r="K12" s="525"/>
      <c r="L12" s="532" t="s">
        <v>126</v>
      </c>
      <c r="M12" s="533"/>
      <c r="N12" s="533"/>
      <c r="O12" s="533"/>
      <c r="P12" s="533"/>
      <c r="Q12" s="534"/>
      <c r="R12" s="535">
        <v>24082</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109</v>
      </c>
      <c r="AV12" s="465"/>
      <c r="AW12" s="465"/>
      <c r="AX12" s="465"/>
      <c r="AY12" s="387" t="s">
        <v>130</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133</v>
      </c>
      <c r="N13" s="508"/>
      <c r="O13" s="508"/>
      <c r="P13" s="508"/>
      <c r="Q13" s="509"/>
      <c r="R13" s="510">
        <v>23318</v>
      </c>
      <c r="S13" s="511"/>
      <c r="T13" s="511"/>
      <c r="U13" s="511"/>
      <c r="V13" s="512"/>
      <c r="W13" s="498" t="s">
        <v>134</v>
      </c>
      <c r="X13" s="420"/>
      <c r="Y13" s="420"/>
      <c r="Z13" s="420"/>
      <c r="AA13" s="420"/>
      <c r="AB13" s="421"/>
      <c r="AC13" s="383">
        <v>1362</v>
      </c>
      <c r="AD13" s="384"/>
      <c r="AE13" s="384"/>
      <c r="AF13" s="384"/>
      <c r="AG13" s="385"/>
      <c r="AH13" s="383">
        <v>1437</v>
      </c>
      <c r="AI13" s="384"/>
      <c r="AJ13" s="384"/>
      <c r="AK13" s="384"/>
      <c r="AL13" s="386"/>
      <c r="AM13" s="476" t="s">
        <v>135</v>
      </c>
      <c r="AN13" s="381"/>
      <c r="AO13" s="381"/>
      <c r="AP13" s="381"/>
      <c r="AQ13" s="381"/>
      <c r="AR13" s="381"/>
      <c r="AS13" s="381"/>
      <c r="AT13" s="382"/>
      <c r="AU13" s="464" t="s">
        <v>114</v>
      </c>
      <c r="AV13" s="465"/>
      <c r="AW13" s="465"/>
      <c r="AX13" s="465"/>
      <c r="AY13" s="387" t="s">
        <v>136</v>
      </c>
      <c r="AZ13" s="388"/>
      <c r="BA13" s="388"/>
      <c r="BB13" s="388"/>
      <c r="BC13" s="388"/>
      <c r="BD13" s="388"/>
      <c r="BE13" s="388"/>
      <c r="BF13" s="388"/>
      <c r="BG13" s="388"/>
      <c r="BH13" s="388"/>
      <c r="BI13" s="388"/>
      <c r="BJ13" s="388"/>
      <c r="BK13" s="388"/>
      <c r="BL13" s="388"/>
      <c r="BM13" s="389"/>
      <c r="BN13" s="407">
        <v>-58285</v>
      </c>
      <c r="BO13" s="408"/>
      <c r="BP13" s="408"/>
      <c r="BQ13" s="408"/>
      <c r="BR13" s="408"/>
      <c r="BS13" s="408"/>
      <c r="BT13" s="408"/>
      <c r="BU13" s="409"/>
      <c r="BV13" s="407">
        <v>70627</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6.1</v>
      </c>
      <c r="CU13" s="378"/>
      <c r="CV13" s="378"/>
      <c r="CW13" s="378"/>
      <c r="CX13" s="378"/>
      <c r="CY13" s="378"/>
      <c r="CZ13" s="378"/>
      <c r="DA13" s="379"/>
      <c r="DB13" s="377">
        <v>6.6</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138</v>
      </c>
      <c r="M14" s="541"/>
      <c r="N14" s="541"/>
      <c r="O14" s="541"/>
      <c r="P14" s="541"/>
      <c r="Q14" s="542"/>
      <c r="R14" s="510">
        <v>24596</v>
      </c>
      <c r="S14" s="511"/>
      <c r="T14" s="511"/>
      <c r="U14" s="511"/>
      <c r="V14" s="512"/>
      <c r="W14" s="513"/>
      <c r="X14" s="423"/>
      <c r="Y14" s="423"/>
      <c r="Z14" s="423"/>
      <c r="AA14" s="423"/>
      <c r="AB14" s="424"/>
      <c r="AC14" s="503">
        <v>12</v>
      </c>
      <c r="AD14" s="504"/>
      <c r="AE14" s="504"/>
      <c r="AF14" s="504"/>
      <c r="AG14" s="505"/>
      <c r="AH14" s="503">
        <v>11.7</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10.1</v>
      </c>
      <c r="CU14" s="515"/>
      <c r="CV14" s="515"/>
      <c r="CW14" s="515"/>
      <c r="CX14" s="515"/>
      <c r="CY14" s="515"/>
      <c r="CZ14" s="515"/>
      <c r="DA14" s="516"/>
      <c r="DB14" s="514">
        <v>19.2</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140</v>
      </c>
      <c r="N15" s="508"/>
      <c r="O15" s="508"/>
      <c r="P15" s="508"/>
      <c r="Q15" s="509"/>
      <c r="R15" s="510">
        <v>23844</v>
      </c>
      <c r="S15" s="511"/>
      <c r="T15" s="511"/>
      <c r="U15" s="511"/>
      <c r="V15" s="512"/>
      <c r="W15" s="498" t="s">
        <v>141</v>
      </c>
      <c r="X15" s="420"/>
      <c r="Y15" s="420"/>
      <c r="Z15" s="420"/>
      <c r="AA15" s="420"/>
      <c r="AB15" s="421"/>
      <c r="AC15" s="383">
        <v>2195</v>
      </c>
      <c r="AD15" s="384"/>
      <c r="AE15" s="384"/>
      <c r="AF15" s="384"/>
      <c r="AG15" s="385"/>
      <c r="AH15" s="383">
        <v>2548</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2454336</v>
      </c>
      <c r="BO15" s="403"/>
      <c r="BP15" s="403"/>
      <c r="BQ15" s="403"/>
      <c r="BR15" s="403"/>
      <c r="BS15" s="403"/>
      <c r="BT15" s="403"/>
      <c r="BU15" s="404"/>
      <c r="BV15" s="402">
        <v>2496542</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19.399999999999999</v>
      </c>
      <c r="AD16" s="504"/>
      <c r="AE16" s="504"/>
      <c r="AF16" s="504"/>
      <c r="AG16" s="505"/>
      <c r="AH16" s="503">
        <v>20.8</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7862582</v>
      </c>
      <c r="BO16" s="408"/>
      <c r="BP16" s="408"/>
      <c r="BQ16" s="408"/>
      <c r="BR16" s="408"/>
      <c r="BS16" s="408"/>
      <c r="BT16" s="408"/>
      <c r="BU16" s="409"/>
      <c r="BV16" s="407">
        <v>7835585</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7775</v>
      </c>
      <c r="AD17" s="384"/>
      <c r="AE17" s="384"/>
      <c r="AF17" s="384"/>
      <c r="AG17" s="385"/>
      <c r="AH17" s="383">
        <v>8292</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3117335</v>
      </c>
      <c r="BO17" s="408"/>
      <c r="BP17" s="408"/>
      <c r="BQ17" s="408"/>
      <c r="BR17" s="408"/>
      <c r="BS17" s="408"/>
      <c r="BT17" s="408"/>
      <c r="BU17" s="409"/>
      <c r="BV17" s="407">
        <v>3152167</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151</v>
      </c>
      <c r="C18" s="470"/>
      <c r="D18" s="470"/>
      <c r="E18" s="471"/>
      <c r="F18" s="471"/>
      <c r="G18" s="471"/>
      <c r="H18" s="471"/>
      <c r="I18" s="471"/>
      <c r="J18" s="471"/>
      <c r="K18" s="471"/>
      <c r="L18" s="472">
        <v>100.7</v>
      </c>
      <c r="M18" s="472"/>
      <c r="N18" s="472"/>
      <c r="O18" s="472"/>
      <c r="P18" s="472"/>
      <c r="Q18" s="472"/>
      <c r="R18" s="473"/>
      <c r="S18" s="473"/>
      <c r="T18" s="473"/>
      <c r="U18" s="473"/>
      <c r="V18" s="474"/>
      <c r="W18" s="488"/>
      <c r="X18" s="489"/>
      <c r="Y18" s="489"/>
      <c r="Z18" s="489"/>
      <c r="AA18" s="489"/>
      <c r="AB18" s="499"/>
      <c r="AC18" s="371">
        <v>68.599999999999994</v>
      </c>
      <c r="AD18" s="372"/>
      <c r="AE18" s="372"/>
      <c r="AF18" s="372"/>
      <c r="AG18" s="475"/>
      <c r="AH18" s="371">
        <v>67.5</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9074760</v>
      </c>
      <c r="BO18" s="408"/>
      <c r="BP18" s="408"/>
      <c r="BQ18" s="408"/>
      <c r="BR18" s="408"/>
      <c r="BS18" s="408"/>
      <c r="BT18" s="408"/>
      <c r="BU18" s="409"/>
      <c r="BV18" s="407">
        <v>9051819</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153</v>
      </c>
      <c r="C19" s="470"/>
      <c r="D19" s="470"/>
      <c r="E19" s="471"/>
      <c r="F19" s="471"/>
      <c r="G19" s="471"/>
      <c r="H19" s="471"/>
      <c r="I19" s="471"/>
      <c r="J19" s="471"/>
      <c r="K19" s="471"/>
      <c r="L19" s="477">
        <v>242</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10769913</v>
      </c>
      <c r="BO19" s="408"/>
      <c r="BP19" s="408"/>
      <c r="BQ19" s="408"/>
      <c r="BR19" s="408"/>
      <c r="BS19" s="408"/>
      <c r="BT19" s="408"/>
      <c r="BU19" s="409"/>
      <c r="BV19" s="407">
        <v>11249112</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155</v>
      </c>
      <c r="C20" s="470"/>
      <c r="D20" s="470"/>
      <c r="E20" s="471"/>
      <c r="F20" s="471"/>
      <c r="G20" s="471"/>
      <c r="H20" s="471"/>
      <c r="I20" s="471"/>
      <c r="J20" s="471"/>
      <c r="K20" s="471"/>
      <c r="L20" s="477">
        <v>10741</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17562116</v>
      </c>
      <c r="BO23" s="408"/>
      <c r="BP23" s="408"/>
      <c r="BQ23" s="408"/>
      <c r="BR23" s="408"/>
      <c r="BS23" s="408"/>
      <c r="BT23" s="408"/>
      <c r="BU23" s="409"/>
      <c r="BV23" s="407">
        <v>17151917</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164</v>
      </c>
      <c r="F24" s="381"/>
      <c r="G24" s="381"/>
      <c r="H24" s="381"/>
      <c r="I24" s="381"/>
      <c r="J24" s="381"/>
      <c r="K24" s="382"/>
      <c r="L24" s="383">
        <v>1</v>
      </c>
      <c r="M24" s="384"/>
      <c r="N24" s="384"/>
      <c r="O24" s="384"/>
      <c r="P24" s="385"/>
      <c r="Q24" s="383">
        <v>8200</v>
      </c>
      <c r="R24" s="384"/>
      <c r="S24" s="384"/>
      <c r="T24" s="384"/>
      <c r="U24" s="384"/>
      <c r="V24" s="385"/>
      <c r="W24" s="449"/>
      <c r="X24" s="440"/>
      <c r="Y24" s="441"/>
      <c r="Z24" s="380" t="s">
        <v>165</v>
      </c>
      <c r="AA24" s="381"/>
      <c r="AB24" s="381"/>
      <c r="AC24" s="381"/>
      <c r="AD24" s="381"/>
      <c r="AE24" s="381"/>
      <c r="AF24" s="381"/>
      <c r="AG24" s="382"/>
      <c r="AH24" s="383">
        <v>321</v>
      </c>
      <c r="AI24" s="384"/>
      <c r="AJ24" s="384"/>
      <c r="AK24" s="384"/>
      <c r="AL24" s="385"/>
      <c r="AM24" s="383">
        <v>1015002</v>
      </c>
      <c r="AN24" s="384"/>
      <c r="AO24" s="384"/>
      <c r="AP24" s="384"/>
      <c r="AQ24" s="384"/>
      <c r="AR24" s="385"/>
      <c r="AS24" s="383">
        <v>3162</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10894203</v>
      </c>
      <c r="BO24" s="408"/>
      <c r="BP24" s="408"/>
      <c r="BQ24" s="408"/>
      <c r="BR24" s="408"/>
      <c r="BS24" s="408"/>
      <c r="BT24" s="408"/>
      <c r="BU24" s="409"/>
      <c r="BV24" s="407">
        <v>11478137</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167</v>
      </c>
      <c r="F25" s="381"/>
      <c r="G25" s="381"/>
      <c r="H25" s="381"/>
      <c r="I25" s="381"/>
      <c r="J25" s="381"/>
      <c r="K25" s="382"/>
      <c r="L25" s="383">
        <v>2</v>
      </c>
      <c r="M25" s="384"/>
      <c r="N25" s="384"/>
      <c r="O25" s="384"/>
      <c r="P25" s="385"/>
      <c r="Q25" s="383">
        <v>7000</v>
      </c>
      <c r="R25" s="384"/>
      <c r="S25" s="384"/>
      <c r="T25" s="384"/>
      <c r="U25" s="384"/>
      <c r="V25" s="385"/>
      <c r="W25" s="449"/>
      <c r="X25" s="440"/>
      <c r="Y25" s="441"/>
      <c r="Z25" s="380" t="s">
        <v>168</v>
      </c>
      <c r="AA25" s="381"/>
      <c r="AB25" s="381"/>
      <c r="AC25" s="381"/>
      <c r="AD25" s="381"/>
      <c r="AE25" s="381"/>
      <c r="AF25" s="381"/>
      <c r="AG25" s="382"/>
      <c r="AH25" s="383">
        <v>65</v>
      </c>
      <c r="AI25" s="384"/>
      <c r="AJ25" s="384"/>
      <c r="AK25" s="384"/>
      <c r="AL25" s="385"/>
      <c r="AM25" s="383">
        <v>187395</v>
      </c>
      <c r="AN25" s="384"/>
      <c r="AO25" s="384"/>
      <c r="AP25" s="384"/>
      <c r="AQ25" s="384"/>
      <c r="AR25" s="385"/>
      <c r="AS25" s="383">
        <v>2883</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1962451</v>
      </c>
      <c r="BO25" s="403"/>
      <c r="BP25" s="403"/>
      <c r="BQ25" s="403"/>
      <c r="BR25" s="403"/>
      <c r="BS25" s="403"/>
      <c r="BT25" s="403"/>
      <c r="BU25" s="404"/>
      <c r="BV25" s="402">
        <v>1252816</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170</v>
      </c>
      <c r="F26" s="381"/>
      <c r="G26" s="381"/>
      <c r="H26" s="381"/>
      <c r="I26" s="381"/>
      <c r="J26" s="381"/>
      <c r="K26" s="382"/>
      <c r="L26" s="383">
        <v>1</v>
      </c>
      <c r="M26" s="384"/>
      <c r="N26" s="384"/>
      <c r="O26" s="384"/>
      <c r="P26" s="385"/>
      <c r="Q26" s="383">
        <v>6200</v>
      </c>
      <c r="R26" s="384"/>
      <c r="S26" s="384"/>
      <c r="T26" s="384"/>
      <c r="U26" s="384"/>
      <c r="V26" s="385"/>
      <c r="W26" s="449"/>
      <c r="X26" s="440"/>
      <c r="Y26" s="441"/>
      <c r="Z26" s="380" t="s">
        <v>171</v>
      </c>
      <c r="AA26" s="462"/>
      <c r="AB26" s="462"/>
      <c r="AC26" s="462"/>
      <c r="AD26" s="462"/>
      <c r="AE26" s="462"/>
      <c r="AF26" s="462"/>
      <c r="AG26" s="463"/>
      <c r="AH26" s="383" t="s">
        <v>172</v>
      </c>
      <c r="AI26" s="384"/>
      <c r="AJ26" s="384"/>
      <c r="AK26" s="384"/>
      <c r="AL26" s="385"/>
      <c r="AM26" s="383" t="s">
        <v>173</v>
      </c>
      <c r="AN26" s="384"/>
      <c r="AO26" s="384"/>
      <c r="AP26" s="384"/>
      <c r="AQ26" s="384"/>
      <c r="AR26" s="385"/>
      <c r="AS26" s="383" t="s">
        <v>172</v>
      </c>
      <c r="AT26" s="384"/>
      <c r="AU26" s="384"/>
      <c r="AV26" s="384"/>
      <c r="AW26" s="384"/>
      <c r="AX26" s="386"/>
      <c r="AY26" s="416" t="s">
        <v>174</v>
      </c>
      <c r="AZ26" s="417"/>
      <c r="BA26" s="417"/>
      <c r="BB26" s="417"/>
      <c r="BC26" s="417"/>
      <c r="BD26" s="417"/>
      <c r="BE26" s="417"/>
      <c r="BF26" s="417"/>
      <c r="BG26" s="417"/>
      <c r="BH26" s="417"/>
      <c r="BI26" s="417"/>
      <c r="BJ26" s="417"/>
      <c r="BK26" s="417"/>
      <c r="BL26" s="417"/>
      <c r="BM26" s="418"/>
      <c r="BN26" s="407" t="s">
        <v>172</v>
      </c>
      <c r="BO26" s="408"/>
      <c r="BP26" s="408"/>
      <c r="BQ26" s="408"/>
      <c r="BR26" s="408"/>
      <c r="BS26" s="408"/>
      <c r="BT26" s="408"/>
      <c r="BU26" s="409"/>
      <c r="BV26" s="407" t="s">
        <v>132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175</v>
      </c>
      <c r="F27" s="381"/>
      <c r="G27" s="381"/>
      <c r="H27" s="381"/>
      <c r="I27" s="381"/>
      <c r="J27" s="381"/>
      <c r="K27" s="382"/>
      <c r="L27" s="383">
        <v>1</v>
      </c>
      <c r="M27" s="384"/>
      <c r="N27" s="384"/>
      <c r="O27" s="384"/>
      <c r="P27" s="385"/>
      <c r="Q27" s="383">
        <v>4100</v>
      </c>
      <c r="R27" s="384"/>
      <c r="S27" s="384"/>
      <c r="T27" s="384"/>
      <c r="U27" s="384"/>
      <c r="V27" s="385"/>
      <c r="W27" s="449"/>
      <c r="X27" s="440"/>
      <c r="Y27" s="441"/>
      <c r="Z27" s="380" t="s">
        <v>176</v>
      </c>
      <c r="AA27" s="381"/>
      <c r="AB27" s="381"/>
      <c r="AC27" s="381"/>
      <c r="AD27" s="381"/>
      <c r="AE27" s="381"/>
      <c r="AF27" s="381"/>
      <c r="AG27" s="382"/>
      <c r="AH27" s="383">
        <v>3</v>
      </c>
      <c r="AI27" s="384"/>
      <c r="AJ27" s="384"/>
      <c r="AK27" s="384"/>
      <c r="AL27" s="385"/>
      <c r="AM27" s="383">
        <v>11673</v>
      </c>
      <c r="AN27" s="384"/>
      <c r="AO27" s="384"/>
      <c r="AP27" s="384"/>
      <c r="AQ27" s="384"/>
      <c r="AR27" s="385"/>
      <c r="AS27" s="383">
        <v>3891</v>
      </c>
      <c r="AT27" s="384"/>
      <c r="AU27" s="384"/>
      <c r="AV27" s="384"/>
      <c r="AW27" s="384"/>
      <c r="AX27" s="386"/>
      <c r="AY27" s="413" t="s">
        <v>177</v>
      </c>
      <c r="AZ27" s="414"/>
      <c r="BA27" s="414"/>
      <c r="BB27" s="414"/>
      <c r="BC27" s="414"/>
      <c r="BD27" s="414"/>
      <c r="BE27" s="414"/>
      <c r="BF27" s="414"/>
      <c r="BG27" s="414"/>
      <c r="BH27" s="414"/>
      <c r="BI27" s="414"/>
      <c r="BJ27" s="414"/>
      <c r="BK27" s="414"/>
      <c r="BL27" s="414"/>
      <c r="BM27" s="415"/>
      <c r="BN27" s="410">
        <v>990453</v>
      </c>
      <c r="BO27" s="411"/>
      <c r="BP27" s="411"/>
      <c r="BQ27" s="411"/>
      <c r="BR27" s="411"/>
      <c r="BS27" s="411"/>
      <c r="BT27" s="411"/>
      <c r="BU27" s="412"/>
      <c r="BV27" s="410">
        <v>990209</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178</v>
      </c>
      <c r="F28" s="381"/>
      <c r="G28" s="381"/>
      <c r="H28" s="381"/>
      <c r="I28" s="381"/>
      <c r="J28" s="381"/>
      <c r="K28" s="382"/>
      <c r="L28" s="383">
        <v>1</v>
      </c>
      <c r="M28" s="384"/>
      <c r="N28" s="384"/>
      <c r="O28" s="384"/>
      <c r="P28" s="385"/>
      <c r="Q28" s="383">
        <v>3550</v>
      </c>
      <c r="R28" s="384"/>
      <c r="S28" s="384"/>
      <c r="T28" s="384"/>
      <c r="U28" s="384"/>
      <c r="V28" s="385"/>
      <c r="W28" s="449"/>
      <c r="X28" s="440"/>
      <c r="Y28" s="441"/>
      <c r="Z28" s="380" t="s">
        <v>179</v>
      </c>
      <c r="AA28" s="381"/>
      <c r="AB28" s="381"/>
      <c r="AC28" s="381"/>
      <c r="AD28" s="381"/>
      <c r="AE28" s="381"/>
      <c r="AF28" s="381"/>
      <c r="AG28" s="382"/>
      <c r="AH28" s="383" t="s">
        <v>172</v>
      </c>
      <c r="AI28" s="384"/>
      <c r="AJ28" s="384"/>
      <c r="AK28" s="384"/>
      <c r="AL28" s="385"/>
      <c r="AM28" s="383" t="s">
        <v>132</v>
      </c>
      <c r="AN28" s="384"/>
      <c r="AO28" s="384"/>
      <c r="AP28" s="384"/>
      <c r="AQ28" s="384"/>
      <c r="AR28" s="385"/>
      <c r="AS28" s="383" t="s">
        <v>124</v>
      </c>
      <c r="AT28" s="384"/>
      <c r="AU28" s="384"/>
      <c r="AV28" s="384"/>
      <c r="AW28" s="384"/>
      <c r="AX28" s="386"/>
      <c r="AY28" s="390" t="s">
        <v>180</v>
      </c>
      <c r="AZ28" s="391"/>
      <c r="BA28" s="391"/>
      <c r="BB28" s="392"/>
      <c r="BC28" s="399" t="s">
        <v>41</v>
      </c>
      <c r="BD28" s="400"/>
      <c r="BE28" s="400"/>
      <c r="BF28" s="400"/>
      <c r="BG28" s="400"/>
      <c r="BH28" s="400"/>
      <c r="BI28" s="400"/>
      <c r="BJ28" s="400"/>
      <c r="BK28" s="400"/>
      <c r="BL28" s="400"/>
      <c r="BM28" s="401"/>
      <c r="BN28" s="402">
        <v>5948571</v>
      </c>
      <c r="BO28" s="403"/>
      <c r="BP28" s="403"/>
      <c r="BQ28" s="403"/>
      <c r="BR28" s="403"/>
      <c r="BS28" s="403"/>
      <c r="BT28" s="403"/>
      <c r="BU28" s="404"/>
      <c r="BV28" s="402">
        <v>5759500</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181</v>
      </c>
      <c r="F29" s="381"/>
      <c r="G29" s="381"/>
      <c r="H29" s="381"/>
      <c r="I29" s="381"/>
      <c r="J29" s="381"/>
      <c r="K29" s="382"/>
      <c r="L29" s="383">
        <v>16</v>
      </c>
      <c r="M29" s="384"/>
      <c r="N29" s="384"/>
      <c r="O29" s="384"/>
      <c r="P29" s="385"/>
      <c r="Q29" s="383">
        <v>3250</v>
      </c>
      <c r="R29" s="384"/>
      <c r="S29" s="384"/>
      <c r="T29" s="384"/>
      <c r="U29" s="384"/>
      <c r="V29" s="385"/>
      <c r="W29" s="450"/>
      <c r="X29" s="451"/>
      <c r="Y29" s="452"/>
      <c r="Z29" s="380" t="s">
        <v>182</v>
      </c>
      <c r="AA29" s="381"/>
      <c r="AB29" s="381"/>
      <c r="AC29" s="381"/>
      <c r="AD29" s="381"/>
      <c r="AE29" s="381"/>
      <c r="AF29" s="381"/>
      <c r="AG29" s="382"/>
      <c r="AH29" s="383">
        <v>324</v>
      </c>
      <c r="AI29" s="384"/>
      <c r="AJ29" s="384"/>
      <c r="AK29" s="384"/>
      <c r="AL29" s="385"/>
      <c r="AM29" s="383">
        <v>1026675</v>
      </c>
      <c r="AN29" s="384"/>
      <c r="AO29" s="384"/>
      <c r="AP29" s="384"/>
      <c r="AQ29" s="384"/>
      <c r="AR29" s="385"/>
      <c r="AS29" s="383">
        <v>3169</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v>942508</v>
      </c>
      <c r="BO29" s="408"/>
      <c r="BP29" s="408"/>
      <c r="BQ29" s="408"/>
      <c r="BR29" s="408"/>
      <c r="BS29" s="408"/>
      <c r="BT29" s="408"/>
      <c r="BU29" s="409"/>
      <c r="BV29" s="407">
        <v>940723</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184</v>
      </c>
      <c r="X30" s="460"/>
      <c r="Y30" s="460"/>
      <c r="Z30" s="460"/>
      <c r="AA30" s="460"/>
      <c r="AB30" s="460"/>
      <c r="AC30" s="460"/>
      <c r="AD30" s="460"/>
      <c r="AE30" s="460"/>
      <c r="AF30" s="460"/>
      <c r="AG30" s="461"/>
      <c r="AH30" s="371">
        <v>97.9</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3297214</v>
      </c>
      <c r="BO30" s="411"/>
      <c r="BP30" s="411"/>
      <c r="BQ30" s="411"/>
      <c r="BR30" s="411"/>
      <c r="BS30" s="411"/>
      <c r="BT30" s="411"/>
      <c r="BU30" s="412"/>
      <c r="BV30" s="410">
        <v>3343310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191</v>
      </c>
      <c r="V33" s="370"/>
      <c r="W33" s="369" t="s">
        <v>193</v>
      </c>
      <c r="X33" s="369"/>
      <c r="Y33" s="369"/>
      <c r="Z33" s="369"/>
      <c r="AA33" s="369"/>
      <c r="AB33" s="369"/>
      <c r="AC33" s="369"/>
      <c r="AD33" s="369"/>
      <c r="AE33" s="369"/>
      <c r="AF33" s="369"/>
      <c r="AG33" s="369"/>
      <c r="AH33" s="369"/>
      <c r="AI33" s="369"/>
      <c r="AJ33" s="369"/>
      <c r="AK33" s="369"/>
      <c r="AL33" s="195"/>
      <c r="AM33" s="370" t="s">
        <v>191</v>
      </c>
      <c r="AN33" s="370"/>
      <c r="AO33" s="369" t="s">
        <v>193</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197</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8</v>
      </c>
      <c r="AN34" s="366"/>
      <c r="AO34" s="365" t="str">
        <f>IF('各会計、関係団体の財政状況及び健全化判断比率'!B32="","",'各会計、関係団体の財政状況及び健全化判断比率'!B32)</f>
        <v>下水道事業会計</v>
      </c>
      <c r="AP34" s="365"/>
      <c r="AQ34" s="365"/>
      <c r="AR34" s="365"/>
      <c r="AS34" s="365"/>
      <c r="AT34" s="365"/>
      <c r="AU34" s="365"/>
      <c r="AV34" s="365"/>
      <c r="AW34" s="365"/>
      <c r="AX34" s="365"/>
      <c r="AY34" s="365"/>
      <c r="AZ34" s="365"/>
      <c r="BA34" s="365"/>
      <c r="BB34" s="365"/>
      <c r="BC34" s="365"/>
      <c r="BD34" s="193"/>
      <c r="BE34" s="366">
        <f>IF(BG34="","",MAX(C34:D43,U34:V43,AM34:AN43)+1)</f>
        <v>10</v>
      </c>
      <c r="BF34" s="366"/>
      <c r="BG34" s="365" t="str">
        <f>IF('各会計、関係団体の財政状況及び健全化判断比率'!B34="","",'各会計、関係団体の財政状況及び健全化判断比率'!B34)</f>
        <v>宿泊施設事業特別会計</v>
      </c>
      <c r="BH34" s="365"/>
      <c r="BI34" s="365"/>
      <c r="BJ34" s="365"/>
      <c r="BK34" s="365"/>
      <c r="BL34" s="365"/>
      <c r="BM34" s="365"/>
      <c r="BN34" s="365"/>
      <c r="BO34" s="365"/>
      <c r="BP34" s="365"/>
      <c r="BQ34" s="365"/>
      <c r="BR34" s="365"/>
      <c r="BS34" s="365"/>
      <c r="BT34" s="365"/>
      <c r="BU34" s="365"/>
      <c r="BV34" s="193"/>
      <c r="BW34" s="366">
        <f>IF(BY34="","",MAX(C34:D43,U34:V43,AM34:AN43,BE34:BF43)+1)</f>
        <v>13</v>
      </c>
      <c r="BX34" s="366"/>
      <c r="BY34" s="365" t="str">
        <f>IF('各会計、関係団体の財政状況及び健全化判断比率'!B68="","",'各会計、関係団体の財政状況及び健全化判断比率'!B68)</f>
        <v>広島県後期高齢者医療広域連合（一般会計）</v>
      </c>
      <c r="BZ34" s="365"/>
      <c r="CA34" s="365"/>
      <c r="CB34" s="365"/>
      <c r="CC34" s="365"/>
      <c r="CD34" s="365"/>
      <c r="CE34" s="365"/>
      <c r="CF34" s="365"/>
      <c r="CG34" s="365"/>
      <c r="CH34" s="365"/>
      <c r="CI34" s="365"/>
      <c r="CJ34" s="365"/>
      <c r="CK34" s="365"/>
      <c r="CL34" s="365"/>
      <c r="CM34" s="365"/>
      <c r="CN34" s="193"/>
      <c r="CO34" s="366">
        <f>IF(CQ34="","",MAX(C34:D43,U34:V43,AM34:AN43,BE34:BF43,BW34:BX43)+1)</f>
        <v>16</v>
      </c>
      <c r="CP34" s="366"/>
      <c r="CQ34" s="365" t="str">
        <f>IF('各会計、関係団体の財政状況及び健全化判断比率'!BS7="","",'各会計、関係団体の財政状況及び健全化判断比率'!BS7)</f>
        <v>江田島市土地開発公社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住宅新築資金等貸付事業特別会計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f t="shared" ref="AM35:AM43" si="0">IF(AO35="","",AM34+1)</f>
        <v>9</v>
      </c>
      <c r="AN35" s="366"/>
      <c r="AO35" s="365" t="str">
        <f>IF('各会計、関係団体の財政状況及び健全化判断比率'!B33="","",'各会計、関係団体の財政状況及び健全化判断比率'!B33)</f>
        <v>水道事業会計</v>
      </c>
      <c r="AP35" s="365"/>
      <c r="AQ35" s="365"/>
      <c r="AR35" s="365"/>
      <c r="AS35" s="365"/>
      <c r="AT35" s="365"/>
      <c r="AU35" s="365"/>
      <c r="AV35" s="365"/>
      <c r="AW35" s="365"/>
      <c r="AX35" s="365"/>
      <c r="AY35" s="365"/>
      <c r="AZ35" s="365"/>
      <c r="BA35" s="365"/>
      <c r="BB35" s="365"/>
      <c r="BC35" s="365"/>
      <c r="BD35" s="193"/>
      <c r="BE35" s="366">
        <f t="shared" ref="BE35:BE43" si="1">IF(BG35="","",BE34+1)</f>
        <v>11</v>
      </c>
      <c r="BF35" s="366"/>
      <c r="BG35" s="365" t="str">
        <f>IF('各会計、関係団体の財政状況及び健全化判断比率'!B35="","",'各会計、関係団体の財政状況及び健全化判断比率'!B35)</f>
        <v>交通船事業特別会計</v>
      </c>
      <c r="BH35" s="365"/>
      <c r="BI35" s="365"/>
      <c r="BJ35" s="365"/>
      <c r="BK35" s="365"/>
      <c r="BL35" s="365"/>
      <c r="BM35" s="365"/>
      <c r="BN35" s="365"/>
      <c r="BO35" s="365"/>
      <c r="BP35" s="365"/>
      <c r="BQ35" s="365"/>
      <c r="BR35" s="365"/>
      <c r="BS35" s="365"/>
      <c r="BT35" s="365"/>
      <c r="BU35" s="365"/>
      <c r="BV35" s="193"/>
      <c r="BW35" s="366">
        <f t="shared" ref="BW35:BW43" si="2">IF(BY35="","",BW34+1)</f>
        <v>14</v>
      </c>
      <c r="BX35" s="366"/>
      <c r="BY35" s="365" t="str">
        <f>IF('各会計、関係団体の財政状況及び健全化判断比率'!B69="","",'各会計、関係団体の財政状況及び健全化判断比率'!B69)</f>
        <v>広島県後期高齢者医療広域連合（特別会計）</v>
      </c>
      <c r="BZ35" s="365"/>
      <c r="CA35" s="365"/>
      <c r="CB35" s="365"/>
      <c r="CC35" s="365"/>
      <c r="CD35" s="365"/>
      <c r="CE35" s="365"/>
      <c r="CF35" s="365"/>
      <c r="CG35" s="365"/>
      <c r="CH35" s="365"/>
      <c r="CI35" s="365"/>
      <c r="CJ35" s="365"/>
      <c r="CK35" s="365"/>
      <c r="CL35" s="365"/>
      <c r="CM35" s="365"/>
      <c r="CN35" s="193"/>
      <c r="CO35" s="366">
        <f t="shared" ref="CO35:CO43" si="3">IF(CQ35="","",CO34+1)</f>
        <v>17</v>
      </c>
      <c r="CP35" s="366"/>
      <c r="CQ35" s="365" t="str">
        <f>IF('各会計、関係団体の財政状況及び健全化判断比率'!BS8="","",'各会計、関係団体の財政状況及び健全化判断比率'!BS8)</f>
        <v>沖ノ島マリーナ株式会社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港湾管理特別会計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介護保険(保険事業勘定)特別会計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12</v>
      </c>
      <c r="BF36" s="366"/>
      <c r="BG36" s="365" t="str">
        <f>IF('各会計、関係団体の財政状況及び健全化判断比率'!B36="","",'各会計、関係団体の財政状況及び健全化判断比率'!B36)</f>
        <v>地域開発事業特別会計</v>
      </c>
      <c r="BH36" s="365"/>
      <c r="BI36" s="365"/>
      <c r="BJ36" s="365"/>
      <c r="BK36" s="365"/>
      <c r="BL36" s="365"/>
      <c r="BM36" s="365"/>
      <c r="BN36" s="365"/>
      <c r="BO36" s="365"/>
      <c r="BP36" s="365"/>
      <c r="BQ36" s="365"/>
      <c r="BR36" s="365"/>
      <c r="BS36" s="365"/>
      <c r="BT36" s="365"/>
      <c r="BU36" s="365"/>
      <c r="BV36" s="193"/>
      <c r="BW36" s="366">
        <f t="shared" si="2"/>
        <v>15</v>
      </c>
      <c r="BX36" s="366"/>
      <c r="BY36" s="365" t="str">
        <f>IF('各会計、関係団体の財政状況及び健全化判断比率'!B70="","",'各会計、関係団体の財政状況及び健全化判断比率'!B70)</f>
        <v>広島県市町総合事務組合</v>
      </c>
      <c r="BZ36" s="365"/>
      <c r="CA36" s="365"/>
      <c r="CB36" s="365"/>
      <c r="CC36" s="365"/>
      <c r="CD36" s="365"/>
      <c r="CE36" s="365"/>
      <c r="CF36" s="365"/>
      <c r="CG36" s="365"/>
      <c r="CH36" s="365"/>
      <c r="CI36" s="365"/>
      <c r="CJ36" s="365"/>
      <c r="CK36" s="365"/>
      <c r="CL36" s="365"/>
      <c r="CM36" s="365"/>
      <c r="CN36" s="193"/>
      <c r="CO36" s="366">
        <f t="shared" si="3"/>
        <v>18</v>
      </c>
      <c r="CP36" s="366"/>
      <c r="CQ36" s="365" t="str">
        <f>IF('各会計、関係団体の財政状況及び健全化判断比率'!BS9="","",'各会計、関係団体の財政状況及び健全化判断比率'!BS9)</f>
        <v>江田島バス株式会社</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7</v>
      </c>
      <c r="V37" s="366"/>
      <c r="W37" s="365" t="str">
        <f>IF('各会計、関係団体の財政状況及び健全化判断比率'!B31="","",'各会計、関係団体の財政状況及び健全化判断比率'!B31)</f>
        <v>介護保険(介護サービス事業勘定)特別会計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t="str">
        <f t="shared" si="2"/>
        <v/>
      </c>
      <c r="BX37" s="366"/>
      <c r="BY37" s="365" t="str">
        <f>IF('各会計、関係団体の財政状況及び健全化判断比率'!B71="","",'各会計、関係団体の財政状況及び健全化判断比率'!B71)</f>
        <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XOvuzgc00iazIxdygtskwYHO3d/syzZYIg6/S++uA2iyPYNX3cQkHnhT8Zbb/QPHfLKvARMgiCHQBMt/lv9Zag==" saltValue="yG5JcS0rl6R+bGT9b6Jv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186" t="s">
        <v>575</v>
      </c>
      <c r="D34" s="1186"/>
      <c r="E34" s="1187"/>
      <c r="F34" s="32">
        <v>9.75</v>
      </c>
      <c r="G34" s="33">
        <v>11.22</v>
      </c>
      <c r="H34" s="33">
        <v>12.71</v>
      </c>
      <c r="I34" s="33">
        <v>13.62</v>
      </c>
      <c r="J34" s="34">
        <v>14.05</v>
      </c>
      <c r="K34" s="22"/>
      <c r="L34" s="22"/>
      <c r="M34" s="22"/>
      <c r="N34" s="22"/>
      <c r="O34" s="22"/>
      <c r="P34" s="22"/>
    </row>
    <row r="35" spans="1:16" ht="39" customHeight="1">
      <c r="A35" s="22"/>
      <c r="B35" s="35"/>
      <c r="C35" s="1180" t="s">
        <v>576</v>
      </c>
      <c r="D35" s="1181"/>
      <c r="E35" s="1182"/>
      <c r="F35" s="36">
        <v>1.88</v>
      </c>
      <c r="G35" s="37">
        <v>1.74</v>
      </c>
      <c r="H35" s="37">
        <v>1.97</v>
      </c>
      <c r="I35" s="37">
        <v>2.27</v>
      </c>
      <c r="J35" s="38">
        <v>1.99</v>
      </c>
      <c r="K35" s="22"/>
      <c r="L35" s="22"/>
      <c r="M35" s="22"/>
      <c r="N35" s="22"/>
      <c r="O35" s="22"/>
      <c r="P35" s="22"/>
    </row>
    <row r="36" spans="1:16" ht="39" customHeight="1">
      <c r="A36" s="22"/>
      <c r="B36" s="35"/>
      <c r="C36" s="1180" t="s">
        <v>577</v>
      </c>
      <c r="D36" s="1181"/>
      <c r="E36" s="1182"/>
      <c r="F36" s="36">
        <v>4.5199999999999996</v>
      </c>
      <c r="G36" s="37">
        <v>3.97</v>
      </c>
      <c r="H36" s="37">
        <v>6.09</v>
      </c>
      <c r="I36" s="37">
        <v>3.79</v>
      </c>
      <c r="J36" s="38">
        <v>1.25</v>
      </c>
      <c r="K36" s="22"/>
      <c r="L36" s="22"/>
      <c r="M36" s="22"/>
      <c r="N36" s="22"/>
      <c r="O36" s="22"/>
      <c r="P36" s="22"/>
    </row>
    <row r="37" spans="1:16" ht="39" customHeight="1">
      <c r="A37" s="22"/>
      <c r="B37" s="35"/>
      <c r="C37" s="1180" t="s">
        <v>578</v>
      </c>
      <c r="D37" s="1181"/>
      <c r="E37" s="1182"/>
      <c r="F37" s="36">
        <v>0.43</v>
      </c>
      <c r="G37" s="37">
        <v>0.39</v>
      </c>
      <c r="H37" s="37">
        <v>0.9</v>
      </c>
      <c r="I37" s="37">
        <v>0.88</v>
      </c>
      <c r="J37" s="38">
        <v>0.73</v>
      </c>
      <c r="K37" s="22"/>
      <c r="L37" s="22"/>
      <c r="M37" s="22"/>
      <c r="N37" s="22"/>
      <c r="O37" s="22"/>
      <c r="P37" s="22"/>
    </row>
    <row r="38" spans="1:16" ht="39" customHeight="1">
      <c r="A38" s="22"/>
      <c r="B38" s="35"/>
      <c r="C38" s="1180" t="s">
        <v>579</v>
      </c>
      <c r="D38" s="1181"/>
      <c r="E38" s="1182"/>
      <c r="F38" s="36">
        <v>0.1</v>
      </c>
      <c r="G38" s="37">
        <v>0.1</v>
      </c>
      <c r="H38" s="37">
        <v>0.11</v>
      </c>
      <c r="I38" s="37">
        <v>0.17</v>
      </c>
      <c r="J38" s="38">
        <v>0.12</v>
      </c>
      <c r="K38" s="22"/>
      <c r="L38" s="22"/>
      <c r="M38" s="22"/>
      <c r="N38" s="22"/>
      <c r="O38" s="22"/>
      <c r="P38" s="22"/>
    </row>
    <row r="39" spans="1:16" ht="39" customHeight="1">
      <c r="A39" s="22"/>
      <c r="B39" s="35"/>
      <c r="C39" s="1180" t="s">
        <v>580</v>
      </c>
      <c r="D39" s="1181"/>
      <c r="E39" s="1182"/>
      <c r="F39" s="36">
        <v>2.2000000000000002</v>
      </c>
      <c r="G39" s="37">
        <v>1.22</v>
      </c>
      <c r="H39" s="37">
        <v>0.23</v>
      </c>
      <c r="I39" s="37">
        <v>7.0000000000000007E-2</v>
      </c>
      <c r="J39" s="38">
        <v>0.04</v>
      </c>
      <c r="K39" s="22"/>
      <c r="L39" s="22"/>
      <c r="M39" s="22"/>
      <c r="N39" s="22"/>
      <c r="O39" s="22"/>
      <c r="P39" s="22"/>
    </row>
    <row r="40" spans="1:16" ht="39" customHeight="1">
      <c r="A40" s="22"/>
      <c r="B40" s="35"/>
      <c r="C40" s="1180" t="s">
        <v>581</v>
      </c>
      <c r="D40" s="1181"/>
      <c r="E40" s="1182"/>
      <c r="F40" s="36">
        <v>0.09</v>
      </c>
      <c r="G40" s="37">
        <v>1.31</v>
      </c>
      <c r="H40" s="37">
        <v>0.26</v>
      </c>
      <c r="I40" s="37">
        <v>0.04</v>
      </c>
      <c r="J40" s="38">
        <v>0.03</v>
      </c>
      <c r="K40" s="22"/>
      <c r="L40" s="22"/>
      <c r="M40" s="22"/>
      <c r="N40" s="22"/>
      <c r="O40" s="22"/>
      <c r="P40" s="22"/>
    </row>
    <row r="41" spans="1:16" ht="39" customHeight="1">
      <c r="A41" s="22"/>
      <c r="B41" s="35"/>
      <c r="C41" s="1180" t="s">
        <v>582</v>
      </c>
      <c r="D41" s="1181"/>
      <c r="E41" s="1182"/>
      <c r="F41" s="36">
        <v>0</v>
      </c>
      <c r="G41" s="37">
        <v>0</v>
      </c>
      <c r="H41" s="37">
        <v>0</v>
      </c>
      <c r="I41" s="37">
        <v>0.27</v>
      </c>
      <c r="J41" s="38">
        <v>0</v>
      </c>
      <c r="K41" s="22"/>
      <c r="L41" s="22"/>
      <c r="M41" s="22"/>
      <c r="N41" s="22"/>
      <c r="O41" s="22"/>
      <c r="P41" s="22"/>
    </row>
    <row r="42" spans="1:16" ht="39" customHeight="1">
      <c r="A42" s="22"/>
      <c r="B42" s="39"/>
      <c r="C42" s="1180" t="s">
        <v>583</v>
      </c>
      <c r="D42" s="1181"/>
      <c r="E42" s="1182"/>
      <c r="F42" s="36" t="s">
        <v>526</v>
      </c>
      <c r="G42" s="37" t="s">
        <v>526</v>
      </c>
      <c r="H42" s="37" t="s">
        <v>526</v>
      </c>
      <c r="I42" s="37" t="s">
        <v>526</v>
      </c>
      <c r="J42" s="38" t="s">
        <v>526</v>
      </c>
      <c r="K42" s="22"/>
      <c r="L42" s="22"/>
      <c r="M42" s="22"/>
      <c r="N42" s="22"/>
      <c r="O42" s="22"/>
      <c r="P42" s="22"/>
    </row>
    <row r="43" spans="1:16" ht="39" customHeight="1" thickBot="1">
      <c r="A43" s="22"/>
      <c r="B43" s="40"/>
      <c r="C43" s="1183" t="s">
        <v>584</v>
      </c>
      <c r="D43" s="1184"/>
      <c r="E43" s="1185"/>
      <c r="F43" s="41">
        <v>0.04</v>
      </c>
      <c r="G43" s="42">
        <v>0.02</v>
      </c>
      <c r="H43" s="42">
        <v>0.01</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T0An4+nYVE9pnEcSTcFsp1EIDIcMpA6RJMTizRIynmGe8DQWwEyJaV+MAfnj35rbV5HMD9BxGAHAswMS2rksA==" saltValue="X5Kgmw1PUC5oiW8jFeiL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196" t="s">
        <v>11</v>
      </c>
      <c r="C45" s="1197"/>
      <c r="D45" s="58"/>
      <c r="E45" s="1202" t="s">
        <v>12</v>
      </c>
      <c r="F45" s="1202"/>
      <c r="G45" s="1202"/>
      <c r="H45" s="1202"/>
      <c r="I45" s="1202"/>
      <c r="J45" s="1203"/>
      <c r="K45" s="59">
        <v>1989</v>
      </c>
      <c r="L45" s="60">
        <v>2010</v>
      </c>
      <c r="M45" s="60">
        <v>1903</v>
      </c>
      <c r="N45" s="60">
        <v>1858</v>
      </c>
      <c r="O45" s="61">
        <v>1914</v>
      </c>
      <c r="P45" s="48"/>
      <c r="Q45" s="48"/>
      <c r="R45" s="48"/>
      <c r="S45" s="48"/>
      <c r="T45" s="48"/>
      <c r="U45" s="48"/>
    </row>
    <row r="46" spans="1:21" ht="30.75" customHeight="1">
      <c r="A46" s="48"/>
      <c r="B46" s="1198"/>
      <c r="C46" s="1199"/>
      <c r="D46" s="62"/>
      <c r="E46" s="1190" t="s">
        <v>13</v>
      </c>
      <c r="F46" s="1190"/>
      <c r="G46" s="1190"/>
      <c r="H46" s="1190"/>
      <c r="I46" s="1190"/>
      <c r="J46" s="1191"/>
      <c r="K46" s="63" t="s">
        <v>526</v>
      </c>
      <c r="L46" s="64" t="s">
        <v>526</v>
      </c>
      <c r="M46" s="64" t="s">
        <v>526</v>
      </c>
      <c r="N46" s="64" t="s">
        <v>526</v>
      </c>
      <c r="O46" s="65" t="s">
        <v>526</v>
      </c>
      <c r="P46" s="48"/>
      <c r="Q46" s="48"/>
      <c r="R46" s="48"/>
      <c r="S46" s="48"/>
      <c r="T46" s="48"/>
      <c r="U46" s="48"/>
    </row>
    <row r="47" spans="1:21" ht="30.75" customHeight="1">
      <c r="A47" s="48"/>
      <c r="B47" s="1198"/>
      <c r="C47" s="1199"/>
      <c r="D47" s="62"/>
      <c r="E47" s="1190" t="s">
        <v>14</v>
      </c>
      <c r="F47" s="1190"/>
      <c r="G47" s="1190"/>
      <c r="H47" s="1190"/>
      <c r="I47" s="1190"/>
      <c r="J47" s="1191"/>
      <c r="K47" s="63" t="s">
        <v>526</v>
      </c>
      <c r="L47" s="64" t="s">
        <v>526</v>
      </c>
      <c r="M47" s="64" t="s">
        <v>526</v>
      </c>
      <c r="N47" s="64" t="s">
        <v>526</v>
      </c>
      <c r="O47" s="65" t="s">
        <v>526</v>
      </c>
      <c r="P47" s="48"/>
      <c r="Q47" s="48"/>
      <c r="R47" s="48"/>
      <c r="S47" s="48"/>
      <c r="T47" s="48"/>
      <c r="U47" s="48"/>
    </row>
    <row r="48" spans="1:21" ht="30.75" customHeight="1">
      <c r="A48" s="48"/>
      <c r="B48" s="1198"/>
      <c r="C48" s="1199"/>
      <c r="D48" s="62"/>
      <c r="E48" s="1190" t="s">
        <v>15</v>
      </c>
      <c r="F48" s="1190"/>
      <c r="G48" s="1190"/>
      <c r="H48" s="1190"/>
      <c r="I48" s="1190"/>
      <c r="J48" s="1191"/>
      <c r="K48" s="63">
        <v>549</v>
      </c>
      <c r="L48" s="64">
        <v>521</v>
      </c>
      <c r="M48" s="64">
        <v>488</v>
      </c>
      <c r="N48" s="64">
        <v>470</v>
      </c>
      <c r="O48" s="65">
        <v>448</v>
      </c>
      <c r="P48" s="48"/>
      <c r="Q48" s="48"/>
      <c r="R48" s="48"/>
      <c r="S48" s="48"/>
      <c r="T48" s="48"/>
      <c r="U48" s="48"/>
    </row>
    <row r="49" spans="1:21" ht="30.75" customHeight="1">
      <c r="A49" s="48"/>
      <c r="B49" s="1198"/>
      <c r="C49" s="1199"/>
      <c r="D49" s="62"/>
      <c r="E49" s="1190" t="s">
        <v>16</v>
      </c>
      <c r="F49" s="1190"/>
      <c r="G49" s="1190"/>
      <c r="H49" s="1190"/>
      <c r="I49" s="1190"/>
      <c r="J49" s="1191"/>
      <c r="K49" s="63" t="s">
        <v>526</v>
      </c>
      <c r="L49" s="64" t="s">
        <v>526</v>
      </c>
      <c r="M49" s="64" t="s">
        <v>526</v>
      </c>
      <c r="N49" s="64" t="s">
        <v>526</v>
      </c>
      <c r="O49" s="65" t="s">
        <v>526</v>
      </c>
      <c r="P49" s="48"/>
      <c r="Q49" s="48"/>
      <c r="R49" s="48"/>
      <c r="S49" s="48"/>
      <c r="T49" s="48"/>
      <c r="U49" s="48"/>
    </row>
    <row r="50" spans="1:21" ht="30.75" customHeight="1">
      <c r="A50" s="48"/>
      <c r="B50" s="1198"/>
      <c r="C50" s="1199"/>
      <c r="D50" s="62"/>
      <c r="E50" s="1190" t="s">
        <v>17</v>
      </c>
      <c r="F50" s="1190"/>
      <c r="G50" s="1190"/>
      <c r="H50" s="1190"/>
      <c r="I50" s="1190"/>
      <c r="J50" s="1191"/>
      <c r="K50" s="63">
        <v>99</v>
      </c>
      <c r="L50" s="64">
        <v>61</v>
      </c>
      <c r="M50" s="64">
        <v>59</v>
      </c>
      <c r="N50" s="64">
        <v>53</v>
      </c>
      <c r="O50" s="65">
        <v>26</v>
      </c>
      <c r="P50" s="48"/>
      <c r="Q50" s="48"/>
      <c r="R50" s="48"/>
      <c r="S50" s="48"/>
      <c r="T50" s="48"/>
      <c r="U50" s="48"/>
    </row>
    <row r="51" spans="1:21" ht="30.75" customHeight="1">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1929</v>
      </c>
      <c r="L52" s="64">
        <v>1995</v>
      </c>
      <c r="M52" s="64">
        <v>1924</v>
      </c>
      <c r="N52" s="64">
        <v>1902</v>
      </c>
      <c r="O52" s="65">
        <v>1957</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708</v>
      </c>
      <c r="L53" s="69">
        <v>597</v>
      </c>
      <c r="M53" s="69">
        <v>526</v>
      </c>
      <c r="N53" s="69">
        <v>479</v>
      </c>
      <c r="O53" s="70">
        <v>431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FibFeFZ9Se5Q/8P6cieoqfSoPDVHXR5in/Jy6l+lMfGryl3Ya/W3u4hUsgnY4NIdEu3cVTYMItIZBYFr82kKw==" saltValue="eDJ+y1vWyPPadkgEAh2V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569</v>
      </c>
      <c r="J40" s="79" t="s">
        <v>570</v>
      </c>
      <c r="K40" s="79" t="s">
        <v>571</v>
      </c>
      <c r="L40" s="79" t="s">
        <v>572</v>
      </c>
      <c r="M40" s="80" t="s">
        <v>573</v>
      </c>
    </row>
    <row r="41" spans="2:13" ht="27.75" customHeight="1">
      <c r="B41" s="1216" t="s">
        <v>24</v>
      </c>
      <c r="C41" s="1217"/>
      <c r="D41" s="81"/>
      <c r="E41" s="1218" t="s">
        <v>25</v>
      </c>
      <c r="F41" s="1218"/>
      <c r="G41" s="1218"/>
      <c r="H41" s="1219"/>
      <c r="I41" s="82">
        <v>19615</v>
      </c>
      <c r="J41" s="83">
        <v>18735</v>
      </c>
      <c r="K41" s="83">
        <v>18119</v>
      </c>
      <c r="L41" s="83">
        <v>18098</v>
      </c>
      <c r="M41" s="84">
        <v>18313</v>
      </c>
    </row>
    <row r="42" spans="2:13" ht="27.75" customHeight="1">
      <c r="B42" s="1206"/>
      <c r="C42" s="1207"/>
      <c r="D42" s="85"/>
      <c r="E42" s="1210" t="s">
        <v>26</v>
      </c>
      <c r="F42" s="1210"/>
      <c r="G42" s="1210"/>
      <c r="H42" s="1211"/>
      <c r="I42" s="86">
        <v>473</v>
      </c>
      <c r="J42" s="87">
        <v>417</v>
      </c>
      <c r="K42" s="87">
        <v>362</v>
      </c>
      <c r="L42" s="87">
        <v>313</v>
      </c>
      <c r="M42" s="88">
        <v>307</v>
      </c>
    </row>
    <row r="43" spans="2:13" ht="27.75" customHeight="1">
      <c r="B43" s="1206"/>
      <c r="C43" s="1207"/>
      <c r="D43" s="85"/>
      <c r="E43" s="1210" t="s">
        <v>27</v>
      </c>
      <c r="F43" s="1210"/>
      <c r="G43" s="1210"/>
      <c r="H43" s="1211"/>
      <c r="I43" s="86">
        <v>6848</v>
      </c>
      <c r="J43" s="87">
        <v>6193</v>
      </c>
      <c r="K43" s="87">
        <v>5525</v>
      </c>
      <c r="L43" s="87">
        <v>4910</v>
      </c>
      <c r="M43" s="88">
        <v>4373</v>
      </c>
    </row>
    <row r="44" spans="2:13" ht="27.75" customHeight="1">
      <c r="B44" s="1206"/>
      <c r="C44" s="1207"/>
      <c r="D44" s="85"/>
      <c r="E44" s="1210" t="s">
        <v>28</v>
      </c>
      <c r="F44" s="1210"/>
      <c r="G44" s="1210"/>
      <c r="H44" s="1211"/>
      <c r="I44" s="86" t="s">
        <v>526</v>
      </c>
      <c r="J44" s="87" t="s">
        <v>526</v>
      </c>
      <c r="K44" s="87" t="s">
        <v>526</v>
      </c>
      <c r="L44" s="87" t="s">
        <v>526</v>
      </c>
      <c r="M44" s="88" t="s">
        <v>526</v>
      </c>
    </row>
    <row r="45" spans="2:13" ht="27.75" customHeight="1">
      <c r="B45" s="1206"/>
      <c r="C45" s="1207"/>
      <c r="D45" s="85"/>
      <c r="E45" s="1210" t="s">
        <v>29</v>
      </c>
      <c r="F45" s="1210"/>
      <c r="G45" s="1210"/>
      <c r="H45" s="1211"/>
      <c r="I45" s="86">
        <v>3524</v>
      </c>
      <c r="J45" s="87">
        <v>3394</v>
      </c>
      <c r="K45" s="87">
        <v>3447</v>
      </c>
      <c r="L45" s="87">
        <v>3374</v>
      </c>
      <c r="M45" s="88">
        <v>3272</v>
      </c>
    </row>
    <row r="46" spans="2:13" ht="27.75" customHeight="1">
      <c r="B46" s="1206"/>
      <c r="C46" s="1207"/>
      <c r="D46" s="89"/>
      <c r="E46" s="1210" t="s">
        <v>30</v>
      </c>
      <c r="F46" s="1210"/>
      <c r="G46" s="1210"/>
      <c r="H46" s="1211"/>
      <c r="I46" s="86" t="s">
        <v>526</v>
      </c>
      <c r="J46" s="87" t="s">
        <v>526</v>
      </c>
      <c r="K46" s="87" t="s">
        <v>526</v>
      </c>
      <c r="L46" s="87" t="s">
        <v>526</v>
      </c>
      <c r="M46" s="88" t="s">
        <v>526</v>
      </c>
    </row>
    <row r="47" spans="2:13" ht="27.75" customHeight="1">
      <c r="B47" s="1206"/>
      <c r="C47" s="1207"/>
      <c r="D47" s="90"/>
      <c r="E47" s="1220" t="s">
        <v>31</v>
      </c>
      <c r="F47" s="1221"/>
      <c r="G47" s="1221"/>
      <c r="H47" s="1222"/>
      <c r="I47" s="86" t="s">
        <v>526</v>
      </c>
      <c r="J47" s="87" t="s">
        <v>526</v>
      </c>
      <c r="K47" s="87" t="s">
        <v>526</v>
      </c>
      <c r="L47" s="87" t="s">
        <v>526</v>
      </c>
      <c r="M47" s="88" t="s">
        <v>526</v>
      </c>
    </row>
    <row r="48" spans="2:13" ht="27.75" customHeight="1">
      <c r="B48" s="1206"/>
      <c r="C48" s="1207"/>
      <c r="D48" s="85"/>
      <c r="E48" s="1210" t="s">
        <v>32</v>
      </c>
      <c r="F48" s="1210"/>
      <c r="G48" s="1210"/>
      <c r="H48" s="1211"/>
      <c r="I48" s="86" t="s">
        <v>526</v>
      </c>
      <c r="J48" s="87" t="s">
        <v>526</v>
      </c>
      <c r="K48" s="87" t="s">
        <v>526</v>
      </c>
      <c r="L48" s="87" t="s">
        <v>526</v>
      </c>
      <c r="M48" s="88" t="s">
        <v>526</v>
      </c>
    </row>
    <row r="49" spans="2:13" ht="27.75" customHeight="1">
      <c r="B49" s="1208"/>
      <c r="C49" s="1209"/>
      <c r="D49" s="85"/>
      <c r="E49" s="1210" t="s">
        <v>33</v>
      </c>
      <c r="F49" s="1210"/>
      <c r="G49" s="1210"/>
      <c r="H49" s="1211"/>
      <c r="I49" s="86" t="s">
        <v>526</v>
      </c>
      <c r="J49" s="87" t="s">
        <v>526</v>
      </c>
      <c r="K49" s="87" t="s">
        <v>526</v>
      </c>
      <c r="L49" s="87" t="s">
        <v>526</v>
      </c>
      <c r="M49" s="88" t="s">
        <v>526</v>
      </c>
    </row>
    <row r="50" spans="2:13" ht="27.75" customHeight="1">
      <c r="B50" s="1204" t="s">
        <v>34</v>
      </c>
      <c r="C50" s="1205"/>
      <c r="D50" s="91"/>
      <c r="E50" s="1210" t="s">
        <v>35</v>
      </c>
      <c r="F50" s="1210"/>
      <c r="G50" s="1210"/>
      <c r="H50" s="1211"/>
      <c r="I50" s="86">
        <v>6756</v>
      </c>
      <c r="J50" s="87">
        <v>7338</v>
      </c>
      <c r="K50" s="87">
        <v>8059</v>
      </c>
      <c r="L50" s="87">
        <v>8235</v>
      </c>
      <c r="M50" s="88">
        <v>8529</v>
      </c>
    </row>
    <row r="51" spans="2:13" ht="27.75" customHeight="1">
      <c r="B51" s="1206"/>
      <c r="C51" s="1207"/>
      <c r="D51" s="85"/>
      <c r="E51" s="1210" t="s">
        <v>36</v>
      </c>
      <c r="F51" s="1210"/>
      <c r="G51" s="1210"/>
      <c r="H51" s="1211"/>
      <c r="I51" s="86">
        <v>617</v>
      </c>
      <c r="J51" s="87">
        <v>587</v>
      </c>
      <c r="K51" s="87">
        <v>559</v>
      </c>
      <c r="L51" s="87">
        <v>493</v>
      </c>
      <c r="M51" s="88">
        <v>440</v>
      </c>
    </row>
    <row r="52" spans="2:13" ht="27.75" customHeight="1">
      <c r="B52" s="1208"/>
      <c r="C52" s="1209"/>
      <c r="D52" s="85"/>
      <c r="E52" s="1210" t="s">
        <v>37</v>
      </c>
      <c r="F52" s="1210"/>
      <c r="G52" s="1210"/>
      <c r="H52" s="1211"/>
      <c r="I52" s="86">
        <v>17749</v>
      </c>
      <c r="J52" s="87">
        <v>17131</v>
      </c>
      <c r="K52" s="87">
        <v>16664</v>
      </c>
      <c r="L52" s="87">
        <v>16472</v>
      </c>
      <c r="M52" s="88">
        <v>16532</v>
      </c>
    </row>
    <row r="53" spans="2:13" ht="27.75" customHeight="1" thickBot="1">
      <c r="B53" s="1212" t="s">
        <v>21</v>
      </c>
      <c r="C53" s="1213"/>
      <c r="D53" s="92"/>
      <c r="E53" s="1214" t="s">
        <v>38</v>
      </c>
      <c r="F53" s="1214"/>
      <c r="G53" s="1214"/>
      <c r="H53" s="1215"/>
      <c r="I53" s="93">
        <v>5338</v>
      </c>
      <c r="J53" s="94">
        <v>3683</v>
      </c>
      <c r="K53" s="94">
        <v>2171</v>
      </c>
      <c r="L53" s="94">
        <v>1495</v>
      </c>
      <c r="M53" s="95">
        <v>764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 hidden="1"/>
    <row r="60" spans="2:13" ht="13" hidden="1"/>
    <row r="61" spans="2:13" ht="13" hidden="1"/>
    <row r="62" spans="2:13" ht="13" hidden="1"/>
    <row r="63" spans="2:13" ht="13" hidden="1"/>
    <row r="64" spans="2:13" ht="13" hidden="1"/>
    <row r="65" ht="13"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Fx72fmrR04oFNENxxKm5EHSLvjpL4OLihXB1rr/mBTVp9DBwyOfU8XYeOKIZYfUb/jvjXfYNiJmtBaSeYmSkw==" saltValue="mwpRUdBi2+FZoyq4IRTz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571</v>
      </c>
      <c r="G54" s="104" t="s">
        <v>572</v>
      </c>
      <c r="H54" s="105" t="s">
        <v>573</v>
      </c>
    </row>
    <row r="55" spans="2:8" ht="52.5" customHeight="1">
      <c r="B55" s="106"/>
      <c r="C55" s="1231" t="s">
        <v>41</v>
      </c>
      <c r="D55" s="1231"/>
      <c r="E55" s="1232"/>
      <c r="F55" s="107">
        <v>5443</v>
      </c>
      <c r="G55" s="107">
        <v>5760</v>
      </c>
      <c r="H55" s="108">
        <v>5949</v>
      </c>
    </row>
    <row r="56" spans="2:8" ht="52.5" customHeight="1">
      <c r="B56" s="109"/>
      <c r="C56" s="1233" t="s">
        <v>42</v>
      </c>
      <c r="D56" s="1233"/>
      <c r="E56" s="1234"/>
      <c r="F56" s="110">
        <v>940</v>
      </c>
      <c r="G56" s="110">
        <v>941</v>
      </c>
      <c r="H56" s="111">
        <v>943</v>
      </c>
    </row>
    <row r="57" spans="2:8" ht="53.25" customHeight="1">
      <c r="B57" s="109"/>
      <c r="C57" s="1235" t="s">
        <v>43</v>
      </c>
      <c r="D57" s="1235"/>
      <c r="E57" s="1236"/>
      <c r="F57" s="112">
        <v>3296</v>
      </c>
      <c r="G57" s="112">
        <v>3343</v>
      </c>
      <c r="H57" s="113">
        <v>3297</v>
      </c>
    </row>
    <row r="58" spans="2:8" ht="45.75" customHeight="1">
      <c r="B58" s="114"/>
      <c r="C58" s="1223" t="s">
        <v>585</v>
      </c>
      <c r="D58" s="1224"/>
      <c r="E58" s="1225"/>
      <c r="F58" s="115">
        <v>2372</v>
      </c>
      <c r="G58" s="115">
        <v>2421</v>
      </c>
      <c r="H58" s="116">
        <v>2366</v>
      </c>
    </row>
    <row r="59" spans="2:8" ht="45.75" customHeight="1">
      <c r="B59" s="114"/>
      <c r="C59" s="1223" t="s">
        <v>586</v>
      </c>
      <c r="D59" s="1224"/>
      <c r="E59" s="1225"/>
      <c r="F59" s="115">
        <v>493</v>
      </c>
      <c r="G59" s="115">
        <v>493</v>
      </c>
      <c r="H59" s="116">
        <v>463</v>
      </c>
    </row>
    <row r="60" spans="2:8" ht="45.75" customHeight="1">
      <c r="B60" s="114"/>
      <c r="C60" s="1223" t="s">
        <v>587</v>
      </c>
      <c r="D60" s="1224"/>
      <c r="E60" s="1225"/>
      <c r="F60" s="115" t="s">
        <v>588</v>
      </c>
      <c r="G60" s="115" t="s">
        <v>589</v>
      </c>
      <c r="H60" s="116">
        <v>74</v>
      </c>
    </row>
    <row r="61" spans="2:8" ht="45.75" customHeight="1">
      <c r="B61" s="114"/>
      <c r="C61" s="1223" t="s">
        <v>590</v>
      </c>
      <c r="D61" s="1224"/>
      <c r="E61" s="1225"/>
      <c r="F61" s="115">
        <v>43</v>
      </c>
      <c r="G61" s="115">
        <v>43</v>
      </c>
      <c r="H61" s="116">
        <v>43</v>
      </c>
    </row>
    <row r="62" spans="2:8" ht="45.75" customHeight="1" thickBot="1">
      <c r="B62" s="117"/>
      <c r="C62" s="1226" t="s">
        <v>591</v>
      </c>
      <c r="D62" s="1227"/>
      <c r="E62" s="1228"/>
      <c r="F62" s="118">
        <v>44</v>
      </c>
      <c r="G62" s="118">
        <v>44</v>
      </c>
      <c r="H62" s="119">
        <v>42</v>
      </c>
    </row>
    <row r="63" spans="2:8" ht="52.5" customHeight="1" thickBot="1">
      <c r="B63" s="120"/>
      <c r="C63" s="1229" t="s">
        <v>44</v>
      </c>
      <c r="D63" s="1229"/>
      <c r="E63" s="1230"/>
      <c r="F63" s="121">
        <v>9679</v>
      </c>
      <c r="G63" s="121">
        <v>10044</v>
      </c>
      <c r="H63" s="122">
        <v>10188</v>
      </c>
    </row>
    <row r="64" spans="2:8" ht="15" customHeight="1"/>
    <row r="65" ht="0" hidden="1" customHeight="1"/>
    <row r="66" ht="0" hidden="1" customHeight="1"/>
  </sheetData>
  <sheetProtection algorithmName="SHA-512" hashValue="Xfo6PrjbnWpMkmrf646Q4mXxdbnZeootNzF+ZbQ0kB4KnJfz2ynz3IOGrRhcTdpqYMzn3EbVSQNXY2QpB1QhHA==" saltValue="+zQmBPAsGMhY6KlPpOhu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K60" zoomScale="85" zoomScaleNormal="85" zoomScaleSheetLayoutView="55" workbookViewId="0">
      <selection activeCell="AN65" sqref="AN65:DC69"/>
    </sheetView>
  </sheetViews>
  <sheetFormatPr defaultColWidth="0" defaultRowHeight="13.5" customHeight="1" zeroHeight="1"/>
  <cols>
    <col min="1" max="1" width="6.36328125" style="1239" customWidth="1"/>
    <col min="2" max="107" width="2.453125" style="1239" customWidth="1"/>
    <col min="108" max="108" width="6.08984375" style="1247" customWidth="1"/>
    <col min="109" max="109" width="5.90625" style="1246" customWidth="1"/>
    <col min="110" max="110" width="19.08984375" style="1239" hidden="1"/>
    <col min="111" max="115" width="12.6328125" style="1239" hidden="1"/>
    <col min="116" max="349" width="8.6328125" style="1239" hidden="1"/>
    <col min="350" max="355" width="14.90625" style="1239" hidden="1"/>
    <col min="356" max="357" width="15.90625" style="1239" hidden="1"/>
    <col min="358" max="363" width="16.08984375" style="1239" hidden="1"/>
    <col min="364" max="364" width="6.08984375" style="1239" hidden="1"/>
    <col min="365" max="365" width="3" style="1239" hidden="1"/>
    <col min="366" max="605" width="8.6328125" style="1239" hidden="1"/>
    <col min="606" max="611" width="14.90625" style="1239" hidden="1"/>
    <col min="612" max="613" width="15.90625" style="1239" hidden="1"/>
    <col min="614" max="619" width="16.08984375" style="1239" hidden="1"/>
    <col min="620" max="620" width="6.08984375" style="1239" hidden="1"/>
    <col min="621" max="621" width="3" style="1239" hidden="1"/>
    <col min="622" max="861" width="8.6328125" style="1239" hidden="1"/>
    <col min="862" max="867" width="14.90625" style="1239" hidden="1"/>
    <col min="868" max="869" width="15.90625" style="1239" hidden="1"/>
    <col min="870" max="875" width="16.08984375" style="1239" hidden="1"/>
    <col min="876" max="876" width="6.08984375" style="1239" hidden="1"/>
    <col min="877" max="877" width="3" style="1239" hidden="1"/>
    <col min="878" max="1117" width="8.6328125" style="1239" hidden="1"/>
    <col min="1118" max="1123" width="14.90625" style="1239" hidden="1"/>
    <col min="1124" max="1125" width="15.90625" style="1239" hidden="1"/>
    <col min="1126" max="1131" width="16.08984375" style="1239" hidden="1"/>
    <col min="1132" max="1132" width="6.08984375" style="1239" hidden="1"/>
    <col min="1133" max="1133" width="3" style="1239" hidden="1"/>
    <col min="1134" max="1373" width="8.6328125" style="1239" hidden="1"/>
    <col min="1374" max="1379" width="14.90625" style="1239" hidden="1"/>
    <col min="1380" max="1381" width="15.90625" style="1239" hidden="1"/>
    <col min="1382" max="1387" width="16.08984375" style="1239" hidden="1"/>
    <col min="1388" max="1388" width="6.08984375" style="1239" hidden="1"/>
    <col min="1389" max="1389" width="3" style="1239" hidden="1"/>
    <col min="1390" max="1629" width="8.6328125" style="1239" hidden="1"/>
    <col min="1630" max="1635" width="14.90625" style="1239" hidden="1"/>
    <col min="1636" max="1637" width="15.90625" style="1239" hidden="1"/>
    <col min="1638" max="1643" width="16.08984375" style="1239" hidden="1"/>
    <col min="1644" max="1644" width="6.08984375" style="1239" hidden="1"/>
    <col min="1645" max="1645" width="3" style="1239" hidden="1"/>
    <col min="1646" max="1885" width="8.6328125" style="1239" hidden="1"/>
    <col min="1886" max="1891" width="14.90625" style="1239" hidden="1"/>
    <col min="1892" max="1893" width="15.90625" style="1239" hidden="1"/>
    <col min="1894" max="1899" width="16.08984375" style="1239" hidden="1"/>
    <col min="1900" max="1900" width="6.08984375" style="1239" hidden="1"/>
    <col min="1901" max="1901" width="3" style="1239" hidden="1"/>
    <col min="1902" max="2141" width="8.6328125" style="1239" hidden="1"/>
    <col min="2142" max="2147" width="14.90625" style="1239" hidden="1"/>
    <col min="2148" max="2149" width="15.90625" style="1239" hidden="1"/>
    <col min="2150" max="2155" width="16.08984375" style="1239" hidden="1"/>
    <col min="2156" max="2156" width="6.08984375" style="1239" hidden="1"/>
    <col min="2157" max="2157" width="3" style="1239" hidden="1"/>
    <col min="2158" max="2397" width="8.6328125" style="1239" hidden="1"/>
    <col min="2398" max="2403" width="14.90625" style="1239" hidden="1"/>
    <col min="2404" max="2405" width="15.90625" style="1239" hidden="1"/>
    <col min="2406" max="2411" width="16.08984375" style="1239" hidden="1"/>
    <col min="2412" max="2412" width="6.08984375" style="1239" hidden="1"/>
    <col min="2413" max="2413" width="3" style="1239" hidden="1"/>
    <col min="2414" max="2653" width="8.6328125" style="1239" hidden="1"/>
    <col min="2654" max="2659" width="14.90625" style="1239" hidden="1"/>
    <col min="2660" max="2661" width="15.90625" style="1239" hidden="1"/>
    <col min="2662" max="2667" width="16.08984375" style="1239" hidden="1"/>
    <col min="2668" max="2668" width="6.08984375" style="1239" hidden="1"/>
    <col min="2669" max="2669" width="3" style="1239" hidden="1"/>
    <col min="2670" max="2909" width="8.6328125" style="1239" hidden="1"/>
    <col min="2910" max="2915" width="14.90625" style="1239" hidden="1"/>
    <col min="2916" max="2917" width="15.90625" style="1239" hidden="1"/>
    <col min="2918" max="2923" width="16.08984375" style="1239" hidden="1"/>
    <col min="2924" max="2924" width="6.08984375" style="1239" hidden="1"/>
    <col min="2925" max="2925" width="3" style="1239" hidden="1"/>
    <col min="2926" max="3165" width="8.6328125" style="1239" hidden="1"/>
    <col min="3166" max="3171" width="14.90625" style="1239" hidden="1"/>
    <col min="3172" max="3173" width="15.90625" style="1239" hidden="1"/>
    <col min="3174" max="3179" width="16.08984375" style="1239" hidden="1"/>
    <col min="3180" max="3180" width="6.08984375" style="1239" hidden="1"/>
    <col min="3181" max="3181" width="3" style="1239" hidden="1"/>
    <col min="3182" max="3421" width="8.6328125" style="1239" hidden="1"/>
    <col min="3422" max="3427" width="14.90625" style="1239" hidden="1"/>
    <col min="3428" max="3429" width="15.90625" style="1239" hidden="1"/>
    <col min="3430" max="3435" width="16.08984375" style="1239" hidden="1"/>
    <col min="3436" max="3436" width="6.08984375" style="1239" hidden="1"/>
    <col min="3437" max="3437" width="3" style="1239" hidden="1"/>
    <col min="3438" max="3677" width="8.6328125" style="1239" hidden="1"/>
    <col min="3678" max="3683" width="14.90625" style="1239" hidden="1"/>
    <col min="3684" max="3685" width="15.90625" style="1239" hidden="1"/>
    <col min="3686" max="3691" width="16.08984375" style="1239" hidden="1"/>
    <col min="3692" max="3692" width="6.08984375" style="1239" hidden="1"/>
    <col min="3693" max="3693" width="3" style="1239" hidden="1"/>
    <col min="3694" max="3933" width="8.6328125" style="1239" hidden="1"/>
    <col min="3934" max="3939" width="14.90625" style="1239" hidden="1"/>
    <col min="3940" max="3941" width="15.90625" style="1239" hidden="1"/>
    <col min="3942" max="3947" width="16.08984375" style="1239" hidden="1"/>
    <col min="3948" max="3948" width="6.08984375" style="1239" hidden="1"/>
    <col min="3949" max="3949" width="3" style="1239" hidden="1"/>
    <col min="3950" max="4189" width="8.6328125" style="1239" hidden="1"/>
    <col min="4190" max="4195" width="14.90625" style="1239" hidden="1"/>
    <col min="4196" max="4197" width="15.90625" style="1239" hidden="1"/>
    <col min="4198" max="4203" width="16.08984375" style="1239" hidden="1"/>
    <col min="4204" max="4204" width="6.08984375" style="1239" hidden="1"/>
    <col min="4205" max="4205" width="3" style="1239" hidden="1"/>
    <col min="4206" max="4445" width="8.6328125" style="1239" hidden="1"/>
    <col min="4446" max="4451" width="14.90625" style="1239" hidden="1"/>
    <col min="4452" max="4453" width="15.90625" style="1239" hidden="1"/>
    <col min="4454" max="4459" width="16.08984375" style="1239" hidden="1"/>
    <col min="4460" max="4460" width="6.08984375" style="1239" hidden="1"/>
    <col min="4461" max="4461" width="3" style="1239" hidden="1"/>
    <col min="4462" max="4701" width="8.6328125" style="1239" hidden="1"/>
    <col min="4702" max="4707" width="14.90625" style="1239" hidden="1"/>
    <col min="4708" max="4709" width="15.90625" style="1239" hidden="1"/>
    <col min="4710" max="4715" width="16.08984375" style="1239" hidden="1"/>
    <col min="4716" max="4716" width="6.08984375" style="1239" hidden="1"/>
    <col min="4717" max="4717" width="3" style="1239" hidden="1"/>
    <col min="4718" max="4957" width="8.6328125" style="1239" hidden="1"/>
    <col min="4958" max="4963" width="14.90625" style="1239" hidden="1"/>
    <col min="4964" max="4965" width="15.90625" style="1239" hidden="1"/>
    <col min="4966" max="4971" width="16.08984375" style="1239" hidden="1"/>
    <col min="4972" max="4972" width="6.08984375" style="1239" hidden="1"/>
    <col min="4973" max="4973" width="3" style="1239" hidden="1"/>
    <col min="4974" max="5213" width="8.6328125" style="1239" hidden="1"/>
    <col min="5214" max="5219" width="14.90625" style="1239" hidden="1"/>
    <col min="5220" max="5221" width="15.90625" style="1239" hidden="1"/>
    <col min="5222" max="5227" width="16.08984375" style="1239" hidden="1"/>
    <col min="5228" max="5228" width="6.08984375" style="1239" hidden="1"/>
    <col min="5229" max="5229" width="3" style="1239" hidden="1"/>
    <col min="5230" max="5469" width="8.6328125" style="1239" hidden="1"/>
    <col min="5470" max="5475" width="14.90625" style="1239" hidden="1"/>
    <col min="5476" max="5477" width="15.90625" style="1239" hidden="1"/>
    <col min="5478" max="5483" width="16.08984375" style="1239" hidden="1"/>
    <col min="5484" max="5484" width="6.08984375" style="1239" hidden="1"/>
    <col min="5485" max="5485" width="3" style="1239" hidden="1"/>
    <col min="5486" max="5725" width="8.6328125" style="1239" hidden="1"/>
    <col min="5726" max="5731" width="14.90625" style="1239" hidden="1"/>
    <col min="5732" max="5733" width="15.90625" style="1239" hidden="1"/>
    <col min="5734" max="5739" width="16.08984375" style="1239" hidden="1"/>
    <col min="5740" max="5740" width="6.08984375" style="1239" hidden="1"/>
    <col min="5741" max="5741" width="3" style="1239" hidden="1"/>
    <col min="5742" max="5981" width="8.6328125" style="1239" hidden="1"/>
    <col min="5982" max="5987" width="14.90625" style="1239" hidden="1"/>
    <col min="5988" max="5989" width="15.90625" style="1239" hidden="1"/>
    <col min="5990" max="5995" width="16.08984375" style="1239" hidden="1"/>
    <col min="5996" max="5996" width="6.08984375" style="1239" hidden="1"/>
    <col min="5997" max="5997" width="3" style="1239" hidden="1"/>
    <col min="5998" max="6237" width="8.6328125" style="1239" hidden="1"/>
    <col min="6238" max="6243" width="14.90625" style="1239" hidden="1"/>
    <col min="6244" max="6245" width="15.90625" style="1239" hidden="1"/>
    <col min="6246" max="6251" width="16.08984375" style="1239" hidden="1"/>
    <col min="6252" max="6252" width="6.08984375" style="1239" hidden="1"/>
    <col min="6253" max="6253" width="3" style="1239" hidden="1"/>
    <col min="6254" max="6493" width="8.6328125" style="1239" hidden="1"/>
    <col min="6494" max="6499" width="14.90625" style="1239" hidden="1"/>
    <col min="6500" max="6501" width="15.90625" style="1239" hidden="1"/>
    <col min="6502" max="6507" width="16.08984375" style="1239" hidden="1"/>
    <col min="6508" max="6508" width="6.08984375" style="1239" hidden="1"/>
    <col min="6509" max="6509" width="3" style="1239" hidden="1"/>
    <col min="6510" max="6749" width="8.6328125" style="1239" hidden="1"/>
    <col min="6750" max="6755" width="14.90625" style="1239" hidden="1"/>
    <col min="6756" max="6757" width="15.90625" style="1239" hidden="1"/>
    <col min="6758" max="6763" width="16.08984375" style="1239" hidden="1"/>
    <col min="6764" max="6764" width="6.08984375" style="1239" hidden="1"/>
    <col min="6765" max="6765" width="3" style="1239" hidden="1"/>
    <col min="6766" max="7005" width="8.6328125" style="1239" hidden="1"/>
    <col min="7006" max="7011" width="14.90625" style="1239" hidden="1"/>
    <col min="7012" max="7013" width="15.90625" style="1239" hidden="1"/>
    <col min="7014" max="7019" width="16.08984375" style="1239" hidden="1"/>
    <col min="7020" max="7020" width="6.08984375" style="1239" hidden="1"/>
    <col min="7021" max="7021" width="3" style="1239" hidden="1"/>
    <col min="7022" max="7261" width="8.6328125" style="1239" hidden="1"/>
    <col min="7262" max="7267" width="14.90625" style="1239" hidden="1"/>
    <col min="7268" max="7269" width="15.90625" style="1239" hidden="1"/>
    <col min="7270" max="7275" width="16.08984375" style="1239" hidden="1"/>
    <col min="7276" max="7276" width="6.08984375" style="1239" hidden="1"/>
    <col min="7277" max="7277" width="3" style="1239" hidden="1"/>
    <col min="7278" max="7517" width="8.6328125" style="1239" hidden="1"/>
    <col min="7518" max="7523" width="14.90625" style="1239" hidden="1"/>
    <col min="7524" max="7525" width="15.90625" style="1239" hidden="1"/>
    <col min="7526" max="7531" width="16.08984375" style="1239" hidden="1"/>
    <col min="7532" max="7532" width="6.08984375" style="1239" hidden="1"/>
    <col min="7533" max="7533" width="3" style="1239" hidden="1"/>
    <col min="7534" max="7773" width="8.6328125" style="1239" hidden="1"/>
    <col min="7774" max="7779" width="14.90625" style="1239" hidden="1"/>
    <col min="7780" max="7781" width="15.90625" style="1239" hidden="1"/>
    <col min="7782" max="7787" width="16.08984375" style="1239" hidden="1"/>
    <col min="7788" max="7788" width="6.08984375" style="1239" hidden="1"/>
    <col min="7789" max="7789" width="3" style="1239" hidden="1"/>
    <col min="7790" max="8029" width="8.6328125" style="1239" hidden="1"/>
    <col min="8030" max="8035" width="14.90625" style="1239" hidden="1"/>
    <col min="8036" max="8037" width="15.90625" style="1239" hidden="1"/>
    <col min="8038" max="8043" width="16.08984375" style="1239" hidden="1"/>
    <col min="8044" max="8044" width="6.08984375" style="1239" hidden="1"/>
    <col min="8045" max="8045" width="3" style="1239" hidden="1"/>
    <col min="8046" max="8285" width="8.6328125" style="1239" hidden="1"/>
    <col min="8286" max="8291" width="14.90625" style="1239" hidden="1"/>
    <col min="8292" max="8293" width="15.90625" style="1239" hidden="1"/>
    <col min="8294" max="8299" width="16.08984375" style="1239" hidden="1"/>
    <col min="8300" max="8300" width="6.08984375" style="1239" hidden="1"/>
    <col min="8301" max="8301" width="3" style="1239" hidden="1"/>
    <col min="8302" max="8541" width="8.6328125" style="1239" hidden="1"/>
    <col min="8542" max="8547" width="14.90625" style="1239" hidden="1"/>
    <col min="8548" max="8549" width="15.90625" style="1239" hidden="1"/>
    <col min="8550" max="8555" width="16.08984375" style="1239" hidden="1"/>
    <col min="8556" max="8556" width="6.08984375" style="1239" hidden="1"/>
    <col min="8557" max="8557" width="3" style="1239" hidden="1"/>
    <col min="8558" max="8797" width="8.6328125" style="1239" hidden="1"/>
    <col min="8798" max="8803" width="14.90625" style="1239" hidden="1"/>
    <col min="8804" max="8805" width="15.90625" style="1239" hidden="1"/>
    <col min="8806" max="8811" width="16.08984375" style="1239" hidden="1"/>
    <col min="8812" max="8812" width="6.08984375" style="1239" hidden="1"/>
    <col min="8813" max="8813" width="3" style="1239" hidden="1"/>
    <col min="8814" max="9053" width="8.6328125" style="1239" hidden="1"/>
    <col min="9054" max="9059" width="14.90625" style="1239" hidden="1"/>
    <col min="9060" max="9061" width="15.90625" style="1239" hidden="1"/>
    <col min="9062" max="9067" width="16.08984375" style="1239" hidden="1"/>
    <col min="9068" max="9068" width="6.08984375" style="1239" hidden="1"/>
    <col min="9069" max="9069" width="3" style="1239" hidden="1"/>
    <col min="9070" max="9309" width="8.6328125" style="1239" hidden="1"/>
    <col min="9310" max="9315" width="14.90625" style="1239" hidden="1"/>
    <col min="9316" max="9317" width="15.90625" style="1239" hidden="1"/>
    <col min="9318" max="9323" width="16.08984375" style="1239" hidden="1"/>
    <col min="9324" max="9324" width="6.08984375" style="1239" hidden="1"/>
    <col min="9325" max="9325" width="3" style="1239" hidden="1"/>
    <col min="9326" max="9565" width="8.6328125" style="1239" hidden="1"/>
    <col min="9566" max="9571" width="14.90625" style="1239" hidden="1"/>
    <col min="9572" max="9573" width="15.90625" style="1239" hidden="1"/>
    <col min="9574" max="9579" width="16.08984375" style="1239" hidden="1"/>
    <col min="9580" max="9580" width="6.08984375" style="1239" hidden="1"/>
    <col min="9581" max="9581" width="3" style="1239" hidden="1"/>
    <col min="9582" max="9821" width="8.6328125" style="1239" hidden="1"/>
    <col min="9822" max="9827" width="14.90625" style="1239" hidden="1"/>
    <col min="9828" max="9829" width="15.90625" style="1239" hidden="1"/>
    <col min="9830" max="9835" width="16.08984375" style="1239" hidden="1"/>
    <col min="9836" max="9836" width="6.08984375" style="1239" hidden="1"/>
    <col min="9837" max="9837" width="3" style="1239" hidden="1"/>
    <col min="9838" max="10077" width="8.6328125" style="1239" hidden="1"/>
    <col min="10078" max="10083" width="14.90625" style="1239" hidden="1"/>
    <col min="10084" max="10085" width="15.90625" style="1239" hidden="1"/>
    <col min="10086" max="10091" width="16.08984375" style="1239" hidden="1"/>
    <col min="10092" max="10092" width="6.08984375" style="1239" hidden="1"/>
    <col min="10093" max="10093" width="3" style="1239" hidden="1"/>
    <col min="10094" max="10333" width="8.6328125" style="1239" hidden="1"/>
    <col min="10334" max="10339" width="14.90625" style="1239" hidden="1"/>
    <col min="10340" max="10341" width="15.90625" style="1239" hidden="1"/>
    <col min="10342" max="10347" width="16.08984375" style="1239" hidden="1"/>
    <col min="10348" max="10348" width="6.08984375" style="1239" hidden="1"/>
    <col min="10349" max="10349" width="3" style="1239" hidden="1"/>
    <col min="10350" max="10589" width="8.6328125" style="1239" hidden="1"/>
    <col min="10590" max="10595" width="14.90625" style="1239" hidden="1"/>
    <col min="10596" max="10597" width="15.90625" style="1239" hidden="1"/>
    <col min="10598" max="10603" width="16.08984375" style="1239" hidden="1"/>
    <col min="10604" max="10604" width="6.08984375" style="1239" hidden="1"/>
    <col min="10605" max="10605" width="3" style="1239" hidden="1"/>
    <col min="10606" max="10845" width="8.6328125" style="1239" hidden="1"/>
    <col min="10846" max="10851" width="14.90625" style="1239" hidden="1"/>
    <col min="10852" max="10853" width="15.90625" style="1239" hidden="1"/>
    <col min="10854" max="10859" width="16.08984375" style="1239" hidden="1"/>
    <col min="10860" max="10860" width="6.08984375" style="1239" hidden="1"/>
    <col min="10861" max="10861" width="3" style="1239" hidden="1"/>
    <col min="10862" max="11101" width="8.6328125" style="1239" hidden="1"/>
    <col min="11102" max="11107" width="14.90625" style="1239" hidden="1"/>
    <col min="11108" max="11109" width="15.90625" style="1239" hidden="1"/>
    <col min="11110" max="11115" width="16.08984375" style="1239" hidden="1"/>
    <col min="11116" max="11116" width="6.08984375" style="1239" hidden="1"/>
    <col min="11117" max="11117" width="3" style="1239" hidden="1"/>
    <col min="11118" max="11357" width="8.6328125" style="1239" hidden="1"/>
    <col min="11358" max="11363" width="14.90625" style="1239" hidden="1"/>
    <col min="11364" max="11365" width="15.90625" style="1239" hidden="1"/>
    <col min="11366" max="11371" width="16.08984375" style="1239" hidden="1"/>
    <col min="11372" max="11372" width="6.08984375" style="1239" hidden="1"/>
    <col min="11373" max="11373" width="3" style="1239" hidden="1"/>
    <col min="11374" max="11613" width="8.6328125" style="1239" hidden="1"/>
    <col min="11614" max="11619" width="14.90625" style="1239" hidden="1"/>
    <col min="11620" max="11621" width="15.90625" style="1239" hidden="1"/>
    <col min="11622" max="11627" width="16.08984375" style="1239" hidden="1"/>
    <col min="11628" max="11628" width="6.08984375" style="1239" hidden="1"/>
    <col min="11629" max="11629" width="3" style="1239" hidden="1"/>
    <col min="11630" max="11869" width="8.6328125" style="1239" hidden="1"/>
    <col min="11870" max="11875" width="14.90625" style="1239" hidden="1"/>
    <col min="11876" max="11877" width="15.90625" style="1239" hidden="1"/>
    <col min="11878" max="11883" width="16.08984375" style="1239" hidden="1"/>
    <col min="11884" max="11884" width="6.08984375" style="1239" hidden="1"/>
    <col min="11885" max="11885" width="3" style="1239" hidden="1"/>
    <col min="11886" max="12125" width="8.6328125" style="1239" hidden="1"/>
    <col min="12126" max="12131" width="14.90625" style="1239" hidden="1"/>
    <col min="12132" max="12133" width="15.90625" style="1239" hidden="1"/>
    <col min="12134" max="12139" width="16.08984375" style="1239" hidden="1"/>
    <col min="12140" max="12140" width="6.08984375" style="1239" hidden="1"/>
    <col min="12141" max="12141" width="3" style="1239" hidden="1"/>
    <col min="12142" max="12381" width="8.6328125" style="1239" hidden="1"/>
    <col min="12382" max="12387" width="14.90625" style="1239" hidden="1"/>
    <col min="12388" max="12389" width="15.90625" style="1239" hidden="1"/>
    <col min="12390" max="12395" width="16.08984375" style="1239" hidden="1"/>
    <col min="12396" max="12396" width="6.08984375" style="1239" hidden="1"/>
    <col min="12397" max="12397" width="3" style="1239" hidden="1"/>
    <col min="12398" max="12637" width="8.6328125" style="1239" hidden="1"/>
    <col min="12638" max="12643" width="14.90625" style="1239" hidden="1"/>
    <col min="12644" max="12645" width="15.90625" style="1239" hidden="1"/>
    <col min="12646" max="12651" width="16.08984375" style="1239" hidden="1"/>
    <col min="12652" max="12652" width="6.08984375" style="1239" hidden="1"/>
    <col min="12653" max="12653" width="3" style="1239" hidden="1"/>
    <col min="12654" max="12893" width="8.6328125" style="1239" hidden="1"/>
    <col min="12894" max="12899" width="14.90625" style="1239" hidden="1"/>
    <col min="12900" max="12901" width="15.90625" style="1239" hidden="1"/>
    <col min="12902" max="12907" width="16.08984375" style="1239" hidden="1"/>
    <col min="12908" max="12908" width="6.08984375" style="1239" hidden="1"/>
    <col min="12909" max="12909" width="3" style="1239" hidden="1"/>
    <col min="12910" max="13149" width="8.6328125" style="1239" hidden="1"/>
    <col min="13150" max="13155" width="14.90625" style="1239" hidden="1"/>
    <col min="13156" max="13157" width="15.90625" style="1239" hidden="1"/>
    <col min="13158" max="13163" width="16.08984375" style="1239" hidden="1"/>
    <col min="13164" max="13164" width="6.08984375" style="1239" hidden="1"/>
    <col min="13165" max="13165" width="3" style="1239" hidden="1"/>
    <col min="13166" max="13405" width="8.6328125" style="1239" hidden="1"/>
    <col min="13406" max="13411" width="14.90625" style="1239" hidden="1"/>
    <col min="13412" max="13413" width="15.90625" style="1239" hidden="1"/>
    <col min="13414" max="13419" width="16.08984375" style="1239" hidden="1"/>
    <col min="13420" max="13420" width="6.08984375" style="1239" hidden="1"/>
    <col min="13421" max="13421" width="3" style="1239" hidden="1"/>
    <col min="13422" max="13661" width="8.6328125" style="1239" hidden="1"/>
    <col min="13662" max="13667" width="14.90625" style="1239" hidden="1"/>
    <col min="13668" max="13669" width="15.90625" style="1239" hidden="1"/>
    <col min="13670" max="13675" width="16.08984375" style="1239" hidden="1"/>
    <col min="13676" max="13676" width="6.08984375" style="1239" hidden="1"/>
    <col min="13677" max="13677" width="3" style="1239" hidden="1"/>
    <col min="13678" max="13917" width="8.6328125" style="1239" hidden="1"/>
    <col min="13918" max="13923" width="14.90625" style="1239" hidden="1"/>
    <col min="13924" max="13925" width="15.90625" style="1239" hidden="1"/>
    <col min="13926" max="13931" width="16.08984375" style="1239" hidden="1"/>
    <col min="13932" max="13932" width="6.08984375" style="1239" hidden="1"/>
    <col min="13933" max="13933" width="3" style="1239" hidden="1"/>
    <col min="13934" max="14173" width="8.6328125" style="1239" hidden="1"/>
    <col min="14174" max="14179" width="14.90625" style="1239" hidden="1"/>
    <col min="14180" max="14181" width="15.90625" style="1239" hidden="1"/>
    <col min="14182" max="14187" width="16.08984375" style="1239" hidden="1"/>
    <col min="14188" max="14188" width="6.08984375" style="1239" hidden="1"/>
    <col min="14189" max="14189" width="3" style="1239" hidden="1"/>
    <col min="14190" max="14429" width="8.6328125" style="1239" hidden="1"/>
    <col min="14430" max="14435" width="14.90625" style="1239" hidden="1"/>
    <col min="14436" max="14437" width="15.90625" style="1239" hidden="1"/>
    <col min="14438" max="14443" width="16.08984375" style="1239" hidden="1"/>
    <col min="14444" max="14444" width="6.08984375" style="1239" hidden="1"/>
    <col min="14445" max="14445" width="3" style="1239" hidden="1"/>
    <col min="14446" max="14685" width="8.6328125" style="1239" hidden="1"/>
    <col min="14686" max="14691" width="14.90625" style="1239" hidden="1"/>
    <col min="14692" max="14693" width="15.90625" style="1239" hidden="1"/>
    <col min="14694" max="14699" width="16.08984375" style="1239" hidden="1"/>
    <col min="14700" max="14700" width="6.08984375" style="1239" hidden="1"/>
    <col min="14701" max="14701" width="3" style="1239" hidden="1"/>
    <col min="14702" max="14941" width="8.6328125" style="1239" hidden="1"/>
    <col min="14942" max="14947" width="14.90625" style="1239" hidden="1"/>
    <col min="14948" max="14949" width="15.90625" style="1239" hidden="1"/>
    <col min="14950" max="14955" width="16.08984375" style="1239" hidden="1"/>
    <col min="14956" max="14956" width="6.08984375" style="1239" hidden="1"/>
    <col min="14957" max="14957" width="3" style="1239" hidden="1"/>
    <col min="14958" max="15197" width="8.6328125" style="1239" hidden="1"/>
    <col min="15198" max="15203" width="14.90625" style="1239" hidden="1"/>
    <col min="15204" max="15205" width="15.90625" style="1239" hidden="1"/>
    <col min="15206" max="15211" width="16.08984375" style="1239" hidden="1"/>
    <col min="15212" max="15212" width="6.08984375" style="1239" hidden="1"/>
    <col min="15213" max="15213" width="3" style="1239" hidden="1"/>
    <col min="15214" max="15453" width="8.6328125" style="1239" hidden="1"/>
    <col min="15454" max="15459" width="14.90625" style="1239" hidden="1"/>
    <col min="15460" max="15461" width="15.90625" style="1239" hidden="1"/>
    <col min="15462" max="15467" width="16.08984375" style="1239" hidden="1"/>
    <col min="15468" max="15468" width="6.08984375" style="1239" hidden="1"/>
    <col min="15469" max="15469" width="3" style="1239" hidden="1"/>
    <col min="15470" max="15709" width="8.6328125" style="1239" hidden="1"/>
    <col min="15710" max="15715" width="14.90625" style="1239" hidden="1"/>
    <col min="15716" max="15717" width="15.90625" style="1239" hidden="1"/>
    <col min="15718" max="15723" width="16.08984375" style="1239" hidden="1"/>
    <col min="15724" max="15724" width="6.08984375" style="1239" hidden="1"/>
    <col min="15725" max="15725" width="3" style="1239" hidden="1"/>
    <col min="15726" max="15965" width="8.6328125" style="1239" hidden="1"/>
    <col min="15966" max="15971" width="14.90625" style="1239" hidden="1"/>
    <col min="15972" max="15973" width="15.90625" style="1239" hidden="1"/>
    <col min="15974" max="15979" width="16.08984375" style="1239" hidden="1"/>
    <col min="15980" max="15980" width="6.08984375" style="1239" hidden="1"/>
    <col min="15981" max="15981" width="3" style="1239" hidden="1"/>
    <col min="15982" max="16221" width="8.6328125" style="1239" hidden="1"/>
    <col min="16222" max="16227" width="14.90625" style="1239" hidden="1"/>
    <col min="16228" max="16229" width="15.90625" style="1239" hidden="1"/>
    <col min="16230" max="16235" width="16.08984375" style="1239" hidden="1"/>
    <col min="16236" max="16236" width="6.08984375" style="1239" hidden="1"/>
    <col min="16237" max="16237" width="3" style="1239" hidden="1"/>
    <col min="16238" max="16384" width="8.63281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ht="13">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ht="13">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ht="13">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ht="13">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ht="13">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ht="13">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ht="13">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607</v>
      </c>
    </row>
    <row r="11" spans="1:143" s="270" customFormat="1" ht="13">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607</v>
      </c>
    </row>
    <row r="13" spans="1:143" s="270" customFormat="1" ht="13">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ht="13">
      <c r="DD19" s="1239"/>
      <c r="DE19" s="1239"/>
    </row>
    <row r="20" spans="1:351" ht="13">
      <c r="DD20" s="1239"/>
      <c r="DE20" s="1239"/>
    </row>
    <row r="21" spans="1:351" ht="16.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6.5">
      <c r="B22" s="1246"/>
      <c r="MM22" s="1245"/>
    </row>
    <row r="23" spans="1:351" ht="13">
      <c r="B23" s="1246"/>
    </row>
    <row r="24" spans="1:351" ht="13">
      <c r="B24" s="1246"/>
    </row>
    <row r="25" spans="1:351" ht="13">
      <c r="B25" s="1246"/>
    </row>
    <row r="26" spans="1:351" ht="13">
      <c r="B26" s="1246"/>
    </row>
    <row r="27" spans="1:351" ht="13">
      <c r="B27" s="1246"/>
    </row>
    <row r="28" spans="1:351" ht="13">
      <c r="B28" s="1246"/>
    </row>
    <row r="29" spans="1:351" ht="13">
      <c r="B29" s="1246"/>
    </row>
    <row r="30" spans="1:351" ht="13">
      <c r="B30" s="1246"/>
    </row>
    <row r="31" spans="1:351" ht="13">
      <c r="B31" s="1246"/>
    </row>
    <row r="32" spans="1:351" ht="13">
      <c r="B32" s="1246"/>
    </row>
    <row r="33" spans="2:109" ht="13">
      <c r="B33" s="1246"/>
    </row>
    <row r="34" spans="2:109" ht="13">
      <c r="B34" s="1246"/>
    </row>
    <row r="35" spans="2:109" ht="13">
      <c r="B35" s="1246"/>
    </row>
    <row r="36" spans="2:109" ht="13">
      <c r="B36" s="1246"/>
    </row>
    <row r="37" spans="2:109" ht="13">
      <c r="B37" s="1246"/>
    </row>
    <row r="38" spans="2:109" ht="13">
      <c r="B38" s="1246"/>
    </row>
    <row r="39" spans="2:109" ht="13">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ht="13">
      <c r="B40" s="1251"/>
      <c r="DD40" s="1251"/>
      <c r="DE40" s="1239"/>
    </row>
    <row r="41" spans="2:109" ht="16.5">
      <c r="B41" s="1252" t="s">
        <v>608</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ht="13">
      <c r="B42" s="1246"/>
      <c r="G42" s="1253"/>
      <c r="I42" s="1254"/>
      <c r="J42" s="1254"/>
      <c r="K42" s="1254"/>
      <c r="AM42" s="1253"/>
      <c r="AN42" s="1253" t="s">
        <v>609</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ht="13">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ht="13">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ht="13">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ht="13">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ht="13">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ht="13">
      <c r="B49" s="1246"/>
      <c r="AN49" s="1239" t="s">
        <v>610</v>
      </c>
    </row>
    <row r="50" spans="1:109" ht="13">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569</v>
      </c>
      <c r="BQ50" s="1271"/>
      <c r="BR50" s="1271"/>
      <c r="BS50" s="1271"/>
      <c r="BT50" s="1271"/>
      <c r="BU50" s="1271"/>
      <c r="BV50" s="1271"/>
      <c r="BW50" s="1271"/>
      <c r="BX50" s="1271" t="s">
        <v>570</v>
      </c>
      <c r="BY50" s="1271"/>
      <c r="BZ50" s="1271"/>
      <c r="CA50" s="1271"/>
      <c r="CB50" s="1271"/>
      <c r="CC50" s="1271"/>
      <c r="CD50" s="1271"/>
      <c r="CE50" s="1271"/>
      <c r="CF50" s="1271" t="s">
        <v>571</v>
      </c>
      <c r="CG50" s="1271"/>
      <c r="CH50" s="1271"/>
      <c r="CI50" s="1271"/>
      <c r="CJ50" s="1271"/>
      <c r="CK50" s="1271"/>
      <c r="CL50" s="1271"/>
      <c r="CM50" s="1271"/>
      <c r="CN50" s="1271" t="s">
        <v>572</v>
      </c>
      <c r="CO50" s="1271"/>
      <c r="CP50" s="1271"/>
      <c r="CQ50" s="1271"/>
      <c r="CR50" s="1271"/>
      <c r="CS50" s="1271"/>
      <c r="CT50" s="1271"/>
      <c r="CU50" s="1271"/>
      <c r="CV50" s="1271" t="s">
        <v>573</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611</v>
      </c>
      <c r="AO51" s="1275"/>
      <c r="AP51" s="1275"/>
      <c r="AQ51" s="1275"/>
      <c r="AR51" s="1275"/>
      <c r="AS51" s="1275"/>
      <c r="AT51" s="1275"/>
      <c r="AU51" s="1275"/>
      <c r="AV51" s="1275"/>
      <c r="AW51" s="1275"/>
      <c r="AX51" s="1275"/>
      <c r="AY51" s="1275"/>
      <c r="AZ51" s="1275"/>
      <c r="BA51" s="1275"/>
      <c r="BB51" s="1275" t="s">
        <v>612</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6"/>
      <c r="CO51" s="1277"/>
      <c r="CP51" s="1277"/>
      <c r="CQ51" s="1277"/>
      <c r="CR51" s="1277"/>
      <c r="CS51" s="1277"/>
      <c r="CT51" s="1277"/>
      <c r="CU51" s="1277"/>
      <c r="CV51" s="1276"/>
      <c r="CW51" s="1277"/>
      <c r="CX51" s="1277"/>
      <c r="CY51" s="1277"/>
      <c r="CZ51" s="1277"/>
      <c r="DA51" s="1277"/>
      <c r="DB51" s="1277"/>
      <c r="DC51" s="1277"/>
    </row>
    <row r="52" spans="1:109" ht="13">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613</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6"/>
      <c r="CO53" s="1277"/>
      <c r="CP53" s="1277"/>
      <c r="CQ53" s="1277"/>
      <c r="CR53" s="1277"/>
      <c r="CS53" s="1277"/>
      <c r="CT53" s="1277"/>
      <c r="CU53" s="1277"/>
      <c r="CV53" s="1276"/>
      <c r="CW53" s="1277"/>
      <c r="CX53" s="1277"/>
      <c r="CY53" s="1277"/>
      <c r="CZ53" s="1277"/>
      <c r="DA53" s="1277"/>
      <c r="DB53" s="1277"/>
      <c r="DC53" s="1277"/>
    </row>
    <row r="54" spans="1:109" ht="13">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
      <c r="A55" s="1254"/>
      <c r="B55" s="1246"/>
      <c r="G55" s="1265"/>
      <c r="H55" s="1265"/>
      <c r="I55" s="1265"/>
      <c r="J55" s="1265"/>
      <c r="K55" s="1274"/>
      <c r="L55" s="1274"/>
      <c r="M55" s="1274"/>
      <c r="N55" s="1274"/>
      <c r="AN55" s="1271" t="s">
        <v>614</v>
      </c>
      <c r="AO55" s="1271"/>
      <c r="AP55" s="1271"/>
      <c r="AQ55" s="1271"/>
      <c r="AR55" s="1271"/>
      <c r="AS55" s="1271"/>
      <c r="AT55" s="1271"/>
      <c r="AU55" s="1271"/>
      <c r="AV55" s="1271"/>
      <c r="AW55" s="1271"/>
      <c r="AX55" s="1271"/>
      <c r="AY55" s="1271"/>
      <c r="AZ55" s="1271"/>
      <c r="BA55" s="1271"/>
      <c r="BB55" s="1275" t="s">
        <v>612</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6"/>
      <c r="CO55" s="1277"/>
      <c r="CP55" s="1277"/>
      <c r="CQ55" s="1277"/>
      <c r="CR55" s="1277"/>
      <c r="CS55" s="1277"/>
      <c r="CT55" s="1277"/>
      <c r="CU55" s="1277"/>
      <c r="CV55" s="1276"/>
      <c r="CW55" s="1277"/>
      <c r="CX55" s="1277"/>
      <c r="CY55" s="1277"/>
      <c r="CZ55" s="1277"/>
      <c r="DA55" s="1277"/>
      <c r="DB55" s="1277"/>
      <c r="DC55" s="1277"/>
    </row>
    <row r="56" spans="1:109" ht="13">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ht="13">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613</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6"/>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ht="13">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ht="13">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ht="13">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ht="13">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ht="13">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6.5">
      <c r="B63" s="1286" t="s">
        <v>615</v>
      </c>
    </row>
    <row r="64" spans="1:109" ht="13">
      <c r="B64" s="1246"/>
      <c r="G64" s="1253"/>
      <c r="I64" s="1287"/>
      <c r="J64" s="1287"/>
      <c r="K64" s="1287"/>
      <c r="L64" s="1287"/>
      <c r="M64" s="1287"/>
      <c r="N64" s="1288"/>
      <c r="AM64" s="1253"/>
      <c r="AN64" s="1253" t="s">
        <v>609</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ht="13">
      <c r="B65" s="1246"/>
      <c r="AN65" s="1289" t="s">
        <v>616</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
      <c r="B66" s="124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
      <c r="B67" s="124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
      <c r="B68" s="124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
      <c r="B69" s="124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
      <c r="B70" s="1246"/>
      <c r="H70" s="1298"/>
      <c r="I70" s="1298"/>
      <c r="J70" s="1299"/>
      <c r="K70" s="1299"/>
      <c r="L70" s="1300"/>
      <c r="M70" s="1299"/>
      <c r="N70" s="1300"/>
      <c r="AN70" s="1264"/>
      <c r="AO70" s="1264"/>
      <c r="AP70" s="1264"/>
      <c r="AZ70" s="1264"/>
      <c r="BA70" s="1264"/>
      <c r="BB70" s="1264"/>
      <c r="BL70" s="1264"/>
      <c r="BM70" s="1264"/>
      <c r="BN70" s="1264"/>
      <c r="BX70" s="1264"/>
      <c r="BY70" s="1264"/>
      <c r="BZ70" s="1264"/>
      <c r="CJ70" s="1264"/>
      <c r="CK70" s="1264"/>
      <c r="CL70" s="1264"/>
      <c r="CV70" s="1264"/>
      <c r="CW70" s="1264"/>
      <c r="CX70" s="1264"/>
    </row>
    <row r="71" spans="2:107" ht="13">
      <c r="B71" s="1246"/>
      <c r="G71" s="1301"/>
      <c r="I71" s="1302"/>
      <c r="J71" s="1299"/>
      <c r="K71" s="1299"/>
      <c r="L71" s="1300"/>
      <c r="M71" s="1299"/>
      <c r="N71" s="1300"/>
      <c r="AM71" s="1301"/>
      <c r="AN71" s="1239" t="s">
        <v>610</v>
      </c>
    </row>
    <row r="72" spans="2:107" ht="13">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569</v>
      </c>
      <c r="BQ72" s="1271"/>
      <c r="BR72" s="1271"/>
      <c r="BS72" s="1271"/>
      <c r="BT72" s="1271"/>
      <c r="BU72" s="1271"/>
      <c r="BV72" s="1271"/>
      <c r="BW72" s="1271"/>
      <c r="BX72" s="1271" t="s">
        <v>570</v>
      </c>
      <c r="BY72" s="1271"/>
      <c r="BZ72" s="1271"/>
      <c r="CA72" s="1271"/>
      <c r="CB72" s="1271"/>
      <c r="CC72" s="1271"/>
      <c r="CD72" s="1271"/>
      <c r="CE72" s="1271"/>
      <c r="CF72" s="1271" t="s">
        <v>571</v>
      </c>
      <c r="CG72" s="1271"/>
      <c r="CH72" s="1271"/>
      <c r="CI72" s="1271"/>
      <c r="CJ72" s="1271"/>
      <c r="CK72" s="1271"/>
      <c r="CL72" s="1271"/>
      <c r="CM72" s="1271"/>
      <c r="CN72" s="1271" t="s">
        <v>572</v>
      </c>
      <c r="CO72" s="1271"/>
      <c r="CP72" s="1271"/>
      <c r="CQ72" s="1271"/>
      <c r="CR72" s="1271"/>
      <c r="CS72" s="1271"/>
      <c r="CT72" s="1271"/>
      <c r="CU72" s="1271"/>
      <c r="CV72" s="1271" t="s">
        <v>573</v>
      </c>
      <c r="CW72" s="1271"/>
      <c r="CX72" s="1271"/>
      <c r="CY72" s="1271"/>
      <c r="CZ72" s="1271"/>
      <c r="DA72" s="1271"/>
      <c r="DB72" s="1271"/>
      <c r="DC72" s="1271"/>
    </row>
    <row r="73" spans="2:107" ht="13">
      <c r="B73" s="1246"/>
      <c r="G73" s="1272"/>
      <c r="H73" s="1272"/>
      <c r="I73" s="1272"/>
      <c r="J73" s="1272"/>
      <c r="K73" s="1303"/>
      <c r="L73" s="1303"/>
      <c r="M73" s="1303"/>
      <c r="N73" s="1303"/>
      <c r="AM73" s="1264"/>
      <c r="AN73" s="1275" t="s">
        <v>611</v>
      </c>
      <c r="AO73" s="1275"/>
      <c r="AP73" s="1275"/>
      <c r="AQ73" s="1275"/>
      <c r="AR73" s="1275"/>
      <c r="AS73" s="1275"/>
      <c r="AT73" s="1275"/>
      <c r="AU73" s="1275"/>
      <c r="AV73" s="1275"/>
      <c r="AW73" s="1275"/>
      <c r="AX73" s="1275"/>
      <c r="AY73" s="1275"/>
      <c r="AZ73" s="1275"/>
      <c r="BA73" s="1275"/>
      <c r="BB73" s="1275" t="s">
        <v>612</v>
      </c>
      <c r="BC73" s="1275"/>
      <c r="BD73" s="1275"/>
      <c r="BE73" s="1275"/>
      <c r="BF73" s="1275"/>
      <c r="BG73" s="1275"/>
      <c r="BH73" s="1275"/>
      <c r="BI73" s="1275"/>
      <c r="BJ73" s="1275"/>
      <c r="BK73" s="1275"/>
      <c r="BL73" s="1275"/>
      <c r="BM73" s="1275"/>
      <c r="BN73" s="1275"/>
      <c r="BO73" s="1275"/>
      <c r="BP73" s="1277">
        <v>65</v>
      </c>
      <c r="BQ73" s="1277"/>
      <c r="BR73" s="1277"/>
      <c r="BS73" s="1277"/>
      <c r="BT73" s="1277"/>
      <c r="BU73" s="1277"/>
      <c r="BV73" s="1277"/>
      <c r="BW73" s="1277"/>
      <c r="BX73" s="1277">
        <v>45.4</v>
      </c>
      <c r="BY73" s="1277"/>
      <c r="BZ73" s="1277"/>
      <c r="CA73" s="1277"/>
      <c r="CB73" s="1277"/>
      <c r="CC73" s="1277"/>
      <c r="CD73" s="1277"/>
      <c r="CE73" s="1277"/>
      <c r="CF73" s="1277">
        <v>26.5</v>
      </c>
      <c r="CG73" s="1277"/>
      <c r="CH73" s="1277"/>
      <c r="CI73" s="1277"/>
      <c r="CJ73" s="1277"/>
      <c r="CK73" s="1277"/>
      <c r="CL73" s="1277"/>
      <c r="CM73" s="1277"/>
      <c r="CN73" s="1277">
        <v>19.2</v>
      </c>
      <c r="CO73" s="1277"/>
      <c r="CP73" s="1277"/>
      <c r="CQ73" s="1277"/>
      <c r="CR73" s="1277"/>
      <c r="CS73" s="1277"/>
      <c r="CT73" s="1277"/>
      <c r="CU73" s="1277"/>
      <c r="CV73" s="1277">
        <v>10.1</v>
      </c>
      <c r="CW73" s="1277"/>
      <c r="CX73" s="1277"/>
      <c r="CY73" s="1277"/>
      <c r="CZ73" s="1277"/>
      <c r="DA73" s="1277"/>
      <c r="DB73" s="1277"/>
      <c r="DC73" s="1277"/>
    </row>
    <row r="74" spans="2:107" ht="13">
      <c r="B74" s="1246"/>
      <c r="G74" s="1272"/>
      <c r="H74" s="1272"/>
      <c r="I74" s="1272"/>
      <c r="J74" s="1272"/>
      <c r="K74" s="1303"/>
      <c r="L74" s="1303"/>
      <c r="M74" s="1303"/>
      <c r="N74" s="1303"/>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617</v>
      </c>
      <c r="BC75" s="1275"/>
      <c r="BD75" s="1275"/>
      <c r="BE75" s="1275"/>
      <c r="BF75" s="1275"/>
      <c r="BG75" s="1275"/>
      <c r="BH75" s="1275"/>
      <c r="BI75" s="1275"/>
      <c r="BJ75" s="1275"/>
      <c r="BK75" s="1275"/>
      <c r="BL75" s="1275"/>
      <c r="BM75" s="1275"/>
      <c r="BN75" s="1275"/>
      <c r="BO75" s="1275"/>
      <c r="BP75" s="1277">
        <v>9.4</v>
      </c>
      <c r="BQ75" s="1277"/>
      <c r="BR75" s="1277"/>
      <c r="BS75" s="1277"/>
      <c r="BT75" s="1277"/>
      <c r="BU75" s="1277"/>
      <c r="BV75" s="1277"/>
      <c r="BW75" s="1277"/>
      <c r="BX75" s="1277">
        <v>8.5</v>
      </c>
      <c r="BY75" s="1277"/>
      <c r="BZ75" s="1277"/>
      <c r="CA75" s="1277"/>
      <c r="CB75" s="1277"/>
      <c r="CC75" s="1277"/>
      <c r="CD75" s="1277"/>
      <c r="CE75" s="1277"/>
      <c r="CF75" s="1277">
        <v>7.4</v>
      </c>
      <c r="CG75" s="1277"/>
      <c r="CH75" s="1277"/>
      <c r="CI75" s="1277"/>
      <c r="CJ75" s="1277"/>
      <c r="CK75" s="1277"/>
      <c r="CL75" s="1277"/>
      <c r="CM75" s="1277"/>
      <c r="CN75" s="1277">
        <v>6.6</v>
      </c>
      <c r="CO75" s="1277"/>
      <c r="CP75" s="1277"/>
      <c r="CQ75" s="1277"/>
      <c r="CR75" s="1277"/>
      <c r="CS75" s="1277"/>
      <c r="CT75" s="1277"/>
      <c r="CU75" s="1277"/>
      <c r="CV75" s="1277">
        <v>6.1</v>
      </c>
      <c r="CW75" s="1277"/>
      <c r="CX75" s="1277"/>
      <c r="CY75" s="1277"/>
      <c r="CZ75" s="1277"/>
      <c r="DA75" s="1277"/>
      <c r="DB75" s="1277"/>
      <c r="DC75" s="1277"/>
    </row>
    <row r="76" spans="2:107" ht="13">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
      <c r="B77" s="1246"/>
      <c r="G77" s="1265"/>
      <c r="H77" s="1265"/>
      <c r="I77" s="1265"/>
      <c r="J77" s="1265"/>
      <c r="K77" s="1303"/>
      <c r="L77" s="1303"/>
      <c r="M77" s="1303"/>
      <c r="N77" s="1303"/>
      <c r="AN77" s="1271" t="s">
        <v>614</v>
      </c>
      <c r="AO77" s="1271"/>
      <c r="AP77" s="1271"/>
      <c r="AQ77" s="1271"/>
      <c r="AR77" s="1271"/>
      <c r="AS77" s="1271"/>
      <c r="AT77" s="1271"/>
      <c r="AU77" s="1271"/>
      <c r="AV77" s="1271"/>
      <c r="AW77" s="1271"/>
      <c r="AX77" s="1271"/>
      <c r="AY77" s="1271"/>
      <c r="AZ77" s="1271"/>
      <c r="BA77" s="1271"/>
      <c r="BB77" s="1275" t="s">
        <v>612</v>
      </c>
      <c r="BC77" s="1275"/>
      <c r="BD77" s="1275"/>
      <c r="BE77" s="1275"/>
      <c r="BF77" s="1275"/>
      <c r="BG77" s="1275"/>
      <c r="BH77" s="1275"/>
      <c r="BI77" s="1275"/>
      <c r="BJ77" s="1275"/>
      <c r="BK77" s="1275"/>
      <c r="BL77" s="1275"/>
      <c r="BM77" s="1275"/>
      <c r="BN77" s="1275"/>
      <c r="BO77" s="1275"/>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ht="13">
      <c r="B78" s="1246"/>
      <c r="G78" s="1265"/>
      <c r="H78" s="1265"/>
      <c r="I78" s="1265"/>
      <c r="J78" s="1265"/>
      <c r="K78" s="1303"/>
      <c r="L78" s="1303"/>
      <c r="M78" s="1303"/>
      <c r="N78" s="1303"/>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
      <c r="B79" s="1246"/>
      <c r="G79" s="1265"/>
      <c r="H79" s="1265"/>
      <c r="I79" s="1279"/>
      <c r="J79" s="1279"/>
      <c r="K79" s="1304"/>
      <c r="L79" s="1304"/>
      <c r="M79" s="1304"/>
      <c r="N79" s="1304"/>
      <c r="AN79" s="1271"/>
      <c r="AO79" s="1271"/>
      <c r="AP79" s="1271"/>
      <c r="AQ79" s="1271"/>
      <c r="AR79" s="1271"/>
      <c r="AS79" s="1271"/>
      <c r="AT79" s="1271"/>
      <c r="AU79" s="1271"/>
      <c r="AV79" s="1271"/>
      <c r="AW79" s="1271"/>
      <c r="AX79" s="1271"/>
      <c r="AY79" s="1271"/>
      <c r="AZ79" s="1271"/>
      <c r="BA79" s="1271"/>
      <c r="BB79" s="1275" t="s">
        <v>617</v>
      </c>
      <c r="BC79" s="1275"/>
      <c r="BD79" s="1275"/>
      <c r="BE79" s="1275"/>
      <c r="BF79" s="1275"/>
      <c r="BG79" s="1275"/>
      <c r="BH79" s="1275"/>
      <c r="BI79" s="1275"/>
      <c r="BJ79" s="1275"/>
      <c r="BK79" s="1275"/>
      <c r="BL79" s="1275"/>
      <c r="BM79" s="1275"/>
      <c r="BN79" s="1275"/>
      <c r="BO79" s="1275"/>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ht="13">
      <c r="B80" s="1246"/>
      <c r="G80" s="1265"/>
      <c r="H80" s="1265"/>
      <c r="I80" s="1279"/>
      <c r="J80" s="1279"/>
      <c r="K80" s="1304"/>
      <c r="L80" s="1304"/>
      <c r="M80" s="1304"/>
      <c r="N80" s="1304"/>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
      <c r="B81" s="1246"/>
    </row>
    <row r="82" spans="2:109" ht="16.5">
      <c r="B82" s="1246"/>
      <c r="K82" s="1305"/>
      <c r="L82" s="1305"/>
      <c r="M82" s="1305"/>
      <c r="N82" s="1305"/>
      <c r="AQ82" s="1305"/>
      <c r="AR82" s="1305"/>
      <c r="AS82" s="1305"/>
      <c r="AT82" s="1305"/>
      <c r="BC82" s="1305"/>
      <c r="BD82" s="1305"/>
      <c r="BE82" s="1305"/>
      <c r="BF82" s="1305"/>
      <c r="BO82" s="1305"/>
      <c r="BP82" s="1305"/>
      <c r="BQ82" s="1305"/>
      <c r="BR82" s="1305"/>
      <c r="CA82" s="1305"/>
      <c r="CB82" s="1305"/>
      <c r="CC82" s="1305"/>
      <c r="CD82" s="1305"/>
      <c r="CM82" s="1305"/>
      <c r="CN82" s="1305"/>
      <c r="CO82" s="1305"/>
      <c r="CP82" s="1305"/>
      <c r="CY82" s="1305"/>
      <c r="CZ82" s="1305"/>
      <c r="DA82" s="1305"/>
      <c r="DB82" s="1305"/>
      <c r="DC82" s="1305"/>
    </row>
    <row r="83" spans="2:109" ht="13">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ht="13">
      <c r="DD84" s="1239"/>
      <c r="DE84" s="1239"/>
    </row>
    <row r="85" spans="2:109" ht="13">
      <c r="DD85" s="1239"/>
      <c r="DE85" s="1239"/>
    </row>
    <row r="86" spans="2:109" ht="13" hidden="1">
      <c r="DD86" s="1239"/>
      <c r="DE86" s="1239"/>
    </row>
    <row r="87" spans="2:109" ht="13" hidden="1">
      <c r="K87" s="1306"/>
      <c r="AQ87" s="1306"/>
      <c r="BC87" s="1306"/>
      <c r="BO87" s="1306"/>
      <c r="CA87" s="1306"/>
      <c r="CM87" s="1306"/>
      <c r="CY87" s="1306"/>
      <c r="DD87" s="1239"/>
      <c r="DE87" s="1239"/>
    </row>
    <row r="88" spans="2:109" ht="13" hidden="1">
      <c r="DD88" s="1239"/>
      <c r="DE88" s="1239"/>
    </row>
    <row r="89" spans="2:109" ht="13" hidden="1">
      <c r="DD89" s="1239"/>
      <c r="DE89" s="1239"/>
    </row>
    <row r="90" spans="2:109" ht="13" hidden="1">
      <c r="DD90" s="1239"/>
      <c r="DE90" s="1239"/>
    </row>
    <row r="91" spans="2:109" ht="13"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8SeDFQbPdpsDk5iUaaZEQDRM3RfK9I0MFoeRSWpDg0JNWlZlRQhl/EThCq94+ATiC7m17mDvAqTdSRrBdIoP4w==" saltValue="p6dXu1LtP7XlG7qLLLpAy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9" zoomScale="55" zoomScaleNormal="55" zoomScaleSheetLayoutView="70" workbookViewId="0">
      <selection activeCell="AN65" sqref="AN65:DC69"/>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RfQKgCEJvUnsWj3E1hDIl6uMYD1Nyw5N+BWVf41SD9zIWTwiJ/sCKjSRXlZyb/IbMxjrtnuVkY6dpKj7kM8UQ==" saltValue="eGqTNCHdO6+CckznNUUTS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 zoomScale="40" zoomScaleNormal="40" zoomScaleSheetLayoutView="55" workbookViewId="0">
      <selection activeCell="AN65" sqref="AN65:DC69"/>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c r="AG59" s="270"/>
      <c r="AH59" s="270"/>
    </row>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BgZwoEf1P0PjpdaaXCM2pLkPYF0eWWyt4Hnt4k1kuAaLuMe/psmmyXxw8VwxKqQ5OiprKv9iR9bC846Dk4hXw==" saltValue="3qZVpaVgaJKfpooUUoKnU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29" customWidth="1"/>
    <col min="2" max="8" width="13.36328125" style="129" customWidth="1"/>
    <col min="9" max="16384" width="11.08984375" style="129"/>
  </cols>
  <sheetData>
    <row r="1" spans="1:8">
      <c r="A1" s="123"/>
      <c r="B1" s="124"/>
      <c r="C1" s="125"/>
      <c r="D1" s="126"/>
      <c r="E1" s="127"/>
      <c r="F1" s="127"/>
      <c r="G1" s="127"/>
      <c r="H1" s="128"/>
    </row>
    <row r="2" spans="1:8">
      <c r="A2" s="130"/>
      <c r="B2" s="131"/>
      <c r="C2" s="132"/>
      <c r="D2" s="133" t="s">
        <v>45</v>
      </c>
      <c r="E2" s="134"/>
      <c r="F2" s="135" t="s">
        <v>566</v>
      </c>
      <c r="G2" s="136"/>
      <c r="H2" s="137"/>
    </row>
    <row r="3" spans="1:8">
      <c r="A3" s="133" t="s">
        <v>559</v>
      </c>
      <c r="B3" s="138"/>
      <c r="C3" s="139"/>
      <c r="D3" s="140">
        <v>102740</v>
      </c>
      <c r="E3" s="141"/>
      <c r="F3" s="142">
        <v>90961</v>
      </c>
      <c r="G3" s="143"/>
      <c r="H3" s="144"/>
    </row>
    <row r="4" spans="1:8">
      <c r="A4" s="145"/>
      <c r="B4" s="146"/>
      <c r="C4" s="147"/>
      <c r="D4" s="148">
        <v>58355</v>
      </c>
      <c r="E4" s="149"/>
      <c r="F4" s="150">
        <v>37720</v>
      </c>
      <c r="G4" s="151"/>
      <c r="H4" s="152"/>
    </row>
    <row r="5" spans="1:8">
      <c r="A5" s="133" t="s">
        <v>561</v>
      </c>
      <c r="B5" s="138"/>
      <c r="C5" s="139"/>
      <c r="D5" s="140">
        <v>67708</v>
      </c>
      <c r="E5" s="141"/>
      <c r="F5" s="142">
        <v>106614</v>
      </c>
      <c r="G5" s="143"/>
      <c r="H5" s="144"/>
    </row>
    <row r="6" spans="1:8">
      <c r="A6" s="145"/>
      <c r="B6" s="146"/>
      <c r="C6" s="147"/>
      <c r="D6" s="148">
        <v>44157</v>
      </c>
      <c r="E6" s="149"/>
      <c r="F6" s="150">
        <v>45545</v>
      </c>
      <c r="G6" s="151"/>
      <c r="H6" s="152"/>
    </row>
    <row r="7" spans="1:8">
      <c r="A7" s="133" t="s">
        <v>562</v>
      </c>
      <c r="B7" s="138"/>
      <c r="C7" s="139"/>
      <c r="D7" s="140">
        <v>65846</v>
      </c>
      <c r="E7" s="141"/>
      <c r="F7" s="142">
        <v>85459</v>
      </c>
      <c r="G7" s="143"/>
      <c r="H7" s="144"/>
    </row>
    <row r="8" spans="1:8">
      <c r="A8" s="145"/>
      <c r="B8" s="146"/>
      <c r="C8" s="147"/>
      <c r="D8" s="148">
        <v>38869</v>
      </c>
      <c r="E8" s="149"/>
      <c r="F8" s="150">
        <v>44378</v>
      </c>
      <c r="G8" s="151"/>
      <c r="H8" s="152"/>
    </row>
    <row r="9" spans="1:8">
      <c r="A9" s="133" t="s">
        <v>563</v>
      </c>
      <c r="B9" s="138"/>
      <c r="C9" s="139"/>
      <c r="D9" s="140">
        <v>95655</v>
      </c>
      <c r="E9" s="141"/>
      <c r="F9" s="142">
        <v>83280</v>
      </c>
      <c r="G9" s="143"/>
      <c r="H9" s="144"/>
    </row>
    <row r="10" spans="1:8">
      <c r="A10" s="145"/>
      <c r="B10" s="146"/>
      <c r="C10" s="147"/>
      <c r="D10" s="148">
        <v>72657</v>
      </c>
      <c r="E10" s="149"/>
      <c r="F10" s="150">
        <v>43123</v>
      </c>
      <c r="G10" s="151"/>
      <c r="H10" s="152"/>
    </row>
    <row r="11" spans="1:8">
      <c r="A11" s="133" t="s">
        <v>564</v>
      </c>
      <c r="B11" s="138"/>
      <c r="C11" s="139"/>
      <c r="D11" s="140">
        <v>111342</v>
      </c>
      <c r="E11" s="141"/>
      <c r="F11" s="142">
        <v>88968</v>
      </c>
      <c r="G11" s="143"/>
      <c r="H11" s="144"/>
    </row>
    <row r="12" spans="1:8">
      <c r="A12" s="145"/>
      <c r="B12" s="146"/>
      <c r="C12" s="153"/>
      <c r="D12" s="148">
        <v>92576</v>
      </c>
      <c r="E12" s="149"/>
      <c r="F12" s="150">
        <v>45482</v>
      </c>
      <c r="G12" s="151"/>
      <c r="H12" s="152"/>
    </row>
    <row r="13" spans="1:8">
      <c r="A13" s="133"/>
      <c r="B13" s="138"/>
      <c r="C13" s="154"/>
      <c r="D13" s="155">
        <v>88658</v>
      </c>
      <c r="E13" s="156"/>
      <c r="F13" s="157">
        <v>91056</v>
      </c>
      <c r="G13" s="158"/>
      <c r="H13" s="144"/>
    </row>
    <row r="14" spans="1:8">
      <c r="A14" s="145"/>
      <c r="B14" s="146"/>
      <c r="C14" s="147"/>
      <c r="D14" s="148">
        <v>61323</v>
      </c>
      <c r="E14" s="149"/>
      <c r="F14" s="150">
        <v>43250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4.5599999999999996</v>
      </c>
      <c r="C19" s="159">
        <f>ROUND(VALUE(SUBSTITUTE(実質収支比率等に係る経年分析!G$48,"▲","-")),2)</f>
        <v>3.99</v>
      </c>
      <c r="D19" s="159">
        <f>ROUND(VALUE(SUBSTITUTE(実質収支比率等に係る経年分析!H$48,"▲","-")),2)</f>
        <v>6.1</v>
      </c>
      <c r="E19" s="159">
        <f>ROUND(VALUE(SUBSTITUTE(実質収支比率等に係る経年分析!I$48,"▲","-")),2)</f>
        <v>3.81</v>
      </c>
      <c r="F19" s="159">
        <f>ROUND(VALUE(SUBSTITUTE(実質収支比率等に係る経年分析!J$48,"▲","-")),2)</f>
        <v>1.25</v>
      </c>
    </row>
    <row r="20" spans="1:11">
      <c r="A20" s="159" t="s">
        <v>48</v>
      </c>
      <c r="B20" s="159">
        <f>ROUND(VALUE(SUBSTITUTE(実質収支比率等に係る経年分析!F$47,"▲","-")),2)</f>
        <v>41.29</v>
      </c>
      <c r="C20" s="159">
        <f>ROUND(VALUE(SUBSTITUTE(実質収支比率等に係る経年分析!G$47,"▲","-")),2)</f>
        <v>47.41</v>
      </c>
      <c r="D20" s="159">
        <f>ROUND(VALUE(SUBSTITUTE(実質収支比率等に係る経年分析!H$47,"▲","-")),2)</f>
        <v>54.31</v>
      </c>
      <c r="E20" s="159">
        <f>ROUND(VALUE(SUBSTITUTE(実質収支比率等に係る経年分析!I$47,"▲","-")),2)</f>
        <v>60.08</v>
      </c>
      <c r="F20" s="159">
        <f>ROUND(VALUE(SUBSTITUTE(実質収支比率等に係る経年分析!J$47,"▲","-")),2)</f>
        <v>63.31</v>
      </c>
    </row>
    <row r="21" spans="1:11">
      <c r="A21" s="159" t="s">
        <v>49</v>
      </c>
      <c r="B21" s="159">
        <f>IF(ISNUMBER(VALUE(SUBSTITUTE(実質収支比率等に係る経年分析!F$49,"▲","-"))),ROUND(VALUE(SUBSTITUTE(実質収支比率等に係る経年分析!F$49,"▲","-")),2),NA())</f>
        <v>6.29</v>
      </c>
      <c r="C21" s="159">
        <f>IF(ISNUMBER(VALUE(SUBSTITUTE(実質収支比率等に係る経年分析!G$49,"▲","-"))),ROUND(VALUE(SUBSTITUTE(実質収支比率等に係る経年分析!G$49,"▲","-")),2),NA())</f>
        <v>5.34</v>
      </c>
      <c r="D21" s="159">
        <f>IF(ISNUMBER(VALUE(SUBSTITUTE(実質収支比率等に係る経年分析!H$49,"▲","-"))),ROUND(VALUE(SUBSTITUTE(実質収支比率等に係る経年分析!H$49,"▲","-")),2),NA())</f>
        <v>9.08</v>
      </c>
      <c r="E21" s="159">
        <f>IF(ISNUMBER(VALUE(SUBSTITUTE(実質収支比率等に係る経年分析!I$49,"▲","-"))),ROUND(VALUE(SUBSTITUTE(実質収支比率等に係る経年分析!I$49,"▲","-")),2),NA())</f>
        <v>0.74</v>
      </c>
      <c r="F21" s="159">
        <f>IF(ISNUMBER(VALUE(SUBSTITUTE(実質収支比率等に係る経年分析!J$49,"▲","-"))),ROUND(VALUE(SUBSTITUTE(実質収支比率等に係る経年分析!J$49,"▲","-")),2),NA())</f>
        <v>-0.62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地域開発事業特別会計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0.27</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交通船事業特別会計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1.31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2.2000000000000002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c r="A33" s="160" t="str">
        <f>IF(連結実質赤字比率に係る赤字・黒字の構成分析!C$37="",NA(),連結実質赤字比率に係る赤字・黒字の構成分析!C$37)</f>
        <v>介護保険(保険事業勘定)特別会計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4.5199999999999996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3.97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3.79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1.25</v>
      </c>
    </row>
    <row r="35" spans="1:16">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1.88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1.74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1.97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1.99</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9.75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11.22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13.62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14.05</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1929</v>
      </c>
      <c r="E42" s="161"/>
      <c r="F42" s="161"/>
      <c r="G42" s="161">
        <f>'実質公債費比率（分子）の構造'!L$52</f>
        <v>1995</v>
      </c>
      <c r="H42" s="161"/>
      <c r="I42" s="161"/>
      <c r="J42" s="161">
        <f>'実質公債費比率（分子）の構造'!M$52</f>
        <v>1924</v>
      </c>
      <c r="K42" s="161"/>
      <c r="L42" s="161"/>
      <c r="M42" s="161">
        <f>'実質公債費比率（分子）の構造'!N$52</f>
        <v>1902</v>
      </c>
      <c r="N42" s="161"/>
      <c r="O42" s="161"/>
      <c r="P42" s="161">
        <f>'実質公債費比率（分子）の構造'!O$52</f>
        <v>1957</v>
      </c>
    </row>
    <row r="43" spans="1:16">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99</v>
      </c>
      <c r="C44" s="161"/>
      <c r="D44" s="161"/>
      <c r="E44" s="161">
        <f>'実質公債費比率（分子）の構造'!L$50</f>
        <v>61</v>
      </c>
      <c r="F44" s="161"/>
      <c r="G44" s="161"/>
      <c r="H44" s="161">
        <f>'実質公債費比率（分子）の構造'!M$50</f>
        <v>59</v>
      </c>
      <c r="I44" s="161"/>
      <c r="J44" s="161"/>
      <c r="K44" s="161">
        <f>'実質公債費比率（分子）の構造'!N$50</f>
        <v>53</v>
      </c>
      <c r="L44" s="161"/>
      <c r="M44" s="161"/>
      <c r="N44" s="161">
        <f>'実質公債費比率（分子）の構造'!O$50</f>
        <v>26</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549</v>
      </c>
      <c r="C46" s="161"/>
      <c r="D46" s="161"/>
      <c r="E46" s="161">
        <f>'実質公債費比率（分子）の構造'!L$48</f>
        <v>521</v>
      </c>
      <c r="F46" s="161"/>
      <c r="G46" s="161"/>
      <c r="H46" s="161">
        <f>'実質公債費比率（分子）の構造'!M$48</f>
        <v>488</v>
      </c>
      <c r="I46" s="161"/>
      <c r="J46" s="161"/>
      <c r="K46" s="161">
        <f>'実質公債費比率（分子）の構造'!N$48</f>
        <v>470</v>
      </c>
      <c r="L46" s="161"/>
      <c r="M46" s="161"/>
      <c r="N46" s="161">
        <f>'実質公債費比率（分子）の構造'!O$48</f>
        <v>448</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1989</v>
      </c>
      <c r="C49" s="161"/>
      <c r="D49" s="161"/>
      <c r="E49" s="161">
        <f>'実質公債費比率（分子）の構造'!L$45</f>
        <v>2010</v>
      </c>
      <c r="F49" s="161"/>
      <c r="G49" s="161"/>
      <c r="H49" s="161">
        <f>'実質公債費比率（分子）の構造'!M$45</f>
        <v>1903</v>
      </c>
      <c r="I49" s="161"/>
      <c r="J49" s="161"/>
      <c r="K49" s="161">
        <f>'実質公債費比率（分子）の構造'!N$45</f>
        <v>1858</v>
      </c>
      <c r="L49" s="161"/>
      <c r="M49" s="161"/>
      <c r="N49" s="161">
        <f>'実質公債費比率（分子）の構造'!O$45</f>
        <v>1914</v>
      </c>
      <c r="O49" s="161"/>
      <c r="P49" s="161"/>
    </row>
    <row r="50" spans="1:16">
      <c r="A50" s="161" t="s">
        <v>64</v>
      </c>
      <c r="B50" s="161" t="e">
        <f>NA()</f>
        <v>#N/A</v>
      </c>
      <c r="C50" s="161">
        <f>IF(ISNUMBER('実質公債費比率（分子）の構造'!K$53),'実質公債費比率（分子）の構造'!K$53,NA())</f>
        <v>708</v>
      </c>
      <c r="D50" s="161" t="e">
        <f>NA()</f>
        <v>#N/A</v>
      </c>
      <c r="E50" s="161" t="e">
        <f>NA()</f>
        <v>#N/A</v>
      </c>
      <c r="F50" s="161">
        <f>IF(ISNUMBER('実質公債費比率（分子）の構造'!L$53),'実質公債費比率（分子）の構造'!L$53,NA())</f>
        <v>597</v>
      </c>
      <c r="G50" s="161" t="e">
        <f>NA()</f>
        <v>#N/A</v>
      </c>
      <c r="H50" s="161" t="e">
        <f>NA()</f>
        <v>#N/A</v>
      </c>
      <c r="I50" s="161">
        <f>IF(ISNUMBER('実質公債費比率（分子）の構造'!M$53),'実質公債費比率（分子）の構造'!M$53,NA())</f>
        <v>526</v>
      </c>
      <c r="J50" s="161" t="e">
        <f>NA()</f>
        <v>#N/A</v>
      </c>
      <c r="K50" s="161" t="e">
        <f>NA()</f>
        <v>#N/A</v>
      </c>
      <c r="L50" s="161">
        <f>IF(ISNUMBER('実質公債費比率（分子）の構造'!N$53),'実質公債費比率（分子）の構造'!N$53,NA())</f>
        <v>479</v>
      </c>
      <c r="M50" s="161" t="e">
        <f>NA()</f>
        <v>#N/A</v>
      </c>
      <c r="N50" s="161" t="e">
        <f>NA()</f>
        <v>#N/A</v>
      </c>
      <c r="O50" s="161">
        <f>IF(ISNUMBER('実質公債費比率（分子）の構造'!O$53),'実質公債費比率（分子）の構造'!O$53,NA())</f>
        <v>431</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17749</v>
      </c>
      <c r="E56" s="160"/>
      <c r="F56" s="160"/>
      <c r="G56" s="160">
        <f>'将来負担比率（分子）の構造'!J$52</f>
        <v>17131</v>
      </c>
      <c r="H56" s="160"/>
      <c r="I56" s="160"/>
      <c r="J56" s="160">
        <f>'将来負担比率（分子）の構造'!K$52</f>
        <v>16664</v>
      </c>
      <c r="K56" s="160"/>
      <c r="L56" s="160"/>
      <c r="M56" s="160">
        <f>'将来負担比率（分子）の構造'!L$52</f>
        <v>16472</v>
      </c>
      <c r="N56" s="160"/>
      <c r="O56" s="160"/>
      <c r="P56" s="160">
        <f>'将来負担比率（分子）の構造'!M$52</f>
        <v>16532</v>
      </c>
    </row>
    <row r="57" spans="1:16">
      <c r="A57" s="160" t="s">
        <v>36</v>
      </c>
      <c r="B57" s="160"/>
      <c r="C57" s="160"/>
      <c r="D57" s="160">
        <f>'将来負担比率（分子）の構造'!I$51</f>
        <v>617</v>
      </c>
      <c r="E57" s="160"/>
      <c r="F57" s="160"/>
      <c r="G57" s="160">
        <f>'将来負担比率（分子）の構造'!J$51</f>
        <v>587</v>
      </c>
      <c r="H57" s="160"/>
      <c r="I57" s="160"/>
      <c r="J57" s="160">
        <f>'将来負担比率（分子）の構造'!K$51</f>
        <v>559</v>
      </c>
      <c r="K57" s="160"/>
      <c r="L57" s="160"/>
      <c r="M57" s="160">
        <f>'将来負担比率（分子）の構造'!L$51</f>
        <v>493</v>
      </c>
      <c r="N57" s="160"/>
      <c r="O57" s="160"/>
      <c r="P57" s="160">
        <f>'将来負担比率（分子）の構造'!M$51</f>
        <v>440</v>
      </c>
    </row>
    <row r="58" spans="1:16">
      <c r="A58" s="160" t="s">
        <v>35</v>
      </c>
      <c r="B58" s="160"/>
      <c r="C58" s="160"/>
      <c r="D58" s="160">
        <f>'将来負担比率（分子）の構造'!I$50</f>
        <v>6756</v>
      </c>
      <c r="E58" s="160"/>
      <c r="F58" s="160"/>
      <c r="G58" s="160">
        <f>'将来負担比率（分子）の構造'!J$50</f>
        <v>7338</v>
      </c>
      <c r="H58" s="160"/>
      <c r="I58" s="160"/>
      <c r="J58" s="160">
        <f>'将来負担比率（分子）の構造'!K$50</f>
        <v>8059</v>
      </c>
      <c r="K58" s="160"/>
      <c r="L58" s="160"/>
      <c r="M58" s="160">
        <f>'将来負担比率（分子）の構造'!L$50</f>
        <v>8235</v>
      </c>
      <c r="N58" s="160"/>
      <c r="O58" s="160"/>
      <c r="P58" s="160">
        <f>'将来負担比率（分子）の構造'!M$50</f>
        <v>8529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3524</v>
      </c>
      <c r="C62" s="160"/>
      <c r="D62" s="160"/>
      <c r="E62" s="160">
        <f>'将来負担比率（分子）の構造'!J$45</f>
        <v>3394</v>
      </c>
      <c r="F62" s="160"/>
      <c r="G62" s="160"/>
      <c r="H62" s="160">
        <f>'将来負担比率（分子）の構造'!K$45</f>
        <v>3447</v>
      </c>
      <c r="I62" s="160"/>
      <c r="J62" s="160"/>
      <c r="K62" s="160">
        <f>'将来負担比率（分子）の構造'!L$45</f>
        <v>3374</v>
      </c>
      <c r="L62" s="160"/>
      <c r="M62" s="160"/>
      <c r="N62" s="160">
        <f>'将来負担比率（分子）の構造'!M$45</f>
        <v>3272</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6848</v>
      </c>
      <c r="C64" s="160"/>
      <c r="D64" s="160"/>
      <c r="E64" s="160">
        <f>'将来負担比率（分子）の構造'!J$43</f>
        <v>6193</v>
      </c>
      <c r="F64" s="160"/>
      <c r="G64" s="160"/>
      <c r="H64" s="160">
        <f>'将来負担比率（分子）の構造'!K$43</f>
        <v>5525</v>
      </c>
      <c r="I64" s="160"/>
      <c r="J64" s="160"/>
      <c r="K64" s="160">
        <f>'将来負担比率（分子）の構造'!L$43</f>
        <v>4910</v>
      </c>
      <c r="L64" s="160"/>
      <c r="M64" s="160"/>
      <c r="N64" s="160">
        <f>'将来負担比率（分子）の構造'!M$43</f>
        <v>4373</v>
      </c>
      <c r="O64" s="160"/>
      <c r="P64" s="160"/>
    </row>
    <row r="65" spans="1:16">
      <c r="A65" s="160" t="s">
        <v>26</v>
      </c>
      <c r="B65" s="160">
        <f>'将来負担比率（分子）の構造'!I$42</f>
        <v>473</v>
      </c>
      <c r="C65" s="160"/>
      <c r="D65" s="160"/>
      <c r="E65" s="160">
        <f>'将来負担比率（分子）の構造'!J$42</f>
        <v>417</v>
      </c>
      <c r="F65" s="160"/>
      <c r="G65" s="160"/>
      <c r="H65" s="160">
        <f>'将来負担比率（分子）の構造'!K$42</f>
        <v>362</v>
      </c>
      <c r="I65" s="160"/>
      <c r="J65" s="160"/>
      <c r="K65" s="160">
        <f>'将来負担比率（分子）の構造'!L$42</f>
        <v>313</v>
      </c>
      <c r="L65" s="160"/>
      <c r="M65" s="160"/>
      <c r="N65" s="160">
        <f>'将来負担比率（分子）の構造'!M$42</f>
        <v>307</v>
      </c>
      <c r="O65" s="160"/>
      <c r="P65" s="160"/>
    </row>
    <row r="66" spans="1:16">
      <c r="A66" s="160" t="s">
        <v>25</v>
      </c>
      <c r="B66" s="160">
        <f>'将来負担比率（分子）の構造'!I$41</f>
        <v>19615</v>
      </c>
      <c r="C66" s="160"/>
      <c r="D66" s="160"/>
      <c r="E66" s="160">
        <f>'将来負担比率（分子）の構造'!J$41</f>
        <v>18735</v>
      </c>
      <c r="F66" s="160"/>
      <c r="G66" s="160"/>
      <c r="H66" s="160">
        <f>'将来負担比率（分子）の構造'!K$41</f>
        <v>18119</v>
      </c>
      <c r="I66" s="160"/>
      <c r="J66" s="160"/>
      <c r="K66" s="160">
        <f>'将来負担比率（分子）の構造'!L$41</f>
        <v>18098</v>
      </c>
      <c r="L66" s="160"/>
      <c r="M66" s="160"/>
      <c r="N66" s="160">
        <f>'将来負担比率（分子）の構造'!M$41</f>
        <v>18313</v>
      </c>
      <c r="O66" s="160"/>
      <c r="P66" s="160"/>
    </row>
    <row r="67" spans="1:16">
      <c r="A67" s="160" t="s">
        <v>68</v>
      </c>
      <c r="B67" s="160" t="e">
        <f>NA()</f>
        <v>#N/A</v>
      </c>
      <c r="C67" s="160">
        <f>IF(ISNUMBER('将来負担比率（分子）の構造'!I$53), IF('将来負担比率（分子）の構造'!I$53 &lt; 0, 0, '将来負担比率（分子）の構造'!I$53), NA())</f>
        <v>5338</v>
      </c>
      <c r="D67" s="160" t="e">
        <f>NA()</f>
        <v>#N/A</v>
      </c>
      <c r="E67" s="160" t="e">
        <f>NA()</f>
        <v>#N/A</v>
      </c>
      <c r="F67" s="160">
        <f>IF(ISNUMBER('将来負担比率（分子）の構造'!J$53), IF('将来負担比率（分子）の構造'!J$53 &lt; 0, 0, '将来負担比率（分子）の構造'!J$53), NA())</f>
        <v>3683</v>
      </c>
      <c r="G67" s="160" t="e">
        <f>NA()</f>
        <v>#N/A</v>
      </c>
      <c r="H67" s="160" t="e">
        <f>NA()</f>
        <v>#N/A</v>
      </c>
      <c r="I67" s="160">
        <f>IF(ISNUMBER('将来負担比率（分子）の構造'!K$53), IF('将来負担比率（分子）の構造'!K$53 &lt; 0, 0, '将来負担比率（分子）の構造'!K$53), NA())</f>
        <v>2171</v>
      </c>
      <c r="J67" s="160" t="e">
        <f>NA()</f>
        <v>#N/A</v>
      </c>
      <c r="K67" s="160" t="e">
        <f>NA()</f>
        <v>#N/A</v>
      </c>
      <c r="L67" s="160">
        <f>IF(ISNUMBER('将来負担比率（分子）の構造'!L$53), IF('将来負担比率（分子）の構造'!L$53 &lt; 0, 0, '将来負担比率（分子）の構造'!L$53), NA())</f>
        <v>1495</v>
      </c>
      <c r="M67" s="160" t="e">
        <f>NA()</f>
        <v>#N/A</v>
      </c>
      <c r="N67" s="160" t="e">
        <f>NA()</f>
        <v>#N/A</v>
      </c>
      <c r="O67" s="160">
        <f>IF(ISNUMBER('将来負担比率（分子）の構造'!M$53), IF('将来負担比率（分子）の構造'!M$53 &lt; 0, 0, '将来負担比率（分子）の構造'!M$53), NA())</f>
        <v>764</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5443</v>
      </c>
      <c r="C72" s="164">
        <f>基金残高に係る経年分析!G55</f>
        <v>5760</v>
      </c>
      <c r="D72" s="164">
        <f>基金残高に係る経年分析!H55</f>
        <v>5949</v>
      </c>
    </row>
    <row r="73" spans="1:16">
      <c r="A73" s="163" t="s">
        <v>71</v>
      </c>
      <c r="B73" s="164">
        <f>基金残高に係る経年分析!F56</f>
        <v>940</v>
      </c>
      <c r="C73" s="164">
        <f>基金残高に係る経年分析!G56</f>
        <v>941</v>
      </c>
      <c r="D73" s="164">
        <f>基金残高に係る経年分析!H56</f>
        <v>943</v>
      </c>
    </row>
    <row r="74" spans="1:16">
      <c r="A74" s="163" t="s">
        <v>72</v>
      </c>
      <c r="B74" s="164">
        <f>基金残高に係る経年分析!F57</f>
        <v>3296</v>
      </c>
      <c r="C74" s="164">
        <f>基金残高に係る経年分析!G57</f>
        <v>3343</v>
      </c>
      <c r="D74" s="164">
        <f>基金残高に係る経年分析!H57</f>
        <v>3297</v>
      </c>
    </row>
  </sheetData>
  <sheetProtection algorithmName="SHA-512" hashValue="yTRrKbLzsfoPHe2U9mqFVnDjLlckhyfhkf3MI0BZSH+7uVxvwRihL0hTK1mFHaSyporso0A06n6nXS/FTubepA==" saltValue="qJ3cZIhozdxL6V5W2MHI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328125" style="205" customWidth="1"/>
    <col min="96" max="133" width="1.6328125" style="221" customWidth="1"/>
    <col min="134" max="143" width="1.6328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222</v>
      </c>
      <c r="C5" s="703"/>
      <c r="D5" s="703"/>
      <c r="E5" s="703"/>
      <c r="F5" s="703"/>
      <c r="G5" s="703"/>
      <c r="H5" s="703"/>
      <c r="I5" s="703"/>
      <c r="J5" s="703"/>
      <c r="K5" s="703"/>
      <c r="L5" s="703"/>
      <c r="M5" s="703"/>
      <c r="N5" s="703"/>
      <c r="O5" s="703"/>
      <c r="P5" s="703"/>
      <c r="Q5" s="704"/>
      <c r="R5" s="668">
        <v>2506838</v>
      </c>
      <c r="S5" s="669"/>
      <c r="T5" s="669"/>
      <c r="U5" s="669"/>
      <c r="V5" s="669"/>
      <c r="W5" s="669"/>
      <c r="X5" s="669"/>
      <c r="Y5" s="715"/>
      <c r="Z5" s="733">
        <v>16.3</v>
      </c>
      <c r="AA5" s="733"/>
      <c r="AB5" s="733"/>
      <c r="AC5" s="733"/>
      <c r="AD5" s="734">
        <v>2506838</v>
      </c>
      <c r="AE5" s="734"/>
      <c r="AF5" s="734"/>
      <c r="AG5" s="734"/>
      <c r="AH5" s="734"/>
      <c r="AI5" s="734"/>
      <c r="AJ5" s="734"/>
      <c r="AK5" s="734"/>
      <c r="AL5" s="716">
        <v>27.4</v>
      </c>
      <c r="AM5" s="685"/>
      <c r="AN5" s="685"/>
      <c r="AO5" s="717"/>
      <c r="AP5" s="702" t="s">
        <v>223</v>
      </c>
      <c r="AQ5" s="703"/>
      <c r="AR5" s="703"/>
      <c r="AS5" s="703"/>
      <c r="AT5" s="703"/>
      <c r="AU5" s="703"/>
      <c r="AV5" s="703"/>
      <c r="AW5" s="703"/>
      <c r="AX5" s="703"/>
      <c r="AY5" s="703"/>
      <c r="AZ5" s="703"/>
      <c r="BA5" s="703"/>
      <c r="BB5" s="703"/>
      <c r="BC5" s="703"/>
      <c r="BD5" s="703"/>
      <c r="BE5" s="703"/>
      <c r="BF5" s="704"/>
      <c r="BG5" s="603">
        <v>2502592</v>
      </c>
      <c r="BH5" s="606"/>
      <c r="BI5" s="606"/>
      <c r="BJ5" s="606"/>
      <c r="BK5" s="606"/>
      <c r="BL5" s="606"/>
      <c r="BM5" s="606"/>
      <c r="BN5" s="607"/>
      <c r="BO5" s="665">
        <v>99.8</v>
      </c>
      <c r="BP5" s="665"/>
      <c r="BQ5" s="665"/>
      <c r="BR5" s="665"/>
      <c r="BS5" s="666" t="s">
        <v>123</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216</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c r="B6" s="600" t="s">
        <v>227</v>
      </c>
      <c r="C6" s="601"/>
      <c r="D6" s="601"/>
      <c r="E6" s="601"/>
      <c r="F6" s="601"/>
      <c r="G6" s="601"/>
      <c r="H6" s="601"/>
      <c r="I6" s="601"/>
      <c r="J6" s="601"/>
      <c r="K6" s="601"/>
      <c r="L6" s="601"/>
      <c r="M6" s="601"/>
      <c r="N6" s="601"/>
      <c r="O6" s="601"/>
      <c r="P6" s="601"/>
      <c r="Q6" s="602"/>
      <c r="R6" s="603">
        <v>82691</v>
      </c>
      <c r="S6" s="606"/>
      <c r="T6" s="606"/>
      <c r="U6" s="606"/>
      <c r="V6" s="606"/>
      <c r="W6" s="606"/>
      <c r="X6" s="606"/>
      <c r="Y6" s="607"/>
      <c r="Z6" s="665">
        <v>0.5</v>
      </c>
      <c r="AA6" s="665"/>
      <c r="AB6" s="665"/>
      <c r="AC6" s="665"/>
      <c r="AD6" s="666">
        <v>82691</v>
      </c>
      <c r="AE6" s="666"/>
      <c r="AF6" s="666"/>
      <c r="AG6" s="666"/>
      <c r="AH6" s="666"/>
      <c r="AI6" s="666"/>
      <c r="AJ6" s="666"/>
      <c r="AK6" s="666"/>
      <c r="AL6" s="608">
        <v>0.9</v>
      </c>
      <c r="AM6" s="609"/>
      <c r="AN6" s="609"/>
      <c r="AO6" s="667"/>
      <c r="AP6" s="600" t="s">
        <v>228</v>
      </c>
      <c r="AQ6" s="601"/>
      <c r="AR6" s="601"/>
      <c r="AS6" s="601"/>
      <c r="AT6" s="601"/>
      <c r="AU6" s="601"/>
      <c r="AV6" s="601"/>
      <c r="AW6" s="601"/>
      <c r="AX6" s="601"/>
      <c r="AY6" s="601"/>
      <c r="AZ6" s="601"/>
      <c r="BA6" s="601"/>
      <c r="BB6" s="601"/>
      <c r="BC6" s="601"/>
      <c r="BD6" s="601"/>
      <c r="BE6" s="601"/>
      <c r="BF6" s="602"/>
      <c r="BG6" s="603">
        <v>2502592</v>
      </c>
      <c r="BH6" s="606"/>
      <c r="BI6" s="606"/>
      <c r="BJ6" s="606"/>
      <c r="BK6" s="606"/>
      <c r="BL6" s="606"/>
      <c r="BM6" s="606"/>
      <c r="BN6" s="607"/>
      <c r="BO6" s="665">
        <v>99.8</v>
      </c>
      <c r="BP6" s="665"/>
      <c r="BQ6" s="665"/>
      <c r="BR6" s="665"/>
      <c r="BS6" s="666" t="s">
        <v>123</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173205</v>
      </c>
      <c r="CS6" s="606"/>
      <c r="CT6" s="606"/>
      <c r="CU6" s="606"/>
      <c r="CV6" s="606"/>
      <c r="CW6" s="606"/>
      <c r="CX6" s="606"/>
      <c r="CY6" s="607"/>
      <c r="CZ6" s="716">
        <v>1.1000000000000001</v>
      </c>
      <c r="DA6" s="685"/>
      <c r="DB6" s="685"/>
      <c r="DC6" s="719"/>
      <c r="DD6" s="611">
        <v>853</v>
      </c>
      <c r="DE6" s="606"/>
      <c r="DF6" s="606"/>
      <c r="DG6" s="606"/>
      <c r="DH6" s="606"/>
      <c r="DI6" s="606"/>
      <c r="DJ6" s="606"/>
      <c r="DK6" s="606"/>
      <c r="DL6" s="606"/>
      <c r="DM6" s="606"/>
      <c r="DN6" s="606"/>
      <c r="DO6" s="606"/>
      <c r="DP6" s="607"/>
      <c r="DQ6" s="611">
        <v>173058</v>
      </c>
      <c r="DR6" s="606"/>
      <c r="DS6" s="606"/>
      <c r="DT6" s="606"/>
      <c r="DU6" s="606"/>
      <c r="DV6" s="606"/>
      <c r="DW6" s="606"/>
      <c r="DX6" s="606"/>
      <c r="DY6" s="606"/>
      <c r="DZ6" s="606"/>
      <c r="EA6" s="606"/>
      <c r="EB6" s="606"/>
      <c r="EC6" s="646"/>
    </row>
    <row r="7" spans="2:143" ht="11.25" customHeight="1">
      <c r="B7" s="600" t="s">
        <v>230</v>
      </c>
      <c r="C7" s="601"/>
      <c r="D7" s="601"/>
      <c r="E7" s="601"/>
      <c r="F7" s="601"/>
      <c r="G7" s="601"/>
      <c r="H7" s="601"/>
      <c r="I7" s="601"/>
      <c r="J7" s="601"/>
      <c r="K7" s="601"/>
      <c r="L7" s="601"/>
      <c r="M7" s="601"/>
      <c r="N7" s="601"/>
      <c r="O7" s="601"/>
      <c r="P7" s="601"/>
      <c r="Q7" s="602"/>
      <c r="R7" s="603">
        <v>6021</v>
      </c>
      <c r="S7" s="606"/>
      <c r="T7" s="606"/>
      <c r="U7" s="606"/>
      <c r="V7" s="606"/>
      <c r="W7" s="606"/>
      <c r="X7" s="606"/>
      <c r="Y7" s="607"/>
      <c r="Z7" s="665">
        <v>0</v>
      </c>
      <c r="AA7" s="665"/>
      <c r="AB7" s="665"/>
      <c r="AC7" s="665"/>
      <c r="AD7" s="666">
        <v>6021</v>
      </c>
      <c r="AE7" s="666"/>
      <c r="AF7" s="666"/>
      <c r="AG7" s="666"/>
      <c r="AH7" s="666"/>
      <c r="AI7" s="666"/>
      <c r="AJ7" s="666"/>
      <c r="AK7" s="666"/>
      <c r="AL7" s="608">
        <v>0.1</v>
      </c>
      <c r="AM7" s="609"/>
      <c r="AN7" s="609"/>
      <c r="AO7" s="667"/>
      <c r="AP7" s="600" t="s">
        <v>231</v>
      </c>
      <c r="AQ7" s="601"/>
      <c r="AR7" s="601"/>
      <c r="AS7" s="601"/>
      <c r="AT7" s="601"/>
      <c r="AU7" s="601"/>
      <c r="AV7" s="601"/>
      <c r="AW7" s="601"/>
      <c r="AX7" s="601"/>
      <c r="AY7" s="601"/>
      <c r="AZ7" s="601"/>
      <c r="BA7" s="601"/>
      <c r="BB7" s="601"/>
      <c r="BC7" s="601"/>
      <c r="BD7" s="601"/>
      <c r="BE7" s="601"/>
      <c r="BF7" s="602"/>
      <c r="BG7" s="603">
        <v>1132472</v>
      </c>
      <c r="BH7" s="606"/>
      <c r="BI7" s="606"/>
      <c r="BJ7" s="606"/>
      <c r="BK7" s="606"/>
      <c r="BL7" s="606"/>
      <c r="BM7" s="606"/>
      <c r="BN7" s="607"/>
      <c r="BO7" s="665">
        <v>45.2</v>
      </c>
      <c r="BP7" s="665"/>
      <c r="BQ7" s="665"/>
      <c r="BR7" s="665"/>
      <c r="BS7" s="666" t="s">
        <v>123</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2783700</v>
      </c>
      <c r="CS7" s="606"/>
      <c r="CT7" s="606"/>
      <c r="CU7" s="606"/>
      <c r="CV7" s="606"/>
      <c r="CW7" s="606"/>
      <c r="CX7" s="606"/>
      <c r="CY7" s="607"/>
      <c r="CZ7" s="665">
        <v>18.399999999999999</v>
      </c>
      <c r="DA7" s="665"/>
      <c r="DB7" s="665"/>
      <c r="DC7" s="665"/>
      <c r="DD7" s="611">
        <v>590132</v>
      </c>
      <c r="DE7" s="606"/>
      <c r="DF7" s="606"/>
      <c r="DG7" s="606"/>
      <c r="DH7" s="606"/>
      <c r="DI7" s="606"/>
      <c r="DJ7" s="606"/>
      <c r="DK7" s="606"/>
      <c r="DL7" s="606"/>
      <c r="DM7" s="606"/>
      <c r="DN7" s="606"/>
      <c r="DO7" s="606"/>
      <c r="DP7" s="607"/>
      <c r="DQ7" s="611">
        <v>1936668</v>
      </c>
      <c r="DR7" s="606"/>
      <c r="DS7" s="606"/>
      <c r="DT7" s="606"/>
      <c r="DU7" s="606"/>
      <c r="DV7" s="606"/>
      <c r="DW7" s="606"/>
      <c r="DX7" s="606"/>
      <c r="DY7" s="606"/>
      <c r="DZ7" s="606"/>
      <c r="EA7" s="606"/>
      <c r="EB7" s="606"/>
      <c r="EC7" s="646"/>
    </row>
    <row r="8" spans="2:143" ht="11.25" customHeight="1">
      <c r="B8" s="600" t="s">
        <v>233</v>
      </c>
      <c r="C8" s="601"/>
      <c r="D8" s="601"/>
      <c r="E8" s="601"/>
      <c r="F8" s="601"/>
      <c r="G8" s="601"/>
      <c r="H8" s="601"/>
      <c r="I8" s="601"/>
      <c r="J8" s="601"/>
      <c r="K8" s="601"/>
      <c r="L8" s="601"/>
      <c r="M8" s="601"/>
      <c r="N8" s="601"/>
      <c r="O8" s="601"/>
      <c r="P8" s="601"/>
      <c r="Q8" s="602"/>
      <c r="R8" s="603">
        <v>13460</v>
      </c>
      <c r="S8" s="606"/>
      <c r="T8" s="606"/>
      <c r="U8" s="606"/>
      <c r="V8" s="606"/>
      <c r="W8" s="606"/>
      <c r="X8" s="606"/>
      <c r="Y8" s="607"/>
      <c r="Z8" s="665">
        <v>0.1</v>
      </c>
      <c r="AA8" s="665"/>
      <c r="AB8" s="665"/>
      <c r="AC8" s="665"/>
      <c r="AD8" s="666">
        <v>13460</v>
      </c>
      <c r="AE8" s="666"/>
      <c r="AF8" s="666"/>
      <c r="AG8" s="666"/>
      <c r="AH8" s="666"/>
      <c r="AI8" s="666"/>
      <c r="AJ8" s="666"/>
      <c r="AK8" s="666"/>
      <c r="AL8" s="608">
        <v>0.1</v>
      </c>
      <c r="AM8" s="609"/>
      <c r="AN8" s="609"/>
      <c r="AO8" s="667"/>
      <c r="AP8" s="600" t="s">
        <v>234</v>
      </c>
      <c r="AQ8" s="601"/>
      <c r="AR8" s="601"/>
      <c r="AS8" s="601"/>
      <c r="AT8" s="601"/>
      <c r="AU8" s="601"/>
      <c r="AV8" s="601"/>
      <c r="AW8" s="601"/>
      <c r="AX8" s="601"/>
      <c r="AY8" s="601"/>
      <c r="AZ8" s="601"/>
      <c r="BA8" s="601"/>
      <c r="BB8" s="601"/>
      <c r="BC8" s="601"/>
      <c r="BD8" s="601"/>
      <c r="BE8" s="601"/>
      <c r="BF8" s="602"/>
      <c r="BG8" s="603">
        <v>43061</v>
      </c>
      <c r="BH8" s="606"/>
      <c r="BI8" s="606"/>
      <c r="BJ8" s="606"/>
      <c r="BK8" s="606"/>
      <c r="BL8" s="606"/>
      <c r="BM8" s="606"/>
      <c r="BN8" s="607"/>
      <c r="BO8" s="665">
        <v>1.7</v>
      </c>
      <c r="BP8" s="665"/>
      <c r="BQ8" s="665"/>
      <c r="BR8" s="665"/>
      <c r="BS8" s="611" t="s">
        <v>123</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4919347</v>
      </c>
      <c r="CS8" s="606"/>
      <c r="CT8" s="606"/>
      <c r="CU8" s="606"/>
      <c r="CV8" s="606"/>
      <c r="CW8" s="606"/>
      <c r="CX8" s="606"/>
      <c r="CY8" s="607"/>
      <c r="CZ8" s="665">
        <v>32.5</v>
      </c>
      <c r="DA8" s="665"/>
      <c r="DB8" s="665"/>
      <c r="DC8" s="665"/>
      <c r="DD8" s="611">
        <v>825873</v>
      </c>
      <c r="DE8" s="606"/>
      <c r="DF8" s="606"/>
      <c r="DG8" s="606"/>
      <c r="DH8" s="606"/>
      <c r="DI8" s="606"/>
      <c r="DJ8" s="606"/>
      <c r="DK8" s="606"/>
      <c r="DL8" s="606"/>
      <c r="DM8" s="606"/>
      <c r="DN8" s="606"/>
      <c r="DO8" s="606"/>
      <c r="DP8" s="607"/>
      <c r="DQ8" s="611">
        <v>2551205</v>
      </c>
      <c r="DR8" s="606"/>
      <c r="DS8" s="606"/>
      <c r="DT8" s="606"/>
      <c r="DU8" s="606"/>
      <c r="DV8" s="606"/>
      <c r="DW8" s="606"/>
      <c r="DX8" s="606"/>
      <c r="DY8" s="606"/>
      <c r="DZ8" s="606"/>
      <c r="EA8" s="606"/>
      <c r="EB8" s="606"/>
      <c r="EC8" s="646"/>
    </row>
    <row r="9" spans="2:143" ht="11.25" customHeight="1">
      <c r="B9" s="600" t="s">
        <v>236</v>
      </c>
      <c r="C9" s="601"/>
      <c r="D9" s="601"/>
      <c r="E9" s="601"/>
      <c r="F9" s="601"/>
      <c r="G9" s="601"/>
      <c r="H9" s="601"/>
      <c r="I9" s="601"/>
      <c r="J9" s="601"/>
      <c r="K9" s="601"/>
      <c r="L9" s="601"/>
      <c r="M9" s="601"/>
      <c r="N9" s="601"/>
      <c r="O9" s="601"/>
      <c r="P9" s="601"/>
      <c r="Q9" s="602"/>
      <c r="R9" s="603">
        <v>12559</v>
      </c>
      <c r="S9" s="606"/>
      <c r="T9" s="606"/>
      <c r="U9" s="606"/>
      <c r="V9" s="606"/>
      <c r="W9" s="606"/>
      <c r="X9" s="606"/>
      <c r="Y9" s="607"/>
      <c r="Z9" s="665">
        <v>0.1</v>
      </c>
      <c r="AA9" s="665"/>
      <c r="AB9" s="665"/>
      <c r="AC9" s="665"/>
      <c r="AD9" s="666">
        <v>12559</v>
      </c>
      <c r="AE9" s="666"/>
      <c r="AF9" s="666"/>
      <c r="AG9" s="666"/>
      <c r="AH9" s="666"/>
      <c r="AI9" s="666"/>
      <c r="AJ9" s="666"/>
      <c r="AK9" s="666"/>
      <c r="AL9" s="608">
        <v>0.1</v>
      </c>
      <c r="AM9" s="609"/>
      <c r="AN9" s="609"/>
      <c r="AO9" s="667"/>
      <c r="AP9" s="600" t="s">
        <v>237</v>
      </c>
      <c r="AQ9" s="601"/>
      <c r="AR9" s="601"/>
      <c r="AS9" s="601"/>
      <c r="AT9" s="601"/>
      <c r="AU9" s="601"/>
      <c r="AV9" s="601"/>
      <c r="AW9" s="601"/>
      <c r="AX9" s="601"/>
      <c r="AY9" s="601"/>
      <c r="AZ9" s="601"/>
      <c r="BA9" s="601"/>
      <c r="BB9" s="601"/>
      <c r="BC9" s="601"/>
      <c r="BD9" s="601"/>
      <c r="BE9" s="601"/>
      <c r="BF9" s="602"/>
      <c r="BG9" s="603">
        <v>980704</v>
      </c>
      <c r="BH9" s="606"/>
      <c r="BI9" s="606"/>
      <c r="BJ9" s="606"/>
      <c r="BK9" s="606"/>
      <c r="BL9" s="606"/>
      <c r="BM9" s="606"/>
      <c r="BN9" s="607"/>
      <c r="BO9" s="665">
        <v>39.1</v>
      </c>
      <c r="BP9" s="665"/>
      <c r="BQ9" s="665"/>
      <c r="BR9" s="665"/>
      <c r="BS9" s="611" t="s">
        <v>238</v>
      </c>
      <c r="BT9" s="606"/>
      <c r="BU9" s="606"/>
      <c r="BV9" s="606"/>
      <c r="BW9" s="606"/>
      <c r="BX9" s="606"/>
      <c r="BY9" s="606"/>
      <c r="BZ9" s="606"/>
      <c r="CA9" s="606"/>
      <c r="CB9" s="646"/>
      <c r="CD9" s="647" t="s">
        <v>239</v>
      </c>
      <c r="CE9" s="644"/>
      <c r="CF9" s="644"/>
      <c r="CG9" s="644"/>
      <c r="CH9" s="644"/>
      <c r="CI9" s="644"/>
      <c r="CJ9" s="644"/>
      <c r="CK9" s="644"/>
      <c r="CL9" s="644"/>
      <c r="CM9" s="644"/>
      <c r="CN9" s="644"/>
      <c r="CO9" s="644"/>
      <c r="CP9" s="644"/>
      <c r="CQ9" s="645"/>
      <c r="CR9" s="603">
        <v>808682</v>
      </c>
      <c r="CS9" s="606"/>
      <c r="CT9" s="606"/>
      <c r="CU9" s="606"/>
      <c r="CV9" s="606"/>
      <c r="CW9" s="606"/>
      <c r="CX9" s="606"/>
      <c r="CY9" s="607"/>
      <c r="CZ9" s="665">
        <v>5.3</v>
      </c>
      <c r="DA9" s="665"/>
      <c r="DB9" s="665"/>
      <c r="DC9" s="665"/>
      <c r="DD9" s="611">
        <v>40777</v>
      </c>
      <c r="DE9" s="606"/>
      <c r="DF9" s="606"/>
      <c r="DG9" s="606"/>
      <c r="DH9" s="606"/>
      <c r="DI9" s="606"/>
      <c r="DJ9" s="606"/>
      <c r="DK9" s="606"/>
      <c r="DL9" s="606"/>
      <c r="DM9" s="606"/>
      <c r="DN9" s="606"/>
      <c r="DO9" s="606"/>
      <c r="DP9" s="607"/>
      <c r="DQ9" s="611">
        <v>703436</v>
      </c>
      <c r="DR9" s="606"/>
      <c r="DS9" s="606"/>
      <c r="DT9" s="606"/>
      <c r="DU9" s="606"/>
      <c r="DV9" s="606"/>
      <c r="DW9" s="606"/>
      <c r="DX9" s="606"/>
      <c r="DY9" s="606"/>
      <c r="DZ9" s="606"/>
      <c r="EA9" s="606"/>
      <c r="EB9" s="606"/>
      <c r="EC9" s="646"/>
    </row>
    <row r="10" spans="2:143" ht="11.25" customHeight="1">
      <c r="B10" s="600" t="s">
        <v>240</v>
      </c>
      <c r="C10" s="601"/>
      <c r="D10" s="601"/>
      <c r="E10" s="601"/>
      <c r="F10" s="601"/>
      <c r="G10" s="601"/>
      <c r="H10" s="601"/>
      <c r="I10" s="601"/>
      <c r="J10" s="601"/>
      <c r="K10" s="601"/>
      <c r="L10" s="601"/>
      <c r="M10" s="601"/>
      <c r="N10" s="601"/>
      <c r="O10" s="601"/>
      <c r="P10" s="601"/>
      <c r="Q10" s="602"/>
      <c r="R10" s="603" t="s">
        <v>123</v>
      </c>
      <c r="S10" s="606"/>
      <c r="T10" s="606"/>
      <c r="U10" s="606"/>
      <c r="V10" s="606"/>
      <c r="W10" s="606"/>
      <c r="X10" s="606"/>
      <c r="Y10" s="607"/>
      <c r="Z10" s="665" t="s">
        <v>123</v>
      </c>
      <c r="AA10" s="665"/>
      <c r="AB10" s="665"/>
      <c r="AC10" s="665"/>
      <c r="AD10" s="666" t="s">
        <v>123</v>
      </c>
      <c r="AE10" s="666"/>
      <c r="AF10" s="666"/>
      <c r="AG10" s="666"/>
      <c r="AH10" s="666"/>
      <c r="AI10" s="666"/>
      <c r="AJ10" s="666"/>
      <c r="AK10" s="666"/>
      <c r="AL10" s="608" t="s">
        <v>238</v>
      </c>
      <c r="AM10" s="609"/>
      <c r="AN10" s="609"/>
      <c r="AO10" s="667"/>
      <c r="AP10" s="600" t="s">
        <v>241</v>
      </c>
      <c r="AQ10" s="601"/>
      <c r="AR10" s="601"/>
      <c r="AS10" s="601"/>
      <c r="AT10" s="601"/>
      <c r="AU10" s="601"/>
      <c r="AV10" s="601"/>
      <c r="AW10" s="601"/>
      <c r="AX10" s="601"/>
      <c r="AY10" s="601"/>
      <c r="AZ10" s="601"/>
      <c r="BA10" s="601"/>
      <c r="BB10" s="601"/>
      <c r="BC10" s="601"/>
      <c r="BD10" s="601"/>
      <c r="BE10" s="601"/>
      <c r="BF10" s="602"/>
      <c r="BG10" s="603">
        <v>53280</v>
      </c>
      <c r="BH10" s="606"/>
      <c r="BI10" s="606"/>
      <c r="BJ10" s="606"/>
      <c r="BK10" s="606"/>
      <c r="BL10" s="606"/>
      <c r="BM10" s="606"/>
      <c r="BN10" s="607"/>
      <c r="BO10" s="665">
        <v>2.1</v>
      </c>
      <c r="BP10" s="665"/>
      <c r="BQ10" s="665"/>
      <c r="BR10" s="665"/>
      <c r="BS10" s="611" t="s">
        <v>123</v>
      </c>
      <c r="BT10" s="606"/>
      <c r="BU10" s="606"/>
      <c r="BV10" s="606"/>
      <c r="BW10" s="606"/>
      <c r="BX10" s="606"/>
      <c r="BY10" s="606"/>
      <c r="BZ10" s="606"/>
      <c r="CA10" s="606"/>
      <c r="CB10" s="646"/>
      <c r="CD10" s="647" t="s">
        <v>242</v>
      </c>
      <c r="CE10" s="644"/>
      <c r="CF10" s="644"/>
      <c r="CG10" s="644"/>
      <c r="CH10" s="644"/>
      <c r="CI10" s="644"/>
      <c r="CJ10" s="644"/>
      <c r="CK10" s="644"/>
      <c r="CL10" s="644"/>
      <c r="CM10" s="644"/>
      <c r="CN10" s="644"/>
      <c r="CO10" s="644"/>
      <c r="CP10" s="644"/>
      <c r="CQ10" s="645"/>
      <c r="CR10" s="603">
        <v>29279</v>
      </c>
      <c r="CS10" s="606"/>
      <c r="CT10" s="606"/>
      <c r="CU10" s="606"/>
      <c r="CV10" s="606"/>
      <c r="CW10" s="606"/>
      <c r="CX10" s="606"/>
      <c r="CY10" s="607"/>
      <c r="CZ10" s="665">
        <v>0.2</v>
      </c>
      <c r="DA10" s="665"/>
      <c r="DB10" s="665"/>
      <c r="DC10" s="665"/>
      <c r="DD10" s="611" t="s">
        <v>172</v>
      </c>
      <c r="DE10" s="606"/>
      <c r="DF10" s="606"/>
      <c r="DG10" s="606"/>
      <c r="DH10" s="606"/>
      <c r="DI10" s="606"/>
      <c r="DJ10" s="606"/>
      <c r="DK10" s="606"/>
      <c r="DL10" s="606"/>
      <c r="DM10" s="606"/>
      <c r="DN10" s="606"/>
      <c r="DO10" s="606"/>
      <c r="DP10" s="607"/>
      <c r="DQ10" s="611">
        <v>7279</v>
      </c>
      <c r="DR10" s="606"/>
      <c r="DS10" s="606"/>
      <c r="DT10" s="606"/>
      <c r="DU10" s="606"/>
      <c r="DV10" s="606"/>
      <c r="DW10" s="606"/>
      <c r="DX10" s="606"/>
      <c r="DY10" s="606"/>
      <c r="DZ10" s="606"/>
      <c r="EA10" s="606"/>
      <c r="EB10" s="606"/>
      <c r="EC10" s="646"/>
    </row>
    <row r="11" spans="2:143" ht="11.25" customHeight="1">
      <c r="B11" s="600" t="s">
        <v>243</v>
      </c>
      <c r="C11" s="601"/>
      <c r="D11" s="601"/>
      <c r="E11" s="601"/>
      <c r="F11" s="601"/>
      <c r="G11" s="601"/>
      <c r="H11" s="601"/>
      <c r="I11" s="601"/>
      <c r="J11" s="601"/>
      <c r="K11" s="601"/>
      <c r="L11" s="601"/>
      <c r="M11" s="601"/>
      <c r="N11" s="601"/>
      <c r="O11" s="601"/>
      <c r="P11" s="601"/>
      <c r="Q11" s="602"/>
      <c r="R11" s="603" t="s">
        <v>238</v>
      </c>
      <c r="S11" s="606"/>
      <c r="T11" s="606"/>
      <c r="U11" s="606"/>
      <c r="V11" s="606"/>
      <c r="W11" s="606"/>
      <c r="X11" s="606"/>
      <c r="Y11" s="607"/>
      <c r="Z11" s="665" t="s">
        <v>123</v>
      </c>
      <c r="AA11" s="665"/>
      <c r="AB11" s="665"/>
      <c r="AC11" s="665"/>
      <c r="AD11" s="666" t="s">
        <v>238</v>
      </c>
      <c r="AE11" s="666"/>
      <c r="AF11" s="666"/>
      <c r="AG11" s="666"/>
      <c r="AH11" s="666"/>
      <c r="AI11" s="666"/>
      <c r="AJ11" s="666"/>
      <c r="AK11" s="666"/>
      <c r="AL11" s="608" t="s">
        <v>123</v>
      </c>
      <c r="AM11" s="609"/>
      <c r="AN11" s="609"/>
      <c r="AO11" s="667"/>
      <c r="AP11" s="600" t="s">
        <v>244</v>
      </c>
      <c r="AQ11" s="601"/>
      <c r="AR11" s="601"/>
      <c r="AS11" s="601"/>
      <c r="AT11" s="601"/>
      <c r="AU11" s="601"/>
      <c r="AV11" s="601"/>
      <c r="AW11" s="601"/>
      <c r="AX11" s="601"/>
      <c r="AY11" s="601"/>
      <c r="AZ11" s="601"/>
      <c r="BA11" s="601"/>
      <c r="BB11" s="601"/>
      <c r="BC11" s="601"/>
      <c r="BD11" s="601"/>
      <c r="BE11" s="601"/>
      <c r="BF11" s="602"/>
      <c r="BG11" s="603">
        <v>55427</v>
      </c>
      <c r="BH11" s="606"/>
      <c r="BI11" s="606"/>
      <c r="BJ11" s="606"/>
      <c r="BK11" s="606"/>
      <c r="BL11" s="606"/>
      <c r="BM11" s="606"/>
      <c r="BN11" s="607"/>
      <c r="BO11" s="665">
        <v>2.2000000000000002</v>
      </c>
      <c r="BP11" s="665"/>
      <c r="BQ11" s="665"/>
      <c r="BR11" s="665"/>
      <c r="BS11" s="611" t="s">
        <v>238</v>
      </c>
      <c r="BT11" s="606"/>
      <c r="BU11" s="606"/>
      <c r="BV11" s="606"/>
      <c r="BW11" s="606"/>
      <c r="BX11" s="606"/>
      <c r="BY11" s="606"/>
      <c r="BZ11" s="606"/>
      <c r="CA11" s="606"/>
      <c r="CB11" s="646"/>
      <c r="CD11" s="647" t="s">
        <v>245</v>
      </c>
      <c r="CE11" s="644"/>
      <c r="CF11" s="644"/>
      <c r="CG11" s="644"/>
      <c r="CH11" s="644"/>
      <c r="CI11" s="644"/>
      <c r="CJ11" s="644"/>
      <c r="CK11" s="644"/>
      <c r="CL11" s="644"/>
      <c r="CM11" s="644"/>
      <c r="CN11" s="644"/>
      <c r="CO11" s="644"/>
      <c r="CP11" s="644"/>
      <c r="CQ11" s="645"/>
      <c r="CR11" s="603">
        <v>660006</v>
      </c>
      <c r="CS11" s="606"/>
      <c r="CT11" s="606"/>
      <c r="CU11" s="606"/>
      <c r="CV11" s="606"/>
      <c r="CW11" s="606"/>
      <c r="CX11" s="606"/>
      <c r="CY11" s="607"/>
      <c r="CZ11" s="665">
        <v>4.4000000000000004</v>
      </c>
      <c r="DA11" s="665"/>
      <c r="DB11" s="665"/>
      <c r="DC11" s="665"/>
      <c r="DD11" s="611">
        <v>144100</v>
      </c>
      <c r="DE11" s="606"/>
      <c r="DF11" s="606"/>
      <c r="DG11" s="606"/>
      <c r="DH11" s="606"/>
      <c r="DI11" s="606"/>
      <c r="DJ11" s="606"/>
      <c r="DK11" s="606"/>
      <c r="DL11" s="606"/>
      <c r="DM11" s="606"/>
      <c r="DN11" s="606"/>
      <c r="DO11" s="606"/>
      <c r="DP11" s="607"/>
      <c r="DQ11" s="611">
        <v>456025</v>
      </c>
      <c r="DR11" s="606"/>
      <c r="DS11" s="606"/>
      <c r="DT11" s="606"/>
      <c r="DU11" s="606"/>
      <c r="DV11" s="606"/>
      <c r="DW11" s="606"/>
      <c r="DX11" s="606"/>
      <c r="DY11" s="606"/>
      <c r="DZ11" s="606"/>
      <c r="EA11" s="606"/>
      <c r="EB11" s="606"/>
      <c r="EC11" s="646"/>
    </row>
    <row r="12" spans="2:143" ht="11.25" customHeight="1">
      <c r="B12" s="600" t="s">
        <v>246</v>
      </c>
      <c r="C12" s="601"/>
      <c r="D12" s="601"/>
      <c r="E12" s="601"/>
      <c r="F12" s="601"/>
      <c r="G12" s="601"/>
      <c r="H12" s="601"/>
      <c r="I12" s="601"/>
      <c r="J12" s="601"/>
      <c r="K12" s="601"/>
      <c r="L12" s="601"/>
      <c r="M12" s="601"/>
      <c r="N12" s="601"/>
      <c r="O12" s="601"/>
      <c r="P12" s="601"/>
      <c r="Q12" s="602"/>
      <c r="R12" s="603">
        <v>421575</v>
      </c>
      <c r="S12" s="606"/>
      <c r="T12" s="606"/>
      <c r="U12" s="606"/>
      <c r="V12" s="606"/>
      <c r="W12" s="606"/>
      <c r="X12" s="606"/>
      <c r="Y12" s="607"/>
      <c r="Z12" s="665">
        <v>2.7</v>
      </c>
      <c r="AA12" s="665"/>
      <c r="AB12" s="665"/>
      <c r="AC12" s="665"/>
      <c r="AD12" s="666">
        <v>421575</v>
      </c>
      <c r="AE12" s="666"/>
      <c r="AF12" s="666"/>
      <c r="AG12" s="666"/>
      <c r="AH12" s="666"/>
      <c r="AI12" s="666"/>
      <c r="AJ12" s="666"/>
      <c r="AK12" s="666"/>
      <c r="AL12" s="608">
        <v>4.5999999999999996</v>
      </c>
      <c r="AM12" s="609"/>
      <c r="AN12" s="609"/>
      <c r="AO12" s="667"/>
      <c r="AP12" s="600" t="s">
        <v>247</v>
      </c>
      <c r="AQ12" s="601"/>
      <c r="AR12" s="601"/>
      <c r="AS12" s="601"/>
      <c r="AT12" s="601"/>
      <c r="AU12" s="601"/>
      <c r="AV12" s="601"/>
      <c r="AW12" s="601"/>
      <c r="AX12" s="601"/>
      <c r="AY12" s="601"/>
      <c r="AZ12" s="601"/>
      <c r="BA12" s="601"/>
      <c r="BB12" s="601"/>
      <c r="BC12" s="601"/>
      <c r="BD12" s="601"/>
      <c r="BE12" s="601"/>
      <c r="BF12" s="602"/>
      <c r="BG12" s="603">
        <v>1135578</v>
      </c>
      <c r="BH12" s="606"/>
      <c r="BI12" s="606"/>
      <c r="BJ12" s="606"/>
      <c r="BK12" s="606"/>
      <c r="BL12" s="606"/>
      <c r="BM12" s="606"/>
      <c r="BN12" s="607"/>
      <c r="BO12" s="665">
        <v>45.3</v>
      </c>
      <c r="BP12" s="665"/>
      <c r="BQ12" s="665"/>
      <c r="BR12" s="665"/>
      <c r="BS12" s="611" t="s">
        <v>238</v>
      </c>
      <c r="BT12" s="606"/>
      <c r="BU12" s="606"/>
      <c r="BV12" s="606"/>
      <c r="BW12" s="606"/>
      <c r="BX12" s="606"/>
      <c r="BY12" s="606"/>
      <c r="BZ12" s="606"/>
      <c r="CA12" s="606"/>
      <c r="CB12" s="646"/>
      <c r="CD12" s="647" t="s">
        <v>248</v>
      </c>
      <c r="CE12" s="644"/>
      <c r="CF12" s="644"/>
      <c r="CG12" s="644"/>
      <c r="CH12" s="644"/>
      <c r="CI12" s="644"/>
      <c r="CJ12" s="644"/>
      <c r="CK12" s="644"/>
      <c r="CL12" s="644"/>
      <c r="CM12" s="644"/>
      <c r="CN12" s="644"/>
      <c r="CO12" s="644"/>
      <c r="CP12" s="644"/>
      <c r="CQ12" s="645"/>
      <c r="CR12" s="603">
        <v>238044</v>
      </c>
      <c r="CS12" s="606"/>
      <c r="CT12" s="606"/>
      <c r="CU12" s="606"/>
      <c r="CV12" s="606"/>
      <c r="CW12" s="606"/>
      <c r="CX12" s="606"/>
      <c r="CY12" s="607"/>
      <c r="CZ12" s="665">
        <v>1.6</v>
      </c>
      <c r="DA12" s="665"/>
      <c r="DB12" s="665"/>
      <c r="DC12" s="665"/>
      <c r="DD12" s="611">
        <v>50167</v>
      </c>
      <c r="DE12" s="606"/>
      <c r="DF12" s="606"/>
      <c r="DG12" s="606"/>
      <c r="DH12" s="606"/>
      <c r="DI12" s="606"/>
      <c r="DJ12" s="606"/>
      <c r="DK12" s="606"/>
      <c r="DL12" s="606"/>
      <c r="DM12" s="606"/>
      <c r="DN12" s="606"/>
      <c r="DO12" s="606"/>
      <c r="DP12" s="607"/>
      <c r="DQ12" s="611">
        <v>218394</v>
      </c>
      <c r="DR12" s="606"/>
      <c r="DS12" s="606"/>
      <c r="DT12" s="606"/>
      <c r="DU12" s="606"/>
      <c r="DV12" s="606"/>
      <c r="DW12" s="606"/>
      <c r="DX12" s="606"/>
      <c r="DY12" s="606"/>
      <c r="DZ12" s="606"/>
      <c r="EA12" s="606"/>
      <c r="EB12" s="606"/>
      <c r="EC12" s="646"/>
    </row>
    <row r="13" spans="2:143" ht="11.25" customHeight="1">
      <c r="B13" s="600" t="s">
        <v>249</v>
      </c>
      <c r="C13" s="601"/>
      <c r="D13" s="601"/>
      <c r="E13" s="601"/>
      <c r="F13" s="601"/>
      <c r="G13" s="601"/>
      <c r="H13" s="601"/>
      <c r="I13" s="601"/>
      <c r="J13" s="601"/>
      <c r="K13" s="601"/>
      <c r="L13" s="601"/>
      <c r="M13" s="601"/>
      <c r="N13" s="601"/>
      <c r="O13" s="601"/>
      <c r="P13" s="601"/>
      <c r="Q13" s="602"/>
      <c r="R13" s="603" t="s">
        <v>172</v>
      </c>
      <c r="S13" s="606"/>
      <c r="T13" s="606"/>
      <c r="U13" s="606"/>
      <c r="V13" s="606"/>
      <c r="W13" s="606"/>
      <c r="X13" s="606"/>
      <c r="Y13" s="607"/>
      <c r="Z13" s="665" t="s">
        <v>123</v>
      </c>
      <c r="AA13" s="665"/>
      <c r="AB13" s="665"/>
      <c r="AC13" s="665"/>
      <c r="AD13" s="666" t="s">
        <v>238</v>
      </c>
      <c r="AE13" s="666"/>
      <c r="AF13" s="666"/>
      <c r="AG13" s="666"/>
      <c r="AH13" s="666"/>
      <c r="AI13" s="666"/>
      <c r="AJ13" s="666"/>
      <c r="AK13" s="666"/>
      <c r="AL13" s="608" t="s">
        <v>123</v>
      </c>
      <c r="AM13" s="609"/>
      <c r="AN13" s="609"/>
      <c r="AO13" s="667"/>
      <c r="AP13" s="600" t="s">
        <v>250</v>
      </c>
      <c r="AQ13" s="601"/>
      <c r="AR13" s="601"/>
      <c r="AS13" s="601"/>
      <c r="AT13" s="601"/>
      <c r="AU13" s="601"/>
      <c r="AV13" s="601"/>
      <c r="AW13" s="601"/>
      <c r="AX13" s="601"/>
      <c r="AY13" s="601"/>
      <c r="AZ13" s="601"/>
      <c r="BA13" s="601"/>
      <c r="BB13" s="601"/>
      <c r="BC13" s="601"/>
      <c r="BD13" s="601"/>
      <c r="BE13" s="601"/>
      <c r="BF13" s="602"/>
      <c r="BG13" s="603">
        <v>1130496</v>
      </c>
      <c r="BH13" s="606"/>
      <c r="BI13" s="606"/>
      <c r="BJ13" s="606"/>
      <c r="BK13" s="606"/>
      <c r="BL13" s="606"/>
      <c r="BM13" s="606"/>
      <c r="BN13" s="607"/>
      <c r="BO13" s="665">
        <v>45.1</v>
      </c>
      <c r="BP13" s="665"/>
      <c r="BQ13" s="665"/>
      <c r="BR13" s="665"/>
      <c r="BS13" s="611" t="s">
        <v>238</v>
      </c>
      <c r="BT13" s="606"/>
      <c r="BU13" s="606"/>
      <c r="BV13" s="606"/>
      <c r="BW13" s="606"/>
      <c r="BX13" s="606"/>
      <c r="BY13" s="606"/>
      <c r="BZ13" s="606"/>
      <c r="CA13" s="606"/>
      <c r="CB13" s="646"/>
      <c r="CD13" s="647" t="s">
        <v>251</v>
      </c>
      <c r="CE13" s="644"/>
      <c r="CF13" s="644"/>
      <c r="CG13" s="644"/>
      <c r="CH13" s="644"/>
      <c r="CI13" s="644"/>
      <c r="CJ13" s="644"/>
      <c r="CK13" s="644"/>
      <c r="CL13" s="644"/>
      <c r="CM13" s="644"/>
      <c r="CN13" s="644"/>
      <c r="CO13" s="644"/>
      <c r="CP13" s="644"/>
      <c r="CQ13" s="645"/>
      <c r="CR13" s="603">
        <v>1709535</v>
      </c>
      <c r="CS13" s="606"/>
      <c r="CT13" s="606"/>
      <c r="CU13" s="606"/>
      <c r="CV13" s="606"/>
      <c r="CW13" s="606"/>
      <c r="CX13" s="606"/>
      <c r="CY13" s="607"/>
      <c r="CZ13" s="665">
        <v>11.3</v>
      </c>
      <c r="DA13" s="665"/>
      <c r="DB13" s="665"/>
      <c r="DC13" s="665"/>
      <c r="DD13" s="611">
        <v>597600</v>
      </c>
      <c r="DE13" s="606"/>
      <c r="DF13" s="606"/>
      <c r="DG13" s="606"/>
      <c r="DH13" s="606"/>
      <c r="DI13" s="606"/>
      <c r="DJ13" s="606"/>
      <c r="DK13" s="606"/>
      <c r="DL13" s="606"/>
      <c r="DM13" s="606"/>
      <c r="DN13" s="606"/>
      <c r="DO13" s="606"/>
      <c r="DP13" s="607"/>
      <c r="DQ13" s="611">
        <v>1346718</v>
      </c>
      <c r="DR13" s="606"/>
      <c r="DS13" s="606"/>
      <c r="DT13" s="606"/>
      <c r="DU13" s="606"/>
      <c r="DV13" s="606"/>
      <c r="DW13" s="606"/>
      <c r="DX13" s="606"/>
      <c r="DY13" s="606"/>
      <c r="DZ13" s="606"/>
      <c r="EA13" s="606"/>
      <c r="EB13" s="606"/>
      <c r="EC13" s="646"/>
    </row>
    <row r="14" spans="2:143" ht="11.25" customHeight="1">
      <c r="B14" s="600" t="s">
        <v>252</v>
      </c>
      <c r="C14" s="601"/>
      <c r="D14" s="601"/>
      <c r="E14" s="601"/>
      <c r="F14" s="601"/>
      <c r="G14" s="601"/>
      <c r="H14" s="601"/>
      <c r="I14" s="601"/>
      <c r="J14" s="601"/>
      <c r="K14" s="601"/>
      <c r="L14" s="601"/>
      <c r="M14" s="601"/>
      <c r="N14" s="601"/>
      <c r="O14" s="601"/>
      <c r="P14" s="601"/>
      <c r="Q14" s="602"/>
      <c r="R14" s="603" t="s">
        <v>123</v>
      </c>
      <c r="S14" s="606"/>
      <c r="T14" s="606"/>
      <c r="U14" s="606"/>
      <c r="V14" s="606"/>
      <c r="W14" s="606"/>
      <c r="X14" s="606"/>
      <c r="Y14" s="607"/>
      <c r="Z14" s="665" t="s">
        <v>238</v>
      </c>
      <c r="AA14" s="665"/>
      <c r="AB14" s="665"/>
      <c r="AC14" s="665"/>
      <c r="AD14" s="666" t="s">
        <v>123</v>
      </c>
      <c r="AE14" s="666"/>
      <c r="AF14" s="666"/>
      <c r="AG14" s="666"/>
      <c r="AH14" s="666"/>
      <c r="AI14" s="666"/>
      <c r="AJ14" s="666"/>
      <c r="AK14" s="666"/>
      <c r="AL14" s="608" t="s">
        <v>172</v>
      </c>
      <c r="AM14" s="609"/>
      <c r="AN14" s="609"/>
      <c r="AO14" s="667"/>
      <c r="AP14" s="600" t="s">
        <v>253</v>
      </c>
      <c r="AQ14" s="601"/>
      <c r="AR14" s="601"/>
      <c r="AS14" s="601"/>
      <c r="AT14" s="601"/>
      <c r="AU14" s="601"/>
      <c r="AV14" s="601"/>
      <c r="AW14" s="601"/>
      <c r="AX14" s="601"/>
      <c r="AY14" s="601"/>
      <c r="AZ14" s="601"/>
      <c r="BA14" s="601"/>
      <c r="BB14" s="601"/>
      <c r="BC14" s="601"/>
      <c r="BD14" s="601"/>
      <c r="BE14" s="601"/>
      <c r="BF14" s="602"/>
      <c r="BG14" s="603">
        <v>77385</v>
      </c>
      <c r="BH14" s="606"/>
      <c r="BI14" s="606"/>
      <c r="BJ14" s="606"/>
      <c r="BK14" s="606"/>
      <c r="BL14" s="606"/>
      <c r="BM14" s="606"/>
      <c r="BN14" s="607"/>
      <c r="BO14" s="665">
        <v>3.1</v>
      </c>
      <c r="BP14" s="665"/>
      <c r="BQ14" s="665"/>
      <c r="BR14" s="665"/>
      <c r="BS14" s="611" t="s">
        <v>123</v>
      </c>
      <c r="BT14" s="606"/>
      <c r="BU14" s="606"/>
      <c r="BV14" s="606"/>
      <c r="BW14" s="606"/>
      <c r="BX14" s="606"/>
      <c r="BY14" s="606"/>
      <c r="BZ14" s="606"/>
      <c r="CA14" s="606"/>
      <c r="CB14" s="646"/>
      <c r="CD14" s="647" t="s">
        <v>254</v>
      </c>
      <c r="CE14" s="644"/>
      <c r="CF14" s="644"/>
      <c r="CG14" s="644"/>
      <c r="CH14" s="644"/>
      <c r="CI14" s="644"/>
      <c r="CJ14" s="644"/>
      <c r="CK14" s="644"/>
      <c r="CL14" s="644"/>
      <c r="CM14" s="644"/>
      <c r="CN14" s="644"/>
      <c r="CO14" s="644"/>
      <c r="CP14" s="644"/>
      <c r="CQ14" s="645"/>
      <c r="CR14" s="603">
        <v>885574</v>
      </c>
      <c r="CS14" s="606"/>
      <c r="CT14" s="606"/>
      <c r="CU14" s="606"/>
      <c r="CV14" s="606"/>
      <c r="CW14" s="606"/>
      <c r="CX14" s="606"/>
      <c r="CY14" s="607"/>
      <c r="CZ14" s="665">
        <v>5.8</v>
      </c>
      <c r="DA14" s="665"/>
      <c r="DB14" s="665"/>
      <c r="DC14" s="665"/>
      <c r="DD14" s="611">
        <v>300098</v>
      </c>
      <c r="DE14" s="606"/>
      <c r="DF14" s="606"/>
      <c r="DG14" s="606"/>
      <c r="DH14" s="606"/>
      <c r="DI14" s="606"/>
      <c r="DJ14" s="606"/>
      <c r="DK14" s="606"/>
      <c r="DL14" s="606"/>
      <c r="DM14" s="606"/>
      <c r="DN14" s="606"/>
      <c r="DO14" s="606"/>
      <c r="DP14" s="607"/>
      <c r="DQ14" s="611">
        <v>591901</v>
      </c>
      <c r="DR14" s="606"/>
      <c r="DS14" s="606"/>
      <c r="DT14" s="606"/>
      <c r="DU14" s="606"/>
      <c r="DV14" s="606"/>
      <c r="DW14" s="606"/>
      <c r="DX14" s="606"/>
      <c r="DY14" s="606"/>
      <c r="DZ14" s="606"/>
      <c r="EA14" s="606"/>
      <c r="EB14" s="606"/>
      <c r="EC14" s="646"/>
    </row>
    <row r="15" spans="2:143" ht="11.25" customHeight="1">
      <c r="B15" s="600" t="s">
        <v>255</v>
      </c>
      <c r="C15" s="601"/>
      <c r="D15" s="601"/>
      <c r="E15" s="601"/>
      <c r="F15" s="601"/>
      <c r="G15" s="601"/>
      <c r="H15" s="601"/>
      <c r="I15" s="601"/>
      <c r="J15" s="601"/>
      <c r="K15" s="601"/>
      <c r="L15" s="601"/>
      <c r="M15" s="601"/>
      <c r="N15" s="601"/>
      <c r="O15" s="601"/>
      <c r="P15" s="601"/>
      <c r="Q15" s="602"/>
      <c r="R15" s="603">
        <v>27996</v>
      </c>
      <c r="S15" s="606"/>
      <c r="T15" s="606"/>
      <c r="U15" s="606"/>
      <c r="V15" s="606"/>
      <c r="W15" s="606"/>
      <c r="X15" s="606"/>
      <c r="Y15" s="607"/>
      <c r="Z15" s="665">
        <v>0.2</v>
      </c>
      <c r="AA15" s="665"/>
      <c r="AB15" s="665"/>
      <c r="AC15" s="665"/>
      <c r="AD15" s="666">
        <v>27996</v>
      </c>
      <c r="AE15" s="666"/>
      <c r="AF15" s="666"/>
      <c r="AG15" s="666"/>
      <c r="AH15" s="666"/>
      <c r="AI15" s="666"/>
      <c r="AJ15" s="666"/>
      <c r="AK15" s="666"/>
      <c r="AL15" s="608">
        <v>0.3</v>
      </c>
      <c r="AM15" s="609"/>
      <c r="AN15" s="609"/>
      <c r="AO15" s="667"/>
      <c r="AP15" s="600" t="s">
        <v>256</v>
      </c>
      <c r="AQ15" s="601"/>
      <c r="AR15" s="601"/>
      <c r="AS15" s="601"/>
      <c r="AT15" s="601"/>
      <c r="AU15" s="601"/>
      <c r="AV15" s="601"/>
      <c r="AW15" s="601"/>
      <c r="AX15" s="601"/>
      <c r="AY15" s="601"/>
      <c r="AZ15" s="601"/>
      <c r="BA15" s="601"/>
      <c r="BB15" s="601"/>
      <c r="BC15" s="601"/>
      <c r="BD15" s="601"/>
      <c r="BE15" s="601"/>
      <c r="BF15" s="602"/>
      <c r="BG15" s="603">
        <v>157157</v>
      </c>
      <c r="BH15" s="606"/>
      <c r="BI15" s="606"/>
      <c r="BJ15" s="606"/>
      <c r="BK15" s="606"/>
      <c r="BL15" s="606"/>
      <c r="BM15" s="606"/>
      <c r="BN15" s="607"/>
      <c r="BO15" s="665">
        <v>6.3</v>
      </c>
      <c r="BP15" s="665"/>
      <c r="BQ15" s="665"/>
      <c r="BR15" s="665"/>
      <c r="BS15" s="611" t="s">
        <v>123</v>
      </c>
      <c r="BT15" s="606"/>
      <c r="BU15" s="606"/>
      <c r="BV15" s="606"/>
      <c r="BW15" s="606"/>
      <c r="BX15" s="606"/>
      <c r="BY15" s="606"/>
      <c r="BZ15" s="606"/>
      <c r="CA15" s="606"/>
      <c r="CB15" s="646"/>
      <c r="CD15" s="647" t="s">
        <v>257</v>
      </c>
      <c r="CE15" s="644"/>
      <c r="CF15" s="644"/>
      <c r="CG15" s="644"/>
      <c r="CH15" s="644"/>
      <c r="CI15" s="644"/>
      <c r="CJ15" s="644"/>
      <c r="CK15" s="644"/>
      <c r="CL15" s="644"/>
      <c r="CM15" s="644"/>
      <c r="CN15" s="644"/>
      <c r="CO15" s="644"/>
      <c r="CP15" s="644"/>
      <c r="CQ15" s="645"/>
      <c r="CR15" s="603">
        <v>1015065</v>
      </c>
      <c r="CS15" s="606"/>
      <c r="CT15" s="606"/>
      <c r="CU15" s="606"/>
      <c r="CV15" s="606"/>
      <c r="CW15" s="606"/>
      <c r="CX15" s="606"/>
      <c r="CY15" s="607"/>
      <c r="CZ15" s="665">
        <v>6.7</v>
      </c>
      <c r="DA15" s="665"/>
      <c r="DB15" s="665"/>
      <c r="DC15" s="665"/>
      <c r="DD15" s="611">
        <v>131729</v>
      </c>
      <c r="DE15" s="606"/>
      <c r="DF15" s="606"/>
      <c r="DG15" s="606"/>
      <c r="DH15" s="606"/>
      <c r="DI15" s="606"/>
      <c r="DJ15" s="606"/>
      <c r="DK15" s="606"/>
      <c r="DL15" s="606"/>
      <c r="DM15" s="606"/>
      <c r="DN15" s="606"/>
      <c r="DO15" s="606"/>
      <c r="DP15" s="607"/>
      <c r="DQ15" s="611">
        <v>769705</v>
      </c>
      <c r="DR15" s="606"/>
      <c r="DS15" s="606"/>
      <c r="DT15" s="606"/>
      <c r="DU15" s="606"/>
      <c r="DV15" s="606"/>
      <c r="DW15" s="606"/>
      <c r="DX15" s="606"/>
      <c r="DY15" s="606"/>
      <c r="DZ15" s="606"/>
      <c r="EA15" s="606"/>
      <c r="EB15" s="606"/>
      <c r="EC15" s="646"/>
    </row>
    <row r="16" spans="2:143" ht="11.25" customHeight="1">
      <c r="B16" s="600" t="s">
        <v>258</v>
      </c>
      <c r="C16" s="601"/>
      <c r="D16" s="601"/>
      <c r="E16" s="601"/>
      <c r="F16" s="601"/>
      <c r="G16" s="601"/>
      <c r="H16" s="601"/>
      <c r="I16" s="601"/>
      <c r="J16" s="601"/>
      <c r="K16" s="601"/>
      <c r="L16" s="601"/>
      <c r="M16" s="601"/>
      <c r="N16" s="601"/>
      <c r="O16" s="601"/>
      <c r="P16" s="601"/>
      <c r="Q16" s="602"/>
      <c r="R16" s="603" t="s">
        <v>238</v>
      </c>
      <c r="S16" s="606"/>
      <c r="T16" s="606"/>
      <c r="U16" s="606"/>
      <c r="V16" s="606"/>
      <c r="W16" s="606"/>
      <c r="X16" s="606"/>
      <c r="Y16" s="607"/>
      <c r="Z16" s="665" t="s">
        <v>238</v>
      </c>
      <c r="AA16" s="665"/>
      <c r="AB16" s="665"/>
      <c r="AC16" s="665"/>
      <c r="AD16" s="666" t="s">
        <v>172</v>
      </c>
      <c r="AE16" s="666"/>
      <c r="AF16" s="666"/>
      <c r="AG16" s="666"/>
      <c r="AH16" s="666"/>
      <c r="AI16" s="666"/>
      <c r="AJ16" s="666"/>
      <c r="AK16" s="666"/>
      <c r="AL16" s="608" t="s">
        <v>123</v>
      </c>
      <c r="AM16" s="609"/>
      <c r="AN16" s="609"/>
      <c r="AO16" s="667"/>
      <c r="AP16" s="600" t="s">
        <v>259</v>
      </c>
      <c r="AQ16" s="601"/>
      <c r="AR16" s="601"/>
      <c r="AS16" s="601"/>
      <c r="AT16" s="601"/>
      <c r="AU16" s="601"/>
      <c r="AV16" s="601"/>
      <c r="AW16" s="601"/>
      <c r="AX16" s="601"/>
      <c r="AY16" s="601"/>
      <c r="AZ16" s="601"/>
      <c r="BA16" s="601"/>
      <c r="BB16" s="601"/>
      <c r="BC16" s="601"/>
      <c r="BD16" s="601"/>
      <c r="BE16" s="601"/>
      <c r="BF16" s="602"/>
      <c r="BG16" s="603" t="s">
        <v>238</v>
      </c>
      <c r="BH16" s="606"/>
      <c r="BI16" s="606"/>
      <c r="BJ16" s="606"/>
      <c r="BK16" s="606"/>
      <c r="BL16" s="606"/>
      <c r="BM16" s="606"/>
      <c r="BN16" s="607"/>
      <c r="BO16" s="665" t="s">
        <v>123</v>
      </c>
      <c r="BP16" s="665"/>
      <c r="BQ16" s="665"/>
      <c r="BR16" s="665"/>
      <c r="BS16" s="611" t="s">
        <v>123</v>
      </c>
      <c r="BT16" s="606"/>
      <c r="BU16" s="606"/>
      <c r="BV16" s="606"/>
      <c r="BW16" s="606"/>
      <c r="BX16" s="606"/>
      <c r="BY16" s="606"/>
      <c r="BZ16" s="606"/>
      <c r="CA16" s="606"/>
      <c r="CB16" s="646"/>
      <c r="CD16" s="647" t="s">
        <v>260</v>
      </c>
      <c r="CE16" s="644"/>
      <c r="CF16" s="644"/>
      <c r="CG16" s="644"/>
      <c r="CH16" s="644"/>
      <c r="CI16" s="644"/>
      <c r="CJ16" s="644"/>
      <c r="CK16" s="644"/>
      <c r="CL16" s="644"/>
      <c r="CM16" s="644"/>
      <c r="CN16" s="644"/>
      <c r="CO16" s="644"/>
      <c r="CP16" s="644"/>
      <c r="CQ16" s="645"/>
      <c r="CR16" s="603">
        <v>18574</v>
      </c>
      <c r="CS16" s="606"/>
      <c r="CT16" s="606"/>
      <c r="CU16" s="606"/>
      <c r="CV16" s="606"/>
      <c r="CW16" s="606"/>
      <c r="CX16" s="606"/>
      <c r="CY16" s="607"/>
      <c r="CZ16" s="665">
        <v>0.1</v>
      </c>
      <c r="DA16" s="665"/>
      <c r="DB16" s="665"/>
      <c r="DC16" s="665"/>
      <c r="DD16" s="611" t="s">
        <v>238</v>
      </c>
      <c r="DE16" s="606"/>
      <c r="DF16" s="606"/>
      <c r="DG16" s="606"/>
      <c r="DH16" s="606"/>
      <c r="DI16" s="606"/>
      <c r="DJ16" s="606"/>
      <c r="DK16" s="606"/>
      <c r="DL16" s="606"/>
      <c r="DM16" s="606"/>
      <c r="DN16" s="606"/>
      <c r="DO16" s="606"/>
      <c r="DP16" s="607"/>
      <c r="DQ16" s="611">
        <v>5758</v>
      </c>
      <c r="DR16" s="606"/>
      <c r="DS16" s="606"/>
      <c r="DT16" s="606"/>
      <c r="DU16" s="606"/>
      <c r="DV16" s="606"/>
      <c r="DW16" s="606"/>
      <c r="DX16" s="606"/>
      <c r="DY16" s="606"/>
      <c r="DZ16" s="606"/>
      <c r="EA16" s="606"/>
      <c r="EB16" s="606"/>
      <c r="EC16" s="646"/>
    </row>
    <row r="17" spans="2:133" ht="11.25" customHeight="1">
      <c r="B17" s="600" t="s">
        <v>261</v>
      </c>
      <c r="C17" s="601"/>
      <c r="D17" s="601"/>
      <c r="E17" s="601"/>
      <c r="F17" s="601"/>
      <c r="G17" s="601"/>
      <c r="H17" s="601"/>
      <c r="I17" s="601"/>
      <c r="J17" s="601"/>
      <c r="K17" s="601"/>
      <c r="L17" s="601"/>
      <c r="M17" s="601"/>
      <c r="N17" s="601"/>
      <c r="O17" s="601"/>
      <c r="P17" s="601"/>
      <c r="Q17" s="602"/>
      <c r="R17" s="603">
        <v>6602</v>
      </c>
      <c r="S17" s="606"/>
      <c r="T17" s="606"/>
      <c r="U17" s="606"/>
      <c r="V17" s="606"/>
      <c r="W17" s="606"/>
      <c r="X17" s="606"/>
      <c r="Y17" s="607"/>
      <c r="Z17" s="665">
        <v>0</v>
      </c>
      <c r="AA17" s="665"/>
      <c r="AB17" s="665"/>
      <c r="AC17" s="665"/>
      <c r="AD17" s="666">
        <v>6602</v>
      </c>
      <c r="AE17" s="666"/>
      <c r="AF17" s="666"/>
      <c r="AG17" s="666"/>
      <c r="AH17" s="666"/>
      <c r="AI17" s="666"/>
      <c r="AJ17" s="666"/>
      <c r="AK17" s="666"/>
      <c r="AL17" s="608">
        <v>0.1</v>
      </c>
      <c r="AM17" s="609"/>
      <c r="AN17" s="609"/>
      <c r="AO17" s="667"/>
      <c r="AP17" s="600" t="s">
        <v>262</v>
      </c>
      <c r="AQ17" s="601"/>
      <c r="AR17" s="601"/>
      <c r="AS17" s="601"/>
      <c r="AT17" s="601"/>
      <c r="AU17" s="601"/>
      <c r="AV17" s="601"/>
      <c r="AW17" s="601"/>
      <c r="AX17" s="601"/>
      <c r="AY17" s="601"/>
      <c r="AZ17" s="601"/>
      <c r="BA17" s="601"/>
      <c r="BB17" s="601"/>
      <c r="BC17" s="601"/>
      <c r="BD17" s="601"/>
      <c r="BE17" s="601"/>
      <c r="BF17" s="602"/>
      <c r="BG17" s="603" t="s">
        <v>238</v>
      </c>
      <c r="BH17" s="606"/>
      <c r="BI17" s="606"/>
      <c r="BJ17" s="606"/>
      <c r="BK17" s="606"/>
      <c r="BL17" s="606"/>
      <c r="BM17" s="606"/>
      <c r="BN17" s="607"/>
      <c r="BO17" s="665" t="s">
        <v>123</v>
      </c>
      <c r="BP17" s="665"/>
      <c r="BQ17" s="665"/>
      <c r="BR17" s="665"/>
      <c r="BS17" s="611" t="s">
        <v>172</v>
      </c>
      <c r="BT17" s="606"/>
      <c r="BU17" s="606"/>
      <c r="BV17" s="606"/>
      <c r="BW17" s="606"/>
      <c r="BX17" s="606"/>
      <c r="BY17" s="606"/>
      <c r="BZ17" s="606"/>
      <c r="CA17" s="606"/>
      <c r="CB17" s="646"/>
      <c r="CD17" s="647" t="s">
        <v>263</v>
      </c>
      <c r="CE17" s="644"/>
      <c r="CF17" s="644"/>
      <c r="CG17" s="644"/>
      <c r="CH17" s="644"/>
      <c r="CI17" s="644"/>
      <c r="CJ17" s="644"/>
      <c r="CK17" s="644"/>
      <c r="CL17" s="644"/>
      <c r="CM17" s="644"/>
      <c r="CN17" s="644"/>
      <c r="CO17" s="644"/>
      <c r="CP17" s="644"/>
      <c r="CQ17" s="645"/>
      <c r="CR17" s="603">
        <v>1915326</v>
      </c>
      <c r="CS17" s="606"/>
      <c r="CT17" s="606"/>
      <c r="CU17" s="606"/>
      <c r="CV17" s="606"/>
      <c r="CW17" s="606"/>
      <c r="CX17" s="606"/>
      <c r="CY17" s="607"/>
      <c r="CZ17" s="665">
        <v>12.6</v>
      </c>
      <c r="DA17" s="665"/>
      <c r="DB17" s="665"/>
      <c r="DC17" s="665"/>
      <c r="DD17" s="611" t="s">
        <v>238</v>
      </c>
      <c r="DE17" s="606"/>
      <c r="DF17" s="606"/>
      <c r="DG17" s="606"/>
      <c r="DH17" s="606"/>
      <c r="DI17" s="606"/>
      <c r="DJ17" s="606"/>
      <c r="DK17" s="606"/>
      <c r="DL17" s="606"/>
      <c r="DM17" s="606"/>
      <c r="DN17" s="606"/>
      <c r="DO17" s="606"/>
      <c r="DP17" s="607"/>
      <c r="DQ17" s="611">
        <v>1825865</v>
      </c>
      <c r="DR17" s="606"/>
      <c r="DS17" s="606"/>
      <c r="DT17" s="606"/>
      <c r="DU17" s="606"/>
      <c r="DV17" s="606"/>
      <c r="DW17" s="606"/>
      <c r="DX17" s="606"/>
      <c r="DY17" s="606"/>
      <c r="DZ17" s="606"/>
      <c r="EA17" s="606"/>
      <c r="EB17" s="606"/>
      <c r="EC17" s="646"/>
    </row>
    <row r="18" spans="2:133" ht="11.25" customHeight="1">
      <c r="B18" s="600" t="s">
        <v>264</v>
      </c>
      <c r="C18" s="601"/>
      <c r="D18" s="601"/>
      <c r="E18" s="601"/>
      <c r="F18" s="601"/>
      <c r="G18" s="601"/>
      <c r="H18" s="601"/>
      <c r="I18" s="601"/>
      <c r="J18" s="601"/>
      <c r="K18" s="601"/>
      <c r="L18" s="601"/>
      <c r="M18" s="601"/>
      <c r="N18" s="601"/>
      <c r="O18" s="601"/>
      <c r="P18" s="601"/>
      <c r="Q18" s="602"/>
      <c r="R18" s="603">
        <v>6481642</v>
      </c>
      <c r="S18" s="606"/>
      <c r="T18" s="606"/>
      <c r="U18" s="606"/>
      <c r="V18" s="606"/>
      <c r="W18" s="606"/>
      <c r="X18" s="606"/>
      <c r="Y18" s="607"/>
      <c r="Z18" s="665">
        <v>42.3</v>
      </c>
      <c r="AA18" s="665"/>
      <c r="AB18" s="665"/>
      <c r="AC18" s="665"/>
      <c r="AD18" s="666">
        <v>5866903</v>
      </c>
      <c r="AE18" s="666"/>
      <c r="AF18" s="666"/>
      <c r="AG18" s="666"/>
      <c r="AH18" s="666"/>
      <c r="AI18" s="666"/>
      <c r="AJ18" s="666"/>
      <c r="AK18" s="666"/>
      <c r="AL18" s="608">
        <v>64</v>
      </c>
      <c r="AM18" s="609"/>
      <c r="AN18" s="609"/>
      <c r="AO18" s="667"/>
      <c r="AP18" s="600" t="s">
        <v>265</v>
      </c>
      <c r="AQ18" s="601"/>
      <c r="AR18" s="601"/>
      <c r="AS18" s="601"/>
      <c r="AT18" s="601"/>
      <c r="AU18" s="601"/>
      <c r="AV18" s="601"/>
      <c r="AW18" s="601"/>
      <c r="AX18" s="601"/>
      <c r="AY18" s="601"/>
      <c r="AZ18" s="601"/>
      <c r="BA18" s="601"/>
      <c r="BB18" s="601"/>
      <c r="BC18" s="601"/>
      <c r="BD18" s="601"/>
      <c r="BE18" s="601"/>
      <c r="BF18" s="602"/>
      <c r="BG18" s="603" t="s">
        <v>123</v>
      </c>
      <c r="BH18" s="606"/>
      <c r="BI18" s="606"/>
      <c r="BJ18" s="606"/>
      <c r="BK18" s="606"/>
      <c r="BL18" s="606"/>
      <c r="BM18" s="606"/>
      <c r="BN18" s="607"/>
      <c r="BO18" s="665" t="s">
        <v>123</v>
      </c>
      <c r="BP18" s="665"/>
      <c r="BQ18" s="665"/>
      <c r="BR18" s="665"/>
      <c r="BS18" s="611" t="s">
        <v>123</v>
      </c>
      <c r="BT18" s="606"/>
      <c r="BU18" s="606"/>
      <c r="BV18" s="606"/>
      <c r="BW18" s="606"/>
      <c r="BX18" s="606"/>
      <c r="BY18" s="606"/>
      <c r="BZ18" s="606"/>
      <c r="CA18" s="606"/>
      <c r="CB18" s="646"/>
      <c r="CD18" s="647" t="s">
        <v>266</v>
      </c>
      <c r="CE18" s="644"/>
      <c r="CF18" s="644"/>
      <c r="CG18" s="644"/>
      <c r="CH18" s="644"/>
      <c r="CI18" s="644"/>
      <c r="CJ18" s="644"/>
      <c r="CK18" s="644"/>
      <c r="CL18" s="644"/>
      <c r="CM18" s="644"/>
      <c r="CN18" s="644"/>
      <c r="CO18" s="644"/>
      <c r="CP18" s="644"/>
      <c r="CQ18" s="645"/>
      <c r="CR18" s="603" t="s">
        <v>123</v>
      </c>
      <c r="CS18" s="606"/>
      <c r="CT18" s="606"/>
      <c r="CU18" s="606"/>
      <c r="CV18" s="606"/>
      <c r="CW18" s="606"/>
      <c r="CX18" s="606"/>
      <c r="CY18" s="607"/>
      <c r="CZ18" s="665" t="s">
        <v>238</v>
      </c>
      <c r="DA18" s="665"/>
      <c r="DB18" s="665"/>
      <c r="DC18" s="665"/>
      <c r="DD18" s="611" t="s">
        <v>123</v>
      </c>
      <c r="DE18" s="606"/>
      <c r="DF18" s="606"/>
      <c r="DG18" s="606"/>
      <c r="DH18" s="606"/>
      <c r="DI18" s="606"/>
      <c r="DJ18" s="606"/>
      <c r="DK18" s="606"/>
      <c r="DL18" s="606"/>
      <c r="DM18" s="606"/>
      <c r="DN18" s="606"/>
      <c r="DO18" s="606"/>
      <c r="DP18" s="607"/>
      <c r="DQ18" s="611" t="s">
        <v>123</v>
      </c>
      <c r="DR18" s="606"/>
      <c r="DS18" s="606"/>
      <c r="DT18" s="606"/>
      <c r="DU18" s="606"/>
      <c r="DV18" s="606"/>
      <c r="DW18" s="606"/>
      <c r="DX18" s="606"/>
      <c r="DY18" s="606"/>
      <c r="DZ18" s="606"/>
      <c r="EA18" s="606"/>
      <c r="EB18" s="606"/>
      <c r="EC18" s="646"/>
    </row>
    <row r="19" spans="2:133" ht="11.25" customHeight="1">
      <c r="B19" s="600" t="s">
        <v>267</v>
      </c>
      <c r="C19" s="601"/>
      <c r="D19" s="601"/>
      <c r="E19" s="601"/>
      <c r="F19" s="601"/>
      <c r="G19" s="601"/>
      <c r="H19" s="601"/>
      <c r="I19" s="601"/>
      <c r="J19" s="601"/>
      <c r="K19" s="601"/>
      <c r="L19" s="601"/>
      <c r="M19" s="601"/>
      <c r="N19" s="601"/>
      <c r="O19" s="601"/>
      <c r="P19" s="601"/>
      <c r="Q19" s="602"/>
      <c r="R19" s="603">
        <v>5866903</v>
      </c>
      <c r="S19" s="606"/>
      <c r="T19" s="606"/>
      <c r="U19" s="606"/>
      <c r="V19" s="606"/>
      <c r="W19" s="606"/>
      <c r="X19" s="606"/>
      <c r="Y19" s="607"/>
      <c r="Z19" s="665">
        <v>38.200000000000003</v>
      </c>
      <c r="AA19" s="665"/>
      <c r="AB19" s="665"/>
      <c r="AC19" s="665"/>
      <c r="AD19" s="666">
        <v>5866903</v>
      </c>
      <c r="AE19" s="666"/>
      <c r="AF19" s="666"/>
      <c r="AG19" s="666"/>
      <c r="AH19" s="666"/>
      <c r="AI19" s="666"/>
      <c r="AJ19" s="666"/>
      <c r="AK19" s="666"/>
      <c r="AL19" s="608">
        <v>64</v>
      </c>
      <c r="AM19" s="609"/>
      <c r="AN19" s="609"/>
      <c r="AO19" s="667"/>
      <c r="AP19" s="600" t="s">
        <v>268</v>
      </c>
      <c r="AQ19" s="601"/>
      <c r="AR19" s="601"/>
      <c r="AS19" s="601"/>
      <c r="AT19" s="601"/>
      <c r="AU19" s="601"/>
      <c r="AV19" s="601"/>
      <c r="AW19" s="601"/>
      <c r="AX19" s="601"/>
      <c r="AY19" s="601"/>
      <c r="AZ19" s="601"/>
      <c r="BA19" s="601"/>
      <c r="BB19" s="601"/>
      <c r="BC19" s="601"/>
      <c r="BD19" s="601"/>
      <c r="BE19" s="601"/>
      <c r="BF19" s="602"/>
      <c r="BG19" s="603">
        <v>4246</v>
      </c>
      <c r="BH19" s="606"/>
      <c r="BI19" s="606"/>
      <c r="BJ19" s="606"/>
      <c r="BK19" s="606"/>
      <c r="BL19" s="606"/>
      <c r="BM19" s="606"/>
      <c r="BN19" s="607"/>
      <c r="BO19" s="665">
        <v>0.2</v>
      </c>
      <c r="BP19" s="665"/>
      <c r="BQ19" s="665"/>
      <c r="BR19" s="665"/>
      <c r="BS19" s="611" t="s">
        <v>172</v>
      </c>
      <c r="BT19" s="606"/>
      <c r="BU19" s="606"/>
      <c r="BV19" s="606"/>
      <c r="BW19" s="606"/>
      <c r="BX19" s="606"/>
      <c r="BY19" s="606"/>
      <c r="BZ19" s="606"/>
      <c r="CA19" s="606"/>
      <c r="CB19" s="646"/>
      <c r="CD19" s="647" t="s">
        <v>269</v>
      </c>
      <c r="CE19" s="644"/>
      <c r="CF19" s="644"/>
      <c r="CG19" s="644"/>
      <c r="CH19" s="644"/>
      <c r="CI19" s="644"/>
      <c r="CJ19" s="644"/>
      <c r="CK19" s="644"/>
      <c r="CL19" s="644"/>
      <c r="CM19" s="644"/>
      <c r="CN19" s="644"/>
      <c r="CO19" s="644"/>
      <c r="CP19" s="644"/>
      <c r="CQ19" s="645"/>
      <c r="CR19" s="603" t="s">
        <v>238</v>
      </c>
      <c r="CS19" s="606"/>
      <c r="CT19" s="606"/>
      <c r="CU19" s="606"/>
      <c r="CV19" s="606"/>
      <c r="CW19" s="606"/>
      <c r="CX19" s="606"/>
      <c r="CY19" s="607"/>
      <c r="CZ19" s="665" t="s">
        <v>172</v>
      </c>
      <c r="DA19" s="665"/>
      <c r="DB19" s="665"/>
      <c r="DC19" s="665"/>
      <c r="DD19" s="611" t="s">
        <v>238</v>
      </c>
      <c r="DE19" s="606"/>
      <c r="DF19" s="606"/>
      <c r="DG19" s="606"/>
      <c r="DH19" s="606"/>
      <c r="DI19" s="606"/>
      <c r="DJ19" s="606"/>
      <c r="DK19" s="606"/>
      <c r="DL19" s="606"/>
      <c r="DM19" s="606"/>
      <c r="DN19" s="606"/>
      <c r="DO19" s="606"/>
      <c r="DP19" s="607"/>
      <c r="DQ19" s="611" t="s">
        <v>238</v>
      </c>
      <c r="DR19" s="606"/>
      <c r="DS19" s="606"/>
      <c r="DT19" s="606"/>
      <c r="DU19" s="606"/>
      <c r="DV19" s="606"/>
      <c r="DW19" s="606"/>
      <c r="DX19" s="606"/>
      <c r="DY19" s="606"/>
      <c r="DZ19" s="606"/>
      <c r="EA19" s="606"/>
      <c r="EB19" s="606"/>
      <c r="EC19" s="646"/>
    </row>
    <row r="20" spans="2:133" ht="11.25" customHeight="1">
      <c r="B20" s="600" t="s">
        <v>270</v>
      </c>
      <c r="C20" s="601"/>
      <c r="D20" s="601"/>
      <c r="E20" s="601"/>
      <c r="F20" s="601"/>
      <c r="G20" s="601"/>
      <c r="H20" s="601"/>
      <c r="I20" s="601"/>
      <c r="J20" s="601"/>
      <c r="K20" s="601"/>
      <c r="L20" s="601"/>
      <c r="M20" s="601"/>
      <c r="N20" s="601"/>
      <c r="O20" s="601"/>
      <c r="P20" s="601"/>
      <c r="Q20" s="602"/>
      <c r="R20" s="603">
        <v>614739</v>
      </c>
      <c r="S20" s="606"/>
      <c r="T20" s="606"/>
      <c r="U20" s="606"/>
      <c r="V20" s="606"/>
      <c r="W20" s="606"/>
      <c r="X20" s="606"/>
      <c r="Y20" s="607"/>
      <c r="Z20" s="665">
        <v>4</v>
      </c>
      <c r="AA20" s="665"/>
      <c r="AB20" s="665"/>
      <c r="AC20" s="665"/>
      <c r="AD20" s="666" t="s">
        <v>123</v>
      </c>
      <c r="AE20" s="666"/>
      <c r="AF20" s="666"/>
      <c r="AG20" s="666"/>
      <c r="AH20" s="666"/>
      <c r="AI20" s="666"/>
      <c r="AJ20" s="666"/>
      <c r="AK20" s="666"/>
      <c r="AL20" s="608" t="s">
        <v>123</v>
      </c>
      <c r="AM20" s="609"/>
      <c r="AN20" s="609"/>
      <c r="AO20" s="667"/>
      <c r="AP20" s="600" t="s">
        <v>271</v>
      </c>
      <c r="AQ20" s="601"/>
      <c r="AR20" s="601"/>
      <c r="AS20" s="601"/>
      <c r="AT20" s="601"/>
      <c r="AU20" s="601"/>
      <c r="AV20" s="601"/>
      <c r="AW20" s="601"/>
      <c r="AX20" s="601"/>
      <c r="AY20" s="601"/>
      <c r="AZ20" s="601"/>
      <c r="BA20" s="601"/>
      <c r="BB20" s="601"/>
      <c r="BC20" s="601"/>
      <c r="BD20" s="601"/>
      <c r="BE20" s="601"/>
      <c r="BF20" s="602"/>
      <c r="BG20" s="603">
        <v>4246</v>
      </c>
      <c r="BH20" s="606"/>
      <c r="BI20" s="606"/>
      <c r="BJ20" s="606"/>
      <c r="BK20" s="606"/>
      <c r="BL20" s="606"/>
      <c r="BM20" s="606"/>
      <c r="BN20" s="607"/>
      <c r="BO20" s="665">
        <v>0.2</v>
      </c>
      <c r="BP20" s="665"/>
      <c r="BQ20" s="665"/>
      <c r="BR20" s="665"/>
      <c r="BS20" s="611" t="s">
        <v>238</v>
      </c>
      <c r="BT20" s="606"/>
      <c r="BU20" s="606"/>
      <c r="BV20" s="606"/>
      <c r="BW20" s="606"/>
      <c r="BX20" s="606"/>
      <c r="BY20" s="606"/>
      <c r="BZ20" s="606"/>
      <c r="CA20" s="606"/>
      <c r="CB20" s="646"/>
      <c r="CD20" s="647" t="s">
        <v>272</v>
      </c>
      <c r="CE20" s="644"/>
      <c r="CF20" s="644"/>
      <c r="CG20" s="644"/>
      <c r="CH20" s="644"/>
      <c r="CI20" s="644"/>
      <c r="CJ20" s="644"/>
      <c r="CK20" s="644"/>
      <c r="CL20" s="644"/>
      <c r="CM20" s="644"/>
      <c r="CN20" s="644"/>
      <c r="CO20" s="644"/>
      <c r="CP20" s="644"/>
      <c r="CQ20" s="645"/>
      <c r="CR20" s="603">
        <v>15156337</v>
      </c>
      <c r="CS20" s="606"/>
      <c r="CT20" s="606"/>
      <c r="CU20" s="606"/>
      <c r="CV20" s="606"/>
      <c r="CW20" s="606"/>
      <c r="CX20" s="606"/>
      <c r="CY20" s="607"/>
      <c r="CZ20" s="665">
        <v>100</v>
      </c>
      <c r="DA20" s="665"/>
      <c r="DB20" s="665"/>
      <c r="DC20" s="665"/>
      <c r="DD20" s="611">
        <v>2681329</v>
      </c>
      <c r="DE20" s="606"/>
      <c r="DF20" s="606"/>
      <c r="DG20" s="606"/>
      <c r="DH20" s="606"/>
      <c r="DI20" s="606"/>
      <c r="DJ20" s="606"/>
      <c r="DK20" s="606"/>
      <c r="DL20" s="606"/>
      <c r="DM20" s="606"/>
      <c r="DN20" s="606"/>
      <c r="DO20" s="606"/>
      <c r="DP20" s="607"/>
      <c r="DQ20" s="611">
        <v>10586012</v>
      </c>
      <c r="DR20" s="606"/>
      <c r="DS20" s="606"/>
      <c r="DT20" s="606"/>
      <c r="DU20" s="606"/>
      <c r="DV20" s="606"/>
      <c r="DW20" s="606"/>
      <c r="DX20" s="606"/>
      <c r="DY20" s="606"/>
      <c r="DZ20" s="606"/>
      <c r="EA20" s="606"/>
      <c r="EB20" s="606"/>
      <c r="EC20" s="646"/>
    </row>
    <row r="21" spans="2:133" ht="11.25" customHeight="1">
      <c r="B21" s="600" t="s">
        <v>273</v>
      </c>
      <c r="C21" s="601"/>
      <c r="D21" s="601"/>
      <c r="E21" s="601"/>
      <c r="F21" s="601"/>
      <c r="G21" s="601"/>
      <c r="H21" s="601"/>
      <c r="I21" s="601"/>
      <c r="J21" s="601"/>
      <c r="K21" s="601"/>
      <c r="L21" s="601"/>
      <c r="M21" s="601"/>
      <c r="N21" s="601"/>
      <c r="O21" s="601"/>
      <c r="P21" s="601"/>
      <c r="Q21" s="602"/>
      <c r="R21" s="603" t="s">
        <v>123</v>
      </c>
      <c r="S21" s="606"/>
      <c r="T21" s="606"/>
      <c r="U21" s="606"/>
      <c r="V21" s="606"/>
      <c r="W21" s="606"/>
      <c r="X21" s="606"/>
      <c r="Y21" s="607"/>
      <c r="Z21" s="665" t="s">
        <v>172</v>
      </c>
      <c r="AA21" s="665"/>
      <c r="AB21" s="665"/>
      <c r="AC21" s="665"/>
      <c r="AD21" s="666" t="s">
        <v>123</v>
      </c>
      <c r="AE21" s="666"/>
      <c r="AF21" s="666"/>
      <c r="AG21" s="666"/>
      <c r="AH21" s="666"/>
      <c r="AI21" s="666"/>
      <c r="AJ21" s="666"/>
      <c r="AK21" s="666"/>
      <c r="AL21" s="608" t="s">
        <v>123</v>
      </c>
      <c r="AM21" s="609"/>
      <c r="AN21" s="609"/>
      <c r="AO21" s="667"/>
      <c r="AP21" s="711" t="s">
        <v>274</v>
      </c>
      <c r="AQ21" s="718"/>
      <c r="AR21" s="718"/>
      <c r="AS21" s="718"/>
      <c r="AT21" s="718"/>
      <c r="AU21" s="718"/>
      <c r="AV21" s="718"/>
      <c r="AW21" s="718"/>
      <c r="AX21" s="718"/>
      <c r="AY21" s="718"/>
      <c r="AZ21" s="718"/>
      <c r="BA21" s="718"/>
      <c r="BB21" s="718"/>
      <c r="BC21" s="718"/>
      <c r="BD21" s="718"/>
      <c r="BE21" s="718"/>
      <c r="BF21" s="713"/>
      <c r="BG21" s="603">
        <v>4246</v>
      </c>
      <c r="BH21" s="606"/>
      <c r="BI21" s="606"/>
      <c r="BJ21" s="606"/>
      <c r="BK21" s="606"/>
      <c r="BL21" s="606"/>
      <c r="BM21" s="606"/>
      <c r="BN21" s="607"/>
      <c r="BO21" s="665">
        <v>0.2</v>
      </c>
      <c r="BP21" s="665"/>
      <c r="BQ21" s="665"/>
      <c r="BR21" s="665"/>
      <c r="BS21" s="611" t="s">
        <v>238</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275</v>
      </c>
      <c r="C22" s="601"/>
      <c r="D22" s="601"/>
      <c r="E22" s="601"/>
      <c r="F22" s="601"/>
      <c r="G22" s="601"/>
      <c r="H22" s="601"/>
      <c r="I22" s="601"/>
      <c r="J22" s="601"/>
      <c r="K22" s="601"/>
      <c r="L22" s="601"/>
      <c r="M22" s="601"/>
      <c r="N22" s="601"/>
      <c r="O22" s="601"/>
      <c r="P22" s="601"/>
      <c r="Q22" s="602"/>
      <c r="R22" s="603">
        <v>9559384</v>
      </c>
      <c r="S22" s="606"/>
      <c r="T22" s="606"/>
      <c r="U22" s="606"/>
      <c r="V22" s="606"/>
      <c r="W22" s="606"/>
      <c r="X22" s="606"/>
      <c r="Y22" s="607"/>
      <c r="Z22" s="665">
        <v>62.3</v>
      </c>
      <c r="AA22" s="665"/>
      <c r="AB22" s="665"/>
      <c r="AC22" s="665"/>
      <c r="AD22" s="666">
        <v>8944645</v>
      </c>
      <c r="AE22" s="666"/>
      <c r="AF22" s="666"/>
      <c r="AG22" s="666"/>
      <c r="AH22" s="666"/>
      <c r="AI22" s="666"/>
      <c r="AJ22" s="666"/>
      <c r="AK22" s="666"/>
      <c r="AL22" s="608">
        <v>97.6</v>
      </c>
      <c r="AM22" s="609"/>
      <c r="AN22" s="609"/>
      <c r="AO22" s="667"/>
      <c r="AP22" s="711" t="s">
        <v>276</v>
      </c>
      <c r="AQ22" s="718"/>
      <c r="AR22" s="718"/>
      <c r="AS22" s="718"/>
      <c r="AT22" s="718"/>
      <c r="AU22" s="718"/>
      <c r="AV22" s="718"/>
      <c r="AW22" s="718"/>
      <c r="AX22" s="718"/>
      <c r="AY22" s="718"/>
      <c r="AZ22" s="718"/>
      <c r="BA22" s="718"/>
      <c r="BB22" s="718"/>
      <c r="BC22" s="718"/>
      <c r="BD22" s="718"/>
      <c r="BE22" s="718"/>
      <c r="BF22" s="713"/>
      <c r="BG22" s="603" t="s">
        <v>172</v>
      </c>
      <c r="BH22" s="606"/>
      <c r="BI22" s="606"/>
      <c r="BJ22" s="606"/>
      <c r="BK22" s="606"/>
      <c r="BL22" s="606"/>
      <c r="BM22" s="606"/>
      <c r="BN22" s="607"/>
      <c r="BO22" s="665" t="s">
        <v>172</v>
      </c>
      <c r="BP22" s="665"/>
      <c r="BQ22" s="665"/>
      <c r="BR22" s="665"/>
      <c r="BS22" s="611" t="s">
        <v>123</v>
      </c>
      <c r="BT22" s="606"/>
      <c r="BU22" s="606"/>
      <c r="BV22" s="606"/>
      <c r="BW22" s="606"/>
      <c r="BX22" s="606"/>
      <c r="BY22" s="606"/>
      <c r="BZ22" s="606"/>
      <c r="CA22" s="606"/>
      <c r="CB22" s="646"/>
      <c r="CD22" s="720" t="s">
        <v>277</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278</v>
      </c>
      <c r="C23" s="601"/>
      <c r="D23" s="601"/>
      <c r="E23" s="601"/>
      <c r="F23" s="601"/>
      <c r="G23" s="601"/>
      <c r="H23" s="601"/>
      <c r="I23" s="601"/>
      <c r="J23" s="601"/>
      <c r="K23" s="601"/>
      <c r="L23" s="601"/>
      <c r="M23" s="601"/>
      <c r="N23" s="601"/>
      <c r="O23" s="601"/>
      <c r="P23" s="601"/>
      <c r="Q23" s="602"/>
      <c r="R23" s="603">
        <v>1475</v>
      </c>
      <c r="S23" s="606"/>
      <c r="T23" s="606"/>
      <c r="U23" s="606"/>
      <c r="V23" s="606"/>
      <c r="W23" s="606"/>
      <c r="X23" s="606"/>
      <c r="Y23" s="607"/>
      <c r="Z23" s="665">
        <v>0</v>
      </c>
      <c r="AA23" s="665"/>
      <c r="AB23" s="665"/>
      <c r="AC23" s="665"/>
      <c r="AD23" s="666">
        <v>1475</v>
      </c>
      <c r="AE23" s="666"/>
      <c r="AF23" s="666"/>
      <c r="AG23" s="666"/>
      <c r="AH23" s="666"/>
      <c r="AI23" s="666"/>
      <c r="AJ23" s="666"/>
      <c r="AK23" s="666"/>
      <c r="AL23" s="608">
        <v>0</v>
      </c>
      <c r="AM23" s="609"/>
      <c r="AN23" s="609"/>
      <c r="AO23" s="667"/>
      <c r="AP23" s="711" t="s">
        <v>279</v>
      </c>
      <c r="AQ23" s="718"/>
      <c r="AR23" s="718"/>
      <c r="AS23" s="718"/>
      <c r="AT23" s="718"/>
      <c r="AU23" s="718"/>
      <c r="AV23" s="718"/>
      <c r="AW23" s="718"/>
      <c r="AX23" s="718"/>
      <c r="AY23" s="718"/>
      <c r="AZ23" s="718"/>
      <c r="BA23" s="718"/>
      <c r="BB23" s="718"/>
      <c r="BC23" s="718"/>
      <c r="BD23" s="718"/>
      <c r="BE23" s="718"/>
      <c r="BF23" s="713"/>
      <c r="BG23" s="603" t="s">
        <v>238</v>
      </c>
      <c r="BH23" s="606"/>
      <c r="BI23" s="606"/>
      <c r="BJ23" s="606"/>
      <c r="BK23" s="606"/>
      <c r="BL23" s="606"/>
      <c r="BM23" s="606"/>
      <c r="BN23" s="607"/>
      <c r="BO23" s="665" t="s">
        <v>123</v>
      </c>
      <c r="BP23" s="665"/>
      <c r="BQ23" s="665"/>
      <c r="BR23" s="665"/>
      <c r="BS23" s="611" t="s">
        <v>172</v>
      </c>
      <c r="BT23" s="606"/>
      <c r="BU23" s="606"/>
      <c r="BV23" s="606"/>
      <c r="BW23" s="606"/>
      <c r="BX23" s="606"/>
      <c r="BY23" s="606"/>
      <c r="BZ23" s="606"/>
      <c r="CA23" s="606"/>
      <c r="CB23" s="646"/>
      <c r="CD23" s="720" t="s">
        <v>218</v>
      </c>
      <c r="CE23" s="721"/>
      <c r="CF23" s="721"/>
      <c r="CG23" s="721"/>
      <c r="CH23" s="721"/>
      <c r="CI23" s="721"/>
      <c r="CJ23" s="721"/>
      <c r="CK23" s="721"/>
      <c r="CL23" s="721"/>
      <c r="CM23" s="721"/>
      <c r="CN23" s="721"/>
      <c r="CO23" s="721"/>
      <c r="CP23" s="721"/>
      <c r="CQ23" s="722"/>
      <c r="CR23" s="720" t="s">
        <v>280</v>
      </c>
      <c r="CS23" s="721"/>
      <c r="CT23" s="721"/>
      <c r="CU23" s="721"/>
      <c r="CV23" s="721"/>
      <c r="CW23" s="721"/>
      <c r="CX23" s="721"/>
      <c r="CY23" s="722"/>
      <c r="CZ23" s="720" t="s">
        <v>281</v>
      </c>
      <c r="DA23" s="721"/>
      <c r="DB23" s="721"/>
      <c r="DC23" s="722"/>
      <c r="DD23" s="720" t="s">
        <v>282</v>
      </c>
      <c r="DE23" s="721"/>
      <c r="DF23" s="721"/>
      <c r="DG23" s="721"/>
      <c r="DH23" s="721"/>
      <c r="DI23" s="721"/>
      <c r="DJ23" s="721"/>
      <c r="DK23" s="722"/>
      <c r="DL23" s="729" t="s">
        <v>283</v>
      </c>
      <c r="DM23" s="730"/>
      <c r="DN23" s="730"/>
      <c r="DO23" s="730"/>
      <c r="DP23" s="730"/>
      <c r="DQ23" s="730"/>
      <c r="DR23" s="730"/>
      <c r="DS23" s="730"/>
      <c r="DT23" s="730"/>
      <c r="DU23" s="730"/>
      <c r="DV23" s="731"/>
      <c r="DW23" s="720" t="s">
        <v>284</v>
      </c>
      <c r="DX23" s="721"/>
      <c r="DY23" s="721"/>
      <c r="DZ23" s="721"/>
      <c r="EA23" s="721"/>
      <c r="EB23" s="721"/>
      <c r="EC23" s="722"/>
    </row>
    <row r="24" spans="2:133" ht="11.25" customHeight="1">
      <c r="B24" s="600" t="s">
        <v>285</v>
      </c>
      <c r="C24" s="601"/>
      <c r="D24" s="601"/>
      <c r="E24" s="601"/>
      <c r="F24" s="601"/>
      <c r="G24" s="601"/>
      <c r="H24" s="601"/>
      <c r="I24" s="601"/>
      <c r="J24" s="601"/>
      <c r="K24" s="601"/>
      <c r="L24" s="601"/>
      <c r="M24" s="601"/>
      <c r="N24" s="601"/>
      <c r="O24" s="601"/>
      <c r="P24" s="601"/>
      <c r="Q24" s="602"/>
      <c r="R24" s="603">
        <v>10880</v>
      </c>
      <c r="S24" s="606"/>
      <c r="T24" s="606"/>
      <c r="U24" s="606"/>
      <c r="V24" s="606"/>
      <c r="W24" s="606"/>
      <c r="X24" s="606"/>
      <c r="Y24" s="607"/>
      <c r="Z24" s="665">
        <v>0.1</v>
      </c>
      <c r="AA24" s="665"/>
      <c r="AB24" s="665"/>
      <c r="AC24" s="665"/>
      <c r="AD24" s="666" t="s">
        <v>123</v>
      </c>
      <c r="AE24" s="666"/>
      <c r="AF24" s="666"/>
      <c r="AG24" s="666"/>
      <c r="AH24" s="666"/>
      <c r="AI24" s="666"/>
      <c r="AJ24" s="666"/>
      <c r="AK24" s="666"/>
      <c r="AL24" s="608" t="s">
        <v>238</v>
      </c>
      <c r="AM24" s="609"/>
      <c r="AN24" s="609"/>
      <c r="AO24" s="667"/>
      <c r="AP24" s="711" t="s">
        <v>286</v>
      </c>
      <c r="AQ24" s="718"/>
      <c r="AR24" s="718"/>
      <c r="AS24" s="718"/>
      <c r="AT24" s="718"/>
      <c r="AU24" s="718"/>
      <c r="AV24" s="718"/>
      <c r="AW24" s="718"/>
      <c r="AX24" s="718"/>
      <c r="AY24" s="718"/>
      <c r="AZ24" s="718"/>
      <c r="BA24" s="718"/>
      <c r="BB24" s="718"/>
      <c r="BC24" s="718"/>
      <c r="BD24" s="718"/>
      <c r="BE24" s="718"/>
      <c r="BF24" s="713"/>
      <c r="BG24" s="603" t="s">
        <v>123</v>
      </c>
      <c r="BH24" s="606"/>
      <c r="BI24" s="606"/>
      <c r="BJ24" s="606"/>
      <c r="BK24" s="606"/>
      <c r="BL24" s="606"/>
      <c r="BM24" s="606"/>
      <c r="BN24" s="607"/>
      <c r="BO24" s="665" t="s">
        <v>238</v>
      </c>
      <c r="BP24" s="665"/>
      <c r="BQ24" s="665"/>
      <c r="BR24" s="665"/>
      <c r="BS24" s="611" t="s">
        <v>238</v>
      </c>
      <c r="BT24" s="606"/>
      <c r="BU24" s="606"/>
      <c r="BV24" s="606"/>
      <c r="BW24" s="606"/>
      <c r="BX24" s="606"/>
      <c r="BY24" s="606"/>
      <c r="BZ24" s="606"/>
      <c r="CA24" s="606"/>
      <c r="CB24" s="646"/>
      <c r="CD24" s="674" t="s">
        <v>287</v>
      </c>
      <c r="CE24" s="675"/>
      <c r="CF24" s="675"/>
      <c r="CG24" s="675"/>
      <c r="CH24" s="675"/>
      <c r="CI24" s="675"/>
      <c r="CJ24" s="675"/>
      <c r="CK24" s="675"/>
      <c r="CL24" s="675"/>
      <c r="CM24" s="675"/>
      <c r="CN24" s="675"/>
      <c r="CO24" s="675"/>
      <c r="CP24" s="675"/>
      <c r="CQ24" s="676"/>
      <c r="CR24" s="668">
        <v>6765569</v>
      </c>
      <c r="CS24" s="669"/>
      <c r="CT24" s="669"/>
      <c r="CU24" s="669"/>
      <c r="CV24" s="669"/>
      <c r="CW24" s="669"/>
      <c r="CX24" s="669"/>
      <c r="CY24" s="715"/>
      <c r="CZ24" s="716">
        <v>44.6</v>
      </c>
      <c r="DA24" s="685"/>
      <c r="DB24" s="685"/>
      <c r="DC24" s="719"/>
      <c r="DD24" s="714">
        <v>5178630</v>
      </c>
      <c r="DE24" s="669"/>
      <c r="DF24" s="669"/>
      <c r="DG24" s="669"/>
      <c r="DH24" s="669"/>
      <c r="DI24" s="669"/>
      <c r="DJ24" s="669"/>
      <c r="DK24" s="715"/>
      <c r="DL24" s="714">
        <v>5175598</v>
      </c>
      <c r="DM24" s="669"/>
      <c r="DN24" s="669"/>
      <c r="DO24" s="669"/>
      <c r="DP24" s="669"/>
      <c r="DQ24" s="669"/>
      <c r="DR24" s="669"/>
      <c r="DS24" s="669"/>
      <c r="DT24" s="669"/>
      <c r="DU24" s="669"/>
      <c r="DV24" s="715"/>
      <c r="DW24" s="716">
        <v>54.1</v>
      </c>
      <c r="DX24" s="685"/>
      <c r="DY24" s="685"/>
      <c r="DZ24" s="685"/>
      <c r="EA24" s="685"/>
      <c r="EB24" s="685"/>
      <c r="EC24" s="717"/>
    </row>
    <row r="25" spans="2:133" ht="11.25" customHeight="1">
      <c r="B25" s="600" t="s">
        <v>288</v>
      </c>
      <c r="C25" s="601"/>
      <c r="D25" s="601"/>
      <c r="E25" s="601"/>
      <c r="F25" s="601"/>
      <c r="G25" s="601"/>
      <c r="H25" s="601"/>
      <c r="I25" s="601"/>
      <c r="J25" s="601"/>
      <c r="K25" s="601"/>
      <c r="L25" s="601"/>
      <c r="M25" s="601"/>
      <c r="N25" s="601"/>
      <c r="O25" s="601"/>
      <c r="P25" s="601"/>
      <c r="Q25" s="602"/>
      <c r="R25" s="603">
        <v>259439</v>
      </c>
      <c r="S25" s="606"/>
      <c r="T25" s="606"/>
      <c r="U25" s="606"/>
      <c r="V25" s="606"/>
      <c r="W25" s="606"/>
      <c r="X25" s="606"/>
      <c r="Y25" s="607"/>
      <c r="Z25" s="665">
        <v>1.7</v>
      </c>
      <c r="AA25" s="665"/>
      <c r="AB25" s="665"/>
      <c r="AC25" s="665"/>
      <c r="AD25" s="666" t="s">
        <v>123</v>
      </c>
      <c r="AE25" s="666"/>
      <c r="AF25" s="666"/>
      <c r="AG25" s="666"/>
      <c r="AH25" s="666"/>
      <c r="AI25" s="666"/>
      <c r="AJ25" s="666"/>
      <c r="AK25" s="666"/>
      <c r="AL25" s="608" t="s">
        <v>123</v>
      </c>
      <c r="AM25" s="609"/>
      <c r="AN25" s="609"/>
      <c r="AO25" s="667"/>
      <c r="AP25" s="711" t="s">
        <v>289</v>
      </c>
      <c r="AQ25" s="718"/>
      <c r="AR25" s="718"/>
      <c r="AS25" s="718"/>
      <c r="AT25" s="718"/>
      <c r="AU25" s="718"/>
      <c r="AV25" s="718"/>
      <c r="AW25" s="718"/>
      <c r="AX25" s="718"/>
      <c r="AY25" s="718"/>
      <c r="AZ25" s="718"/>
      <c r="BA25" s="718"/>
      <c r="BB25" s="718"/>
      <c r="BC25" s="718"/>
      <c r="BD25" s="718"/>
      <c r="BE25" s="718"/>
      <c r="BF25" s="713"/>
      <c r="BG25" s="603" t="s">
        <v>238</v>
      </c>
      <c r="BH25" s="606"/>
      <c r="BI25" s="606"/>
      <c r="BJ25" s="606"/>
      <c r="BK25" s="606"/>
      <c r="BL25" s="606"/>
      <c r="BM25" s="606"/>
      <c r="BN25" s="607"/>
      <c r="BO25" s="665" t="s">
        <v>238</v>
      </c>
      <c r="BP25" s="665"/>
      <c r="BQ25" s="665"/>
      <c r="BR25" s="665"/>
      <c r="BS25" s="611" t="s">
        <v>123</v>
      </c>
      <c r="BT25" s="606"/>
      <c r="BU25" s="606"/>
      <c r="BV25" s="606"/>
      <c r="BW25" s="606"/>
      <c r="BX25" s="606"/>
      <c r="BY25" s="606"/>
      <c r="BZ25" s="606"/>
      <c r="CA25" s="606"/>
      <c r="CB25" s="646"/>
      <c r="CD25" s="647" t="s">
        <v>290</v>
      </c>
      <c r="CE25" s="644"/>
      <c r="CF25" s="644"/>
      <c r="CG25" s="644"/>
      <c r="CH25" s="644"/>
      <c r="CI25" s="644"/>
      <c r="CJ25" s="644"/>
      <c r="CK25" s="644"/>
      <c r="CL25" s="644"/>
      <c r="CM25" s="644"/>
      <c r="CN25" s="644"/>
      <c r="CO25" s="644"/>
      <c r="CP25" s="644"/>
      <c r="CQ25" s="645"/>
      <c r="CR25" s="603">
        <v>3135779</v>
      </c>
      <c r="CS25" s="604"/>
      <c r="CT25" s="604"/>
      <c r="CU25" s="604"/>
      <c r="CV25" s="604"/>
      <c r="CW25" s="604"/>
      <c r="CX25" s="604"/>
      <c r="CY25" s="605"/>
      <c r="CZ25" s="608">
        <v>20.7</v>
      </c>
      <c r="DA25" s="637"/>
      <c r="DB25" s="637"/>
      <c r="DC25" s="638"/>
      <c r="DD25" s="611">
        <v>2866940</v>
      </c>
      <c r="DE25" s="604"/>
      <c r="DF25" s="604"/>
      <c r="DG25" s="604"/>
      <c r="DH25" s="604"/>
      <c r="DI25" s="604"/>
      <c r="DJ25" s="604"/>
      <c r="DK25" s="605"/>
      <c r="DL25" s="611">
        <v>2863908</v>
      </c>
      <c r="DM25" s="604"/>
      <c r="DN25" s="604"/>
      <c r="DO25" s="604"/>
      <c r="DP25" s="604"/>
      <c r="DQ25" s="604"/>
      <c r="DR25" s="604"/>
      <c r="DS25" s="604"/>
      <c r="DT25" s="604"/>
      <c r="DU25" s="604"/>
      <c r="DV25" s="605"/>
      <c r="DW25" s="608">
        <v>29.9</v>
      </c>
      <c r="DX25" s="637"/>
      <c r="DY25" s="637"/>
      <c r="DZ25" s="637"/>
      <c r="EA25" s="637"/>
      <c r="EB25" s="637"/>
      <c r="EC25" s="639"/>
    </row>
    <row r="26" spans="2:133" ht="11.25" customHeight="1">
      <c r="B26" s="600" t="s">
        <v>291</v>
      </c>
      <c r="C26" s="601"/>
      <c r="D26" s="601"/>
      <c r="E26" s="601"/>
      <c r="F26" s="601"/>
      <c r="G26" s="601"/>
      <c r="H26" s="601"/>
      <c r="I26" s="601"/>
      <c r="J26" s="601"/>
      <c r="K26" s="601"/>
      <c r="L26" s="601"/>
      <c r="M26" s="601"/>
      <c r="N26" s="601"/>
      <c r="O26" s="601"/>
      <c r="P26" s="601"/>
      <c r="Q26" s="602"/>
      <c r="R26" s="603">
        <v>54155</v>
      </c>
      <c r="S26" s="606"/>
      <c r="T26" s="606"/>
      <c r="U26" s="606"/>
      <c r="V26" s="606"/>
      <c r="W26" s="606"/>
      <c r="X26" s="606"/>
      <c r="Y26" s="607"/>
      <c r="Z26" s="665">
        <v>0.4</v>
      </c>
      <c r="AA26" s="665"/>
      <c r="AB26" s="665"/>
      <c r="AC26" s="665"/>
      <c r="AD26" s="666" t="s">
        <v>172</v>
      </c>
      <c r="AE26" s="666"/>
      <c r="AF26" s="666"/>
      <c r="AG26" s="666"/>
      <c r="AH26" s="666"/>
      <c r="AI26" s="666"/>
      <c r="AJ26" s="666"/>
      <c r="AK26" s="666"/>
      <c r="AL26" s="608" t="s">
        <v>123</v>
      </c>
      <c r="AM26" s="609"/>
      <c r="AN26" s="609"/>
      <c r="AO26" s="667"/>
      <c r="AP26" s="711" t="s">
        <v>292</v>
      </c>
      <c r="AQ26" s="712"/>
      <c r="AR26" s="712"/>
      <c r="AS26" s="712"/>
      <c r="AT26" s="712"/>
      <c r="AU26" s="712"/>
      <c r="AV26" s="712"/>
      <c r="AW26" s="712"/>
      <c r="AX26" s="712"/>
      <c r="AY26" s="712"/>
      <c r="AZ26" s="712"/>
      <c r="BA26" s="712"/>
      <c r="BB26" s="712"/>
      <c r="BC26" s="712"/>
      <c r="BD26" s="712"/>
      <c r="BE26" s="712"/>
      <c r="BF26" s="713"/>
      <c r="BG26" s="603" t="s">
        <v>123</v>
      </c>
      <c r="BH26" s="606"/>
      <c r="BI26" s="606"/>
      <c r="BJ26" s="606"/>
      <c r="BK26" s="606"/>
      <c r="BL26" s="606"/>
      <c r="BM26" s="606"/>
      <c r="BN26" s="607"/>
      <c r="BO26" s="665" t="s">
        <v>123</v>
      </c>
      <c r="BP26" s="665"/>
      <c r="BQ26" s="665"/>
      <c r="BR26" s="665"/>
      <c r="BS26" s="611" t="s">
        <v>123</v>
      </c>
      <c r="BT26" s="606"/>
      <c r="BU26" s="606"/>
      <c r="BV26" s="606"/>
      <c r="BW26" s="606"/>
      <c r="BX26" s="606"/>
      <c r="BY26" s="606"/>
      <c r="BZ26" s="606"/>
      <c r="CA26" s="606"/>
      <c r="CB26" s="646"/>
      <c r="CD26" s="647" t="s">
        <v>293</v>
      </c>
      <c r="CE26" s="644"/>
      <c r="CF26" s="644"/>
      <c r="CG26" s="644"/>
      <c r="CH26" s="644"/>
      <c r="CI26" s="644"/>
      <c r="CJ26" s="644"/>
      <c r="CK26" s="644"/>
      <c r="CL26" s="644"/>
      <c r="CM26" s="644"/>
      <c r="CN26" s="644"/>
      <c r="CO26" s="644"/>
      <c r="CP26" s="644"/>
      <c r="CQ26" s="645"/>
      <c r="CR26" s="603">
        <v>1973401</v>
      </c>
      <c r="CS26" s="606"/>
      <c r="CT26" s="606"/>
      <c r="CU26" s="606"/>
      <c r="CV26" s="606"/>
      <c r="CW26" s="606"/>
      <c r="CX26" s="606"/>
      <c r="CY26" s="607"/>
      <c r="CZ26" s="608">
        <v>13</v>
      </c>
      <c r="DA26" s="637"/>
      <c r="DB26" s="637"/>
      <c r="DC26" s="638"/>
      <c r="DD26" s="611">
        <v>1782949</v>
      </c>
      <c r="DE26" s="606"/>
      <c r="DF26" s="606"/>
      <c r="DG26" s="606"/>
      <c r="DH26" s="606"/>
      <c r="DI26" s="606"/>
      <c r="DJ26" s="606"/>
      <c r="DK26" s="607"/>
      <c r="DL26" s="611" t="s">
        <v>172</v>
      </c>
      <c r="DM26" s="606"/>
      <c r="DN26" s="606"/>
      <c r="DO26" s="606"/>
      <c r="DP26" s="606"/>
      <c r="DQ26" s="606"/>
      <c r="DR26" s="606"/>
      <c r="DS26" s="606"/>
      <c r="DT26" s="606"/>
      <c r="DU26" s="606"/>
      <c r="DV26" s="607"/>
      <c r="DW26" s="608" t="s">
        <v>123</v>
      </c>
      <c r="DX26" s="637"/>
      <c r="DY26" s="637"/>
      <c r="DZ26" s="637"/>
      <c r="EA26" s="637"/>
      <c r="EB26" s="637"/>
      <c r="EC26" s="639"/>
    </row>
    <row r="27" spans="2:133" ht="11.25" customHeight="1">
      <c r="B27" s="600" t="s">
        <v>294</v>
      </c>
      <c r="C27" s="601"/>
      <c r="D27" s="601"/>
      <c r="E27" s="601"/>
      <c r="F27" s="601"/>
      <c r="G27" s="601"/>
      <c r="H27" s="601"/>
      <c r="I27" s="601"/>
      <c r="J27" s="601"/>
      <c r="K27" s="601"/>
      <c r="L27" s="601"/>
      <c r="M27" s="601"/>
      <c r="N27" s="601"/>
      <c r="O27" s="601"/>
      <c r="P27" s="601"/>
      <c r="Q27" s="602"/>
      <c r="R27" s="603">
        <v>1235580</v>
      </c>
      <c r="S27" s="606"/>
      <c r="T27" s="606"/>
      <c r="U27" s="606"/>
      <c r="V27" s="606"/>
      <c r="W27" s="606"/>
      <c r="X27" s="606"/>
      <c r="Y27" s="607"/>
      <c r="Z27" s="665">
        <v>8.1</v>
      </c>
      <c r="AA27" s="665"/>
      <c r="AB27" s="665"/>
      <c r="AC27" s="665"/>
      <c r="AD27" s="666" t="s">
        <v>123</v>
      </c>
      <c r="AE27" s="666"/>
      <c r="AF27" s="666"/>
      <c r="AG27" s="666"/>
      <c r="AH27" s="666"/>
      <c r="AI27" s="666"/>
      <c r="AJ27" s="666"/>
      <c r="AK27" s="666"/>
      <c r="AL27" s="608" t="s">
        <v>172</v>
      </c>
      <c r="AM27" s="609"/>
      <c r="AN27" s="609"/>
      <c r="AO27" s="667"/>
      <c r="AP27" s="600" t="s">
        <v>295</v>
      </c>
      <c r="AQ27" s="601"/>
      <c r="AR27" s="601"/>
      <c r="AS27" s="601"/>
      <c r="AT27" s="601"/>
      <c r="AU27" s="601"/>
      <c r="AV27" s="601"/>
      <c r="AW27" s="601"/>
      <c r="AX27" s="601"/>
      <c r="AY27" s="601"/>
      <c r="AZ27" s="601"/>
      <c r="BA27" s="601"/>
      <c r="BB27" s="601"/>
      <c r="BC27" s="601"/>
      <c r="BD27" s="601"/>
      <c r="BE27" s="601"/>
      <c r="BF27" s="602"/>
      <c r="BG27" s="603">
        <v>2506838</v>
      </c>
      <c r="BH27" s="606"/>
      <c r="BI27" s="606"/>
      <c r="BJ27" s="606"/>
      <c r="BK27" s="606"/>
      <c r="BL27" s="606"/>
      <c r="BM27" s="606"/>
      <c r="BN27" s="607"/>
      <c r="BO27" s="665">
        <v>100</v>
      </c>
      <c r="BP27" s="665"/>
      <c r="BQ27" s="665"/>
      <c r="BR27" s="665"/>
      <c r="BS27" s="611" t="s">
        <v>123</v>
      </c>
      <c r="BT27" s="606"/>
      <c r="BU27" s="606"/>
      <c r="BV27" s="606"/>
      <c r="BW27" s="606"/>
      <c r="BX27" s="606"/>
      <c r="BY27" s="606"/>
      <c r="BZ27" s="606"/>
      <c r="CA27" s="606"/>
      <c r="CB27" s="646"/>
      <c r="CD27" s="647" t="s">
        <v>296</v>
      </c>
      <c r="CE27" s="644"/>
      <c r="CF27" s="644"/>
      <c r="CG27" s="644"/>
      <c r="CH27" s="644"/>
      <c r="CI27" s="644"/>
      <c r="CJ27" s="644"/>
      <c r="CK27" s="644"/>
      <c r="CL27" s="644"/>
      <c r="CM27" s="644"/>
      <c r="CN27" s="644"/>
      <c r="CO27" s="644"/>
      <c r="CP27" s="644"/>
      <c r="CQ27" s="645"/>
      <c r="CR27" s="603">
        <v>1714464</v>
      </c>
      <c r="CS27" s="604"/>
      <c r="CT27" s="604"/>
      <c r="CU27" s="604"/>
      <c r="CV27" s="604"/>
      <c r="CW27" s="604"/>
      <c r="CX27" s="604"/>
      <c r="CY27" s="605"/>
      <c r="CZ27" s="608">
        <v>11.3</v>
      </c>
      <c r="DA27" s="637"/>
      <c r="DB27" s="637"/>
      <c r="DC27" s="638"/>
      <c r="DD27" s="611">
        <v>485825</v>
      </c>
      <c r="DE27" s="604"/>
      <c r="DF27" s="604"/>
      <c r="DG27" s="604"/>
      <c r="DH27" s="604"/>
      <c r="DI27" s="604"/>
      <c r="DJ27" s="604"/>
      <c r="DK27" s="605"/>
      <c r="DL27" s="611">
        <v>485825</v>
      </c>
      <c r="DM27" s="604"/>
      <c r="DN27" s="604"/>
      <c r="DO27" s="604"/>
      <c r="DP27" s="604"/>
      <c r="DQ27" s="604"/>
      <c r="DR27" s="604"/>
      <c r="DS27" s="604"/>
      <c r="DT27" s="604"/>
      <c r="DU27" s="604"/>
      <c r="DV27" s="605"/>
      <c r="DW27" s="608">
        <v>5.0999999999999996</v>
      </c>
      <c r="DX27" s="637"/>
      <c r="DY27" s="637"/>
      <c r="DZ27" s="637"/>
      <c r="EA27" s="637"/>
      <c r="EB27" s="637"/>
      <c r="EC27" s="639"/>
    </row>
    <row r="28" spans="2:133" ht="11.25" customHeight="1">
      <c r="B28" s="708" t="s">
        <v>297</v>
      </c>
      <c r="C28" s="709"/>
      <c r="D28" s="709"/>
      <c r="E28" s="709"/>
      <c r="F28" s="709"/>
      <c r="G28" s="709"/>
      <c r="H28" s="709"/>
      <c r="I28" s="709"/>
      <c r="J28" s="709"/>
      <c r="K28" s="709"/>
      <c r="L28" s="709"/>
      <c r="M28" s="709"/>
      <c r="N28" s="709"/>
      <c r="O28" s="709"/>
      <c r="P28" s="709"/>
      <c r="Q28" s="710"/>
      <c r="R28" s="603">
        <v>198337</v>
      </c>
      <c r="S28" s="606"/>
      <c r="T28" s="606"/>
      <c r="U28" s="606"/>
      <c r="V28" s="606"/>
      <c r="W28" s="606"/>
      <c r="X28" s="606"/>
      <c r="Y28" s="607"/>
      <c r="Z28" s="665">
        <v>1.3</v>
      </c>
      <c r="AA28" s="665"/>
      <c r="AB28" s="665"/>
      <c r="AC28" s="665"/>
      <c r="AD28" s="666">
        <v>198337</v>
      </c>
      <c r="AE28" s="666"/>
      <c r="AF28" s="666"/>
      <c r="AG28" s="666"/>
      <c r="AH28" s="666"/>
      <c r="AI28" s="666"/>
      <c r="AJ28" s="666"/>
      <c r="AK28" s="666"/>
      <c r="AL28" s="608">
        <v>2.2000000000000002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298</v>
      </c>
      <c r="CE28" s="644"/>
      <c r="CF28" s="644"/>
      <c r="CG28" s="644"/>
      <c r="CH28" s="644"/>
      <c r="CI28" s="644"/>
      <c r="CJ28" s="644"/>
      <c r="CK28" s="644"/>
      <c r="CL28" s="644"/>
      <c r="CM28" s="644"/>
      <c r="CN28" s="644"/>
      <c r="CO28" s="644"/>
      <c r="CP28" s="644"/>
      <c r="CQ28" s="645"/>
      <c r="CR28" s="603">
        <v>1915326</v>
      </c>
      <c r="CS28" s="606"/>
      <c r="CT28" s="606"/>
      <c r="CU28" s="606"/>
      <c r="CV28" s="606"/>
      <c r="CW28" s="606"/>
      <c r="CX28" s="606"/>
      <c r="CY28" s="607"/>
      <c r="CZ28" s="608">
        <v>12.6</v>
      </c>
      <c r="DA28" s="637"/>
      <c r="DB28" s="637"/>
      <c r="DC28" s="638"/>
      <c r="DD28" s="611">
        <v>1825865</v>
      </c>
      <c r="DE28" s="606"/>
      <c r="DF28" s="606"/>
      <c r="DG28" s="606"/>
      <c r="DH28" s="606"/>
      <c r="DI28" s="606"/>
      <c r="DJ28" s="606"/>
      <c r="DK28" s="607"/>
      <c r="DL28" s="611">
        <v>1825865</v>
      </c>
      <c r="DM28" s="606"/>
      <c r="DN28" s="606"/>
      <c r="DO28" s="606"/>
      <c r="DP28" s="606"/>
      <c r="DQ28" s="606"/>
      <c r="DR28" s="606"/>
      <c r="DS28" s="606"/>
      <c r="DT28" s="606"/>
      <c r="DU28" s="606"/>
      <c r="DV28" s="607"/>
      <c r="DW28" s="608">
        <v>19.100000000000001</v>
      </c>
      <c r="DX28" s="637"/>
      <c r="DY28" s="637"/>
      <c r="DZ28" s="637"/>
      <c r="EA28" s="637"/>
      <c r="EB28" s="637"/>
      <c r="EC28" s="639"/>
    </row>
    <row r="29" spans="2:133" ht="11.25" customHeight="1">
      <c r="B29" s="600" t="s">
        <v>299</v>
      </c>
      <c r="C29" s="601"/>
      <c r="D29" s="601"/>
      <c r="E29" s="601"/>
      <c r="F29" s="601"/>
      <c r="G29" s="601"/>
      <c r="H29" s="601"/>
      <c r="I29" s="601"/>
      <c r="J29" s="601"/>
      <c r="K29" s="601"/>
      <c r="L29" s="601"/>
      <c r="M29" s="601"/>
      <c r="N29" s="601"/>
      <c r="O29" s="601"/>
      <c r="P29" s="601"/>
      <c r="Q29" s="602"/>
      <c r="R29" s="603">
        <v>811331</v>
      </c>
      <c r="S29" s="606"/>
      <c r="T29" s="606"/>
      <c r="U29" s="606"/>
      <c r="V29" s="606"/>
      <c r="W29" s="606"/>
      <c r="X29" s="606"/>
      <c r="Y29" s="607"/>
      <c r="Z29" s="665">
        <v>5.3</v>
      </c>
      <c r="AA29" s="665"/>
      <c r="AB29" s="665"/>
      <c r="AC29" s="665"/>
      <c r="AD29" s="666" t="s">
        <v>238</v>
      </c>
      <c r="AE29" s="666"/>
      <c r="AF29" s="666"/>
      <c r="AG29" s="666"/>
      <c r="AH29" s="666"/>
      <c r="AI29" s="666"/>
      <c r="AJ29" s="666"/>
      <c r="AK29" s="666"/>
      <c r="AL29" s="608" t="s">
        <v>123</v>
      </c>
      <c r="AM29" s="609"/>
      <c r="AN29" s="609"/>
      <c r="AO29" s="667"/>
      <c r="AP29" s="677" t="s">
        <v>218</v>
      </c>
      <c r="AQ29" s="678"/>
      <c r="AR29" s="678"/>
      <c r="AS29" s="678"/>
      <c r="AT29" s="678"/>
      <c r="AU29" s="678"/>
      <c r="AV29" s="678"/>
      <c r="AW29" s="678"/>
      <c r="AX29" s="678"/>
      <c r="AY29" s="678"/>
      <c r="AZ29" s="678"/>
      <c r="BA29" s="678"/>
      <c r="BB29" s="678"/>
      <c r="BC29" s="678"/>
      <c r="BD29" s="678"/>
      <c r="BE29" s="678"/>
      <c r="BF29" s="679"/>
      <c r="BG29" s="677" t="s">
        <v>300</v>
      </c>
      <c r="BH29" s="705"/>
      <c r="BI29" s="705"/>
      <c r="BJ29" s="705"/>
      <c r="BK29" s="705"/>
      <c r="BL29" s="705"/>
      <c r="BM29" s="705"/>
      <c r="BN29" s="705"/>
      <c r="BO29" s="705"/>
      <c r="BP29" s="705"/>
      <c r="BQ29" s="706"/>
      <c r="BR29" s="677" t="s">
        <v>301</v>
      </c>
      <c r="BS29" s="705"/>
      <c r="BT29" s="705"/>
      <c r="BU29" s="705"/>
      <c r="BV29" s="705"/>
      <c r="BW29" s="705"/>
      <c r="BX29" s="705"/>
      <c r="BY29" s="705"/>
      <c r="BZ29" s="705"/>
      <c r="CA29" s="705"/>
      <c r="CB29" s="706"/>
      <c r="CD29" s="687" t="s">
        <v>302</v>
      </c>
      <c r="CE29" s="688"/>
      <c r="CF29" s="647" t="s">
        <v>63</v>
      </c>
      <c r="CG29" s="644"/>
      <c r="CH29" s="644"/>
      <c r="CI29" s="644"/>
      <c r="CJ29" s="644"/>
      <c r="CK29" s="644"/>
      <c r="CL29" s="644"/>
      <c r="CM29" s="644"/>
      <c r="CN29" s="644"/>
      <c r="CO29" s="644"/>
      <c r="CP29" s="644"/>
      <c r="CQ29" s="645"/>
      <c r="CR29" s="603">
        <v>1915287</v>
      </c>
      <c r="CS29" s="604"/>
      <c r="CT29" s="604"/>
      <c r="CU29" s="604"/>
      <c r="CV29" s="604"/>
      <c r="CW29" s="604"/>
      <c r="CX29" s="604"/>
      <c r="CY29" s="605"/>
      <c r="CZ29" s="608">
        <v>12.6</v>
      </c>
      <c r="DA29" s="637"/>
      <c r="DB29" s="637"/>
      <c r="DC29" s="638"/>
      <c r="DD29" s="611">
        <v>1825826</v>
      </c>
      <c r="DE29" s="604"/>
      <c r="DF29" s="604"/>
      <c r="DG29" s="604"/>
      <c r="DH29" s="604"/>
      <c r="DI29" s="604"/>
      <c r="DJ29" s="604"/>
      <c r="DK29" s="605"/>
      <c r="DL29" s="611">
        <v>1825826</v>
      </c>
      <c r="DM29" s="604"/>
      <c r="DN29" s="604"/>
      <c r="DO29" s="604"/>
      <c r="DP29" s="604"/>
      <c r="DQ29" s="604"/>
      <c r="DR29" s="604"/>
      <c r="DS29" s="604"/>
      <c r="DT29" s="604"/>
      <c r="DU29" s="604"/>
      <c r="DV29" s="605"/>
      <c r="DW29" s="608">
        <v>19.100000000000001</v>
      </c>
      <c r="DX29" s="637"/>
      <c r="DY29" s="637"/>
      <c r="DZ29" s="637"/>
      <c r="EA29" s="637"/>
      <c r="EB29" s="637"/>
      <c r="EC29" s="639"/>
    </row>
    <row r="30" spans="2:133" ht="11.25" customHeight="1">
      <c r="B30" s="600" t="s">
        <v>303</v>
      </c>
      <c r="C30" s="601"/>
      <c r="D30" s="601"/>
      <c r="E30" s="601"/>
      <c r="F30" s="601"/>
      <c r="G30" s="601"/>
      <c r="H30" s="601"/>
      <c r="I30" s="601"/>
      <c r="J30" s="601"/>
      <c r="K30" s="601"/>
      <c r="L30" s="601"/>
      <c r="M30" s="601"/>
      <c r="N30" s="601"/>
      <c r="O30" s="601"/>
      <c r="P30" s="601"/>
      <c r="Q30" s="602"/>
      <c r="R30" s="603">
        <v>46220</v>
      </c>
      <c r="S30" s="606"/>
      <c r="T30" s="606"/>
      <c r="U30" s="606"/>
      <c r="V30" s="606"/>
      <c r="W30" s="606"/>
      <c r="X30" s="606"/>
      <c r="Y30" s="607"/>
      <c r="Z30" s="665">
        <v>0.3</v>
      </c>
      <c r="AA30" s="665"/>
      <c r="AB30" s="665"/>
      <c r="AC30" s="665"/>
      <c r="AD30" s="666">
        <v>7577</v>
      </c>
      <c r="AE30" s="666"/>
      <c r="AF30" s="666"/>
      <c r="AG30" s="666"/>
      <c r="AH30" s="666"/>
      <c r="AI30" s="666"/>
      <c r="AJ30" s="666"/>
      <c r="AK30" s="666"/>
      <c r="AL30" s="608">
        <v>0.1</v>
      </c>
      <c r="AM30" s="609"/>
      <c r="AN30" s="609"/>
      <c r="AO30" s="667"/>
      <c r="AP30" s="693" t="s">
        <v>304</v>
      </c>
      <c r="AQ30" s="694"/>
      <c r="AR30" s="694"/>
      <c r="AS30" s="694"/>
      <c r="AT30" s="699" t="s">
        <v>305</v>
      </c>
      <c r="AU30" s="210"/>
      <c r="AV30" s="210"/>
      <c r="AW30" s="210"/>
      <c r="AX30" s="702" t="s">
        <v>182</v>
      </c>
      <c r="AY30" s="703"/>
      <c r="AZ30" s="703"/>
      <c r="BA30" s="703"/>
      <c r="BB30" s="703"/>
      <c r="BC30" s="703"/>
      <c r="BD30" s="703"/>
      <c r="BE30" s="703"/>
      <c r="BF30" s="704"/>
      <c r="BG30" s="683">
        <v>98.5</v>
      </c>
      <c r="BH30" s="684"/>
      <c r="BI30" s="684"/>
      <c r="BJ30" s="684"/>
      <c r="BK30" s="684"/>
      <c r="BL30" s="684"/>
      <c r="BM30" s="685">
        <v>92.1</v>
      </c>
      <c r="BN30" s="684"/>
      <c r="BO30" s="684"/>
      <c r="BP30" s="684"/>
      <c r="BQ30" s="686"/>
      <c r="BR30" s="683">
        <v>98.5</v>
      </c>
      <c r="BS30" s="684"/>
      <c r="BT30" s="684"/>
      <c r="BU30" s="684"/>
      <c r="BV30" s="684"/>
      <c r="BW30" s="684"/>
      <c r="BX30" s="685">
        <v>92.4</v>
      </c>
      <c r="BY30" s="684"/>
      <c r="BZ30" s="684"/>
      <c r="CA30" s="684"/>
      <c r="CB30" s="686"/>
      <c r="CD30" s="689"/>
      <c r="CE30" s="690"/>
      <c r="CF30" s="647" t="s">
        <v>306</v>
      </c>
      <c r="CG30" s="644"/>
      <c r="CH30" s="644"/>
      <c r="CI30" s="644"/>
      <c r="CJ30" s="644"/>
      <c r="CK30" s="644"/>
      <c r="CL30" s="644"/>
      <c r="CM30" s="644"/>
      <c r="CN30" s="644"/>
      <c r="CO30" s="644"/>
      <c r="CP30" s="644"/>
      <c r="CQ30" s="645"/>
      <c r="CR30" s="603">
        <v>1747401</v>
      </c>
      <c r="CS30" s="606"/>
      <c r="CT30" s="606"/>
      <c r="CU30" s="606"/>
      <c r="CV30" s="606"/>
      <c r="CW30" s="606"/>
      <c r="CX30" s="606"/>
      <c r="CY30" s="607"/>
      <c r="CZ30" s="608">
        <v>11.5</v>
      </c>
      <c r="DA30" s="637"/>
      <c r="DB30" s="637"/>
      <c r="DC30" s="638"/>
      <c r="DD30" s="611">
        <v>1667571</v>
      </c>
      <c r="DE30" s="606"/>
      <c r="DF30" s="606"/>
      <c r="DG30" s="606"/>
      <c r="DH30" s="606"/>
      <c r="DI30" s="606"/>
      <c r="DJ30" s="606"/>
      <c r="DK30" s="607"/>
      <c r="DL30" s="611">
        <v>1667571</v>
      </c>
      <c r="DM30" s="606"/>
      <c r="DN30" s="606"/>
      <c r="DO30" s="606"/>
      <c r="DP30" s="606"/>
      <c r="DQ30" s="606"/>
      <c r="DR30" s="606"/>
      <c r="DS30" s="606"/>
      <c r="DT30" s="606"/>
      <c r="DU30" s="606"/>
      <c r="DV30" s="607"/>
      <c r="DW30" s="608">
        <v>17.399999999999999</v>
      </c>
      <c r="DX30" s="637"/>
      <c r="DY30" s="637"/>
      <c r="DZ30" s="637"/>
      <c r="EA30" s="637"/>
      <c r="EB30" s="637"/>
      <c r="EC30" s="639"/>
    </row>
    <row r="31" spans="2:133" ht="11.25" customHeight="1">
      <c r="B31" s="600" t="s">
        <v>307</v>
      </c>
      <c r="C31" s="601"/>
      <c r="D31" s="601"/>
      <c r="E31" s="601"/>
      <c r="F31" s="601"/>
      <c r="G31" s="601"/>
      <c r="H31" s="601"/>
      <c r="I31" s="601"/>
      <c r="J31" s="601"/>
      <c r="K31" s="601"/>
      <c r="L31" s="601"/>
      <c r="M31" s="601"/>
      <c r="N31" s="601"/>
      <c r="O31" s="601"/>
      <c r="P31" s="601"/>
      <c r="Q31" s="602"/>
      <c r="R31" s="603">
        <v>25001</v>
      </c>
      <c r="S31" s="606"/>
      <c r="T31" s="606"/>
      <c r="U31" s="606"/>
      <c r="V31" s="606"/>
      <c r="W31" s="606"/>
      <c r="X31" s="606"/>
      <c r="Y31" s="607"/>
      <c r="Z31" s="665">
        <v>0.2</v>
      </c>
      <c r="AA31" s="665"/>
      <c r="AB31" s="665"/>
      <c r="AC31" s="665"/>
      <c r="AD31" s="666" t="s">
        <v>172</v>
      </c>
      <c r="AE31" s="666"/>
      <c r="AF31" s="666"/>
      <c r="AG31" s="666"/>
      <c r="AH31" s="666"/>
      <c r="AI31" s="666"/>
      <c r="AJ31" s="666"/>
      <c r="AK31" s="666"/>
      <c r="AL31" s="608" t="s">
        <v>123</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98.4</v>
      </c>
      <c r="BH31" s="604"/>
      <c r="BI31" s="604"/>
      <c r="BJ31" s="604"/>
      <c r="BK31" s="604"/>
      <c r="BL31" s="604"/>
      <c r="BM31" s="609">
        <v>91.5</v>
      </c>
      <c r="BN31" s="682"/>
      <c r="BO31" s="682"/>
      <c r="BP31" s="682"/>
      <c r="BQ31" s="643"/>
      <c r="BR31" s="681">
        <v>98.2</v>
      </c>
      <c r="BS31" s="604"/>
      <c r="BT31" s="604"/>
      <c r="BU31" s="604"/>
      <c r="BV31" s="604"/>
      <c r="BW31" s="604"/>
      <c r="BX31" s="609">
        <v>91.8</v>
      </c>
      <c r="BY31" s="682"/>
      <c r="BZ31" s="682"/>
      <c r="CA31" s="682"/>
      <c r="CB31" s="643"/>
      <c r="CD31" s="689"/>
      <c r="CE31" s="690"/>
      <c r="CF31" s="647" t="s">
        <v>310</v>
      </c>
      <c r="CG31" s="644"/>
      <c r="CH31" s="644"/>
      <c r="CI31" s="644"/>
      <c r="CJ31" s="644"/>
      <c r="CK31" s="644"/>
      <c r="CL31" s="644"/>
      <c r="CM31" s="644"/>
      <c r="CN31" s="644"/>
      <c r="CO31" s="644"/>
      <c r="CP31" s="644"/>
      <c r="CQ31" s="645"/>
      <c r="CR31" s="603">
        <v>167886</v>
      </c>
      <c r="CS31" s="604"/>
      <c r="CT31" s="604"/>
      <c r="CU31" s="604"/>
      <c r="CV31" s="604"/>
      <c r="CW31" s="604"/>
      <c r="CX31" s="604"/>
      <c r="CY31" s="605"/>
      <c r="CZ31" s="608">
        <v>1.1000000000000001</v>
      </c>
      <c r="DA31" s="637"/>
      <c r="DB31" s="637"/>
      <c r="DC31" s="638"/>
      <c r="DD31" s="611">
        <v>158255</v>
      </c>
      <c r="DE31" s="604"/>
      <c r="DF31" s="604"/>
      <c r="DG31" s="604"/>
      <c r="DH31" s="604"/>
      <c r="DI31" s="604"/>
      <c r="DJ31" s="604"/>
      <c r="DK31" s="605"/>
      <c r="DL31" s="611">
        <v>158255</v>
      </c>
      <c r="DM31" s="604"/>
      <c r="DN31" s="604"/>
      <c r="DO31" s="604"/>
      <c r="DP31" s="604"/>
      <c r="DQ31" s="604"/>
      <c r="DR31" s="604"/>
      <c r="DS31" s="604"/>
      <c r="DT31" s="604"/>
      <c r="DU31" s="604"/>
      <c r="DV31" s="605"/>
      <c r="DW31" s="608">
        <v>1.7</v>
      </c>
      <c r="DX31" s="637"/>
      <c r="DY31" s="637"/>
      <c r="DZ31" s="637"/>
      <c r="EA31" s="637"/>
      <c r="EB31" s="637"/>
      <c r="EC31" s="639"/>
    </row>
    <row r="32" spans="2:133" ht="11.25" customHeight="1">
      <c r="B32" s="600" t="s">
        <v>311</v>
      </c>
      <c r="C32" s="601"/>
      <c r="D32" s="601"/>
      <c r="E32" s="601"/>
      <c r="F32" s="601"/>
      <c r="G32" s="601"/>
      <c r="H32" s="601"/>
      <c r="I32" s="601"/>
      <c r="J32" s="601"/>
      <c r="K32" s="601"/>
      <c r="L32" s="601"/>
      <c r="M32" s="601"/>
      <c r="N32" s="601"/>
      <c r="O32" s="601"/>
      <c r="P32" s="601"/>
      <c r="Q32" s="602"/>
      <c r="R32" s="603">
        <v>150434</v>
      </c>
      <c r="S32" s="606"/>
      <c r="T32" s="606"/>
      <c r="U32" s="606"/>
      <c r="V32" s="606"/>
      <c r="W32" s="606"/>
      <c r="X32" s="606"/>
      <c r="Y32" s="607"/>
      <c r="Z32" s="665">
        <v>1</v>
      </c>
      <c r="AA32" s="665"/>
      <c r="AB32" s="665"/>
      <c r="AC32" s="665"/>
      <c r="AD32" s="666" t="s">
        <v>238</v>
      </c>
      <c r="AE32" s="666"/>
      <c r="AF32" s="666"/>
      <c r="AG32" s="666"/>
      <c r="AH32" s="666"/>
      <c r="AI32" s="666"/>
      <c r="AJ32" s="666"/>
      <c r="AK32" s="666"/>
      <c r="AL32" s="608" t="s">
        <v>123</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98.6</v>
      </c>
      <c r="BH32" s="619"/>
      <c r="BI32" s="619"/>
      <c r="BJ32" s="619"/>
      <c r="BK32" s="619"/>
      <c r="BL32" s="619"/>
      <c r="BM32" s="663">
        <v>91.8</v>
      </c>
      <c r="BN32" s="619"/>
      <c r="BO32" s="619"/>
      <c r="BP32" s="619"/>
      <c r="BQ32" s="656"/>
      <c r="BR32" s="680">
        <v>98.7</v>
      </c>
      <c r="BS32" s="619"/>
      <c r="BT32" s="619"/>
      <c r="BU32" s="619"/>
      <c r="BV32" s="619"/>
      <c r="BW32" s="619"/>
      <c r="BX32" s="663">
        <v>91.9</v>
      </c>
      <c r="BY32" s="619"/>
      <c r="BZ32" s="619"/>
      <c r="CA32" s="619"/>
      <c r="CB32" s="656"/>
      <c r="CD32" s="691"/>
      <c r="CE32" s="692"/>
      <c r="CF32" s="647" t="s">
        <v>313</v>
      </c>
      <c r="CG32" s="644"/>
      <c r="CH32" s="644"/>
      <c r="CI32" s="644"/>
      <c r="CJ32" s="644"/>
      <c r="CK32" s="644"/>
      <c r="CL32" s="644"/>
      <c r="CM32" s="644"/>
      <c r="CN32" s="644"/>
      <c r="CO32" s="644"/>
      <c r="CP32" s="644"/>
      <c r="CQ32" s="645"/>
      <c r="CR32" s="603">
        <v>39</v>
      </c>
      <c r="CS32" s="606"/>
      <c r="CT32" s="606"/>
      <c r="CU32" s="606"/>
      <c r="CV32" s="606"/>
      <c r="CW32" s="606"/>
      <c r="CX32" s="606"/>
      <c r="CY32" s="607"/>
      <c r="CZ32" s="608">
        <v>0</v>
      </c>
      <c r="DA32" s="637"/>
      <c r="DB32" s="637"/>
      <c r="DC32" s="638"/>
      <c r="DD32" s="611">
        <v>39</v>
      </c>
      <c r="DE32" s="606"/>
      <c r="DF32" s="606"/>
      <c r="DG32" s="606"/>
      <c r="DH32" s="606"/>
      <c r="DI32" s="606"/>
      <c r="DJ32" s="606"/>
      <c r="DK32" s="607"/>
      <c r="DL32" s="611">
        <v>39</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314</v>
      </c>
      <c r="C33" s="601"/>
      <c r="D33" s="601"/>
      <c r="E33" s="601"/>
      <c r="F33" s="601"/>
      <c r="G33" s="601"/>
      <c r="H33" s="601"/>
      <c r="I33" s="601"/>
      <c r="J33" s="601"/>
      <c r="K33" s="601"/>
      <c r="L33" s="601"/>
      <c r="M33" s="601"/>
      <c r="N33" s="601"/>
      <c r="O33" s="601"/>
      <c r="P33" s="601"/>
      <c r="Q33" s="602"/>
      <c r="R33" s="603">
        <v>392377</v>
      </c>
      <c r="S33" s="606"/>
      <c r="T33" s="606"/>
      <c r="U33" s="606"/>
      <c r="V33" s="606"/>
      <c r="W33" s="606"/>
      <c r="X33" s="606"/>
      <c r="Y33" s="607"/>
      <c r="Z33" s="665">
        <v>2.6</v>
      </c>
      <c r="AA33" s="665"/>
      <c r="AB33" s="665"/>
      <c r="AC33" s="665"/>
      <c r="AD33" s="666" t="s">
        <v>238</v>
      </c>
      <c r="AE33" s="666"/>
      <c r="AF33" s="666"/>
      <c r="AG33" s="666"/>
      <c r="AH33" s="666"/>
      <c r="AI33" s="666"/>
      <c r="AJ33" s="666"/>
      <c r="AK33" s="666"/>
      <c r="AL33" s="608" t="s">
        <v>172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5690865</v>
      </c>
      <c r="CS33" s="604"/>
      <c r="CT33" s="604"/>
      <c r="CU33" s="604"/>
      <c r="CV33" s="604"/>
      <c r="CW33" s="604"/>
      <c r="CX33" s="604"/>
      <c r="CY33" s="605"/>
      <c r="CZ33" s="608">
        <v>37.5</v>
      </c>
      <c r="DA33" s="637"/>
      <c r="DB33" s="637"/>
      <c r="DC33" s="638"/>
      <c r="DD33" s="611">
        <v>4563508</v>
      </c>
      <c r="DE33" s="604"/>
      <c r="DF33" s="604"/>
      <c r="DG33" s="604"/>
      <c r="DH33" s="604"/>
      <c r="DI33" s="604"/>
      <c r="DJ33" s="604"/>
      <c r="DK33" s="605"/>
      <c r="DL33" s="611">
        <v>3899162</v>
      </c>
      <c r="DM33" s="604"/>
      <c r="DN33" s="604"/>
      <c r="DO33" s="604"/>
      <c r="DP33" s="604"/>
      <c r="DQ33" s="604"/>
      <c r="DR33" s="604"/>
      <c r="DS33" s="604"/>
      <c r="DT33" s="604"/>
      <c r="DU33" s="604"/>
      <c r="DV33" s="605"/>
      <c r="DW33" s="608">
        <v>40.700000000000003</v>
      </c>
      <c r="DX33" s="637"/>
      <c r="DY33" s="637"/>
      <c r="DZ33" s="637"/>
      <c r="EA33" s="637"/>
      <c r="EB33" s="637"/>
      <c r="EC33" s="639"/>
    </row>
    <row r="34" spans="2:133" ht="11.25" customHeight="1">
      <c r="B34" s="600" t="s">
        <v>316</v>
      </c>
      <c r="C34" s="601"/>
      <c r="D34" s="601"/>
      <c r="E34" s="601"/>
      <c r="F34" s="601"/>
      <c r="G34" s="601"/>
      <c r="H34" s="601"/>
      <c r="I34" s="601"/>
      <c r="J34" s="601"/>
      <c r="K34" s="601"/>
      <c r="L34" s="601"/>
      <c r="M34" s="601"/>
      <c r="N34" s="601"/>
      <c r="O34" s="601"/>
      <c r="P34" s="601"/>
      <c r="Q34" s="602"/>
      <c r="R34" s="603">
        <v>438025</v>
      </c>
      <c r="S34" s="606"/>
      <c r="T34" s="606"/>
      <c r="U34" s="606"/>
      <c r="V34" s="606"/>
      <c r="W34" s="606"/>
      <c r="X34" s="606"/>
      <c r="Y34" s="607"/>
      <c r="Z34" s="665">
        <v>2.9</v>
      </c>
      <c r="AA34" s="665"/>
      <c r="AB34" s="665"/>
      <c r="AC34" s="665"/>
      <c r="AD34" s="666">
        <v>10414</v>
      </c>
      <c r="AE34" s="666"/>
      <c r="AF34" s="666"/>
      <c r="AG34" s="666"/>
      <c r="AH34" s="666"/>
      <c r="AI34" s="666"/>
      <c r="AJ34" s="666"/>
      <c r="AK34" s="666"/>
      <c r="AL34" s="608">
        <v>0.1</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1967457</v>
      </c>
      <c r="CS34" s="606"/>
      <c r="CT34" s="606"/>
      <c r="CU34" s="606"/>
      <c r="CV34" s="606"/>
      <c r="CW34" s="606"/>
      <c r="CX34" s="606"/>
      <c r="CY34" s="607"/>
      <c r="CZ34" s="608">
        <v>13</v>
      </c>
      <c r="DA34" s="637"/>
      <c r="DB34" s="637"/>
      <c r="DC34" s="638"/>
      <c r="DD34" s="611">
        <v>1591416</v>
      </c>
      <c r="DE34" s="606"/>
      <c r="DF34" s="606"/>
      <c r="DG34" s="606"/>
      <c r="DH34" s="606"/>
      <c r="DI34" s="606"/>
      <c r="DJ34" s="606"/>
      <c r="DK34" s="607"/>
      <c r="DL34" s="611">
        <v>1569029</v>
      </c>
      <c r="DM34" s="606"/>
      <c r="DN34" s="606"/>
      <c r="DO34" s="606"/>
      <c r="DP34" s="606"/>
      <c r="DQ34" s="606"/>
      <c r="DR34" s="606"/>
      <c r="DS34" s="606"/>
      <c r="DT34" s="606"/>
      <c r="DU34" s="606"/>
      <c r="DV34" s="607"/>
      <c r="DW34" s="608">
        <v>16.399999999999999</v>
      </c>
      <c r="DX34" s="637"/>
      <c r="DY34" s="637"/>
      <c r="DZ34" s="637"/>
      <c r="EA34" s="637"/>
      <c r="EB34" s="637"/>
      <c r="EC34" s="639"/>
    </row>
    <row r="35" spans="2:133" ht="11.25" customHeight="1">
      <c r="B35" s="600" t="s">
        <v>320</v>
      </c>
      <c r="C35" s="601"/>
      <c r="D35" s="601"/>
      <c r="E35" s="601"/>
      <c r="F35" s="601"/>
      <c r="G35" s="601"/>
      <c r="H35" s="601"/>
      <c r="I35" s="601"/>
      <c r="J35" s="601"/>
      <c r="K35" s="601"/>
      <c r="L35" s="601"/>
      <c r="M35" s="601"/>
      <c r="N35" s="601"/>
      <c r="O35" s="601"/>
      <c r="P35" s="601"/>
      <c r="Q35" s="602"/>
      <c r="R35" s="603">
        <v>2157600</v>
      </c>
      <c r="S35" s="606"/>
      <c r="T35" s="606"/>
      <c r="U35" s="606"/>
      <c r="V35" s="606"/>
      <c r="W35" s="606"/>
      <c r="X35" s="606"/>
      <c r="Y35" s="607"/>
      <c r="Z35" s="665">
        <v>14.1</v>
      </c>
      <c r="AA35" s="665"/>
      <c r="AB35" s="665"/>
      <c r="AC35" s="665"/>
      <c r="AD35" s="666" t="s">
        <v>172</v>
      </c>
      <c r="AE35" s="666"/>
      <c r="AF35" s="666"/>
      <c r="AG35" s="666"/>
      <c r="AH35" s="666"/>
      <c r="AI35" s="666"/>
      <c r="AJ35" s="666"/>
      <c r="AK35" s="666"/>
      <c r="AL35" s="608" t="s">
        <v>123</v>
      </c>
      <c r="AM35" s="609"/>
      <c r="AN35" s="609"/>
      <c r="AO35" s="667"/>
      <c r="AP35" s="214"/>
      <c r="AQ35" s="671" t="s">
        <v>321</v>
      </c>
      <c r="AR35" s="672"/>
      <c r="AS35" s="672"/>
      <c r="AT35" s="672"/>
      <c r="AU35" s="672"/>
      <c r="AV35" s="672"/>
      <c r="AW35" s="672"/>
      <c r="AX35" s="672"/>
      <c r="AY35" s="673"/>
      <c r="AZ35" s="668">
        <v>2263719</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4576</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254349</v>
      </c>
      <c r="CS35" s="604"/>
      <c r="CT35" s="604"/>
      <c r="CU35" s="604"/>
      <c r="CV35" s="604"/>
      <c r="CW35" s="604"/>
      <c r="CX35" s="604"/>
      <c r="CY35" s="605"/>
      <c r="CZ35" s="608">
        <v>1.7</v>
      </c>
      <c r="DA35" s="637"/>
      <c r="DB35" s="637"/>
      <c r="DC35" s="638"/>
      <c r="DD35" s="611">
        <v>159886</v>
      </c>
      <c r="DE35" s="604"/>
      <c r="DF35" s="604"/>
      <c r="DG35" s="604"/>
      <c r="DH35" s="604"/>
      <c r="DI35" s="604"/>
      <c r="DJ35" s="604"/>
      <c r="DK35" s="605"/>
      <c r="DL35" s="611">
        <v>159885</v>
      </c>
      <c r="DM35" s="604"/>
      <c r="DN35" s="604"/>
      <c r="DO35" s="604"/>
      <c r="DP35" s="604"/>
      <c r="DQ35" s="604"/>
      <c r="DR35" s="604"/>
      <c r="DS35" s="604"/>
      <c r="DT35" s="604"/>
      <c r="DU35" s="604"/>
      <c r="DV35" s="605"/>
      <c r="DW35" s="608">
        <v>1.7</v>
      </c>
      <c r="DX35" s="637"/>
      <c r="DY35" s="637"/>
      <c r="DZ35" s="637"/>
      <c r="EA35" s="637"/>
      <c r="EB35" s="637"/>
      <c r="EC35" s="639"/>
    </row>
    <row r="36" spans="2:133" ht="11.25" customHeight="1">
      <c r="B36" s="600" t="s">
        <v>324</v>
      </c>
      <c r="C36" s="601"/>
      <c r="D36" s="601"/>
      <c r="E36" s="601"/>
      <c r="F36" s="601"/>
      <c r="G36" s="601"/>
      <c r="H36" s="601"/>
      <c r="I36" s="601"/>
      <c r="J36" s="601"/>
      <c r="K36" s="601"/>
      <c r="L36" s="601"/>
      <c r="M36" s="601"/>
      <c r="N36" s="601"/>
      <c r="O36" s="601"/>
      <c r="P36" s="601"/>
      <c r="Q36" s="602"/>
      <c r="R36" s="603" t="s">
        <v>238</v>
      </c>
      <c r="S36" s="606"/>
      <c r="T36" s="606"/>
      <c r="U36" s="606"/>
      <c r="V36" s="606"/>
      <c r="W36" s="606"/>
      <c r="X36" s="606"/>
      <c r="Y36" s="607"/>
      <c r="Z36" s="665" t="s">
        <v>123</v>
      </c>
      <c r="AA36" s="665"/>
      <c r="AB36" s="665"/>
      <c r="AC36" s="665"/>
      <c r="AD36" s="666" t="s">
        <v>238</v>
      </c>
      <c r="AE36" s="666"/>
      <c r="AF36" s="666"/>
      <c r="AG36" s="666"/>
      <c r="AH36" s="666"/>
      <c r="AI36" s="666"/>
      <c r="AJ36" s="666"/>
      <c r="AK36" s="666"/>
      <c r="AL36" s="608" t="s">
        <v>123</v>
      </c>
      <c r="AM36" s="609"/>
      <c r="AN36" s="609"/>
      <c r="AO36" s="667"/>
      <c r="AQ36" s="640" t="s">
        <v>325</v>
      </c>
      <c r="AR36" s="641"/>
      <c r="AS36" s="641"/>
      <c r="AT36" s="641"/>
      <c r="AU36" s="641"/>
      <c r="AV36" s="641"/>
      <c r="AW36" s="641"/>
      <c r="AX36" s="641"/>
      <c r="AY36" s="642"/>
      <c r="AZ36" s="603">
        <v>834319</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-30030</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1615286</v>
      </c>
      <c r="CS36" s="606"/>
      <c r="CT36" s="606"/>
      <c r="CU36" s="606"/>
      <c r="CV36" s="606"/>
      <c r="CW36" s="606"/>
      <c r="CX36" s="606"/>
      <c r="CY36" s="607"/>
      <c r="CZ36" s="608">
        <v>10.7</v>
      </c>
      <c r="DA36" s="637"/>
      <c r="DB36" s="637"/>
      <c r="DC36" s="638"/>
      <c r="DD36" s="611">
        <v>1400220</v>
      </c>
      <c r="DE36" s="606"/>
      <c r="DF36" s="606"/>
      <c r="DG36" s="606"/>
      <c r="DH36" s="606"/>
      <c r="DI36" s="606"/>
      <c r="DJ36" s="606"/>
      <c r="DK36" s="607"/>
      <c r="DL36" s="611">
        <v>1084233</v>
      </c>
      <c r="DM36" s="606"/>
      <c r="DN36" s="606"/>
      <c r="DO36" s="606"/>
      <c r="DP36" s="606"/>
      <c r="DQ36" s="606"/>
      <c r="DR36" s="606"/>
      <c r="DS36" s="606"/>
      <c r="DT36" s="606"/>
      <c r="DU36" s="606"/>
      <c r="DV36" s="607"/>
      <c r="DW36" s="608">
        <v>11.3</v>
      </c>
      <c r="DX36" s="637"/>
      <c r="DY36" s="637"/>
      <c r="DZ36" s="637"/>
      <c r="EA36" s="637"/>
      <c r="EB36" s="637"/>
      <c r="EC36" s="639"/>
    </row>
    <row r="37" spans="2:133" ht="11.25" customHeight="1">
      <c r="B37" s="600" t="s">
        <v>328</v>
      </c>
      <c r="C37" s="601"/>
      <c r="D37" s="601"/>
      <c r="E37" s="601"/>
      <c r="F37" s="601"/>
      <c r="G37" s="601"/>
      <c r="H37" s="601"/>
      <c r="I37" s="601"/>
      <c r="J37" s="601"/>
      <c r="K37" s="601"/>
      <c r="L37" s="601"/>
      <c r="M37" s="601"/>
      <c r="N37" s="601"/>
      <c r="O37" s="601"/>
      <c r="P37" s="601"/>
      <c r="Q37" s="602"/>
      <c r="R37" s="603">
        <v>411100</v>
      </c>
      <c r="S37" s="606"/>
      <c r="T37" s="606"/>
      <c r="U37" s="606"/>
      <c r="V37" s="606"/>
      <c r="W37" s="606"/>
      <c r="X37" s="606"/>
      <c r="Y37" s="607"/>
      <c r="Z37" s="665">
        <v>2.7</v>
      </c>
      <c r="AA37" s="665"/>
      <c r="AB37" s="665"/>
      <c r="AC37" s="665"/>
      <c r="AD37" s="666" t="s">
        <v>238</v>
      </c>
      <c r="AE37" s="666"/>
      <c r="AF37" s="666"/>
      <c r="AG37" s="666"/>
      <c r="AH37" s="666"/>
      <c r="AI37" s="666"/>
      <c r="AJ37" s="666"/>
      <c r="AK37" s="666"/>
      <c r="AL37" s="608" t="s">
        <v>172</v>
      </c>
      <c r="AM37" s="609"/>
      <c r="AN37" s="609"/>
      <c r="AO37" s="667"/>
      <c r="AQ37" s="640" t="s">
        <v>329</v>
      </c>
      <c r="AR37" s="641"/>
      <c r="AS37" s="641"/>
      <c r="AT37" s="641"/>
      <c r="AU37" s="641"/>
      <c r="AV37" s="641"/>
      <c r="AW37" s="641"/>
      <c r="AX37" s="641"/>
      <c r="AY37" s="642"/>
      <c r="AZ37" s="603">
        <v>59648</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4393</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4258</v>
      </c>
      <c r="CS37" s="604"/>
      <c r="CT37" s="604"/>
      <c r="CU37" s="604"/>
      <c r="CV37" s="604"/>
      <c r="CW37" s="604"/>
      <c r="CX37" s="604"/>
      <c r="CY37" s="605"/>
      <c r="CZ37" s="608">
        <v>0</v>
      </c>
      <c r="DA37" s="637"/>
      <c r="DB37" s="637"/>
      <c r="DC37" s="638"/>
      <c r="DD37" s="611">
        <v>4258</v>
      </c>
      <c r="DE37" s="604"/>
      <c r="DF37" s="604"/>
      <c r="DG37" s="604"/>
      <c r="DH37" s="604"/>
      <c r="DI37" s="604"/>
      <c r="DJ37" s="604"/>
      <c r="DK37" s="605"/>
      <c r="DL37" s="611">
        <v>4258</v>
      </c>
      <c r="DM37" s="604"/>
      <c r="DN37" s="604"/>
      <c r="DO37" s="604"/>
      <c r="DP37" s="604"/>
      <c r="DQ37" s="604"/>
      <c r="DR37" s="604"/>
      <c r="DS37" s="604"/>
      <c r="DT37" s="604"/>
      <c r="DU37" s="604"/>
      <c r="DV37" s="605"/>
      <c r="DW37" s="608">
        <v>0</v>
      </c>
      <c r="DX37" s="637"/>
      <c r="DY37" s="637"/>
      <c r="DZ37" s="637"/>
      <c r="EA37" s="637"/>
      <c r="EB37" s="637"/>
      <c r="EC37" s="639"/>
    </row>
    <row r="38" spans="2:133" ht="11.25" customHeight="1">
      <c r="B38" s="615" t="s">
        <v>332</v>
      </c>
      <c r="C38" s="616"/>
      <c r="D38" s="616"/>
      <c r="E38" s="616"/>
      <c r="F38" s="616"/>
      <c r="G38" s="616"/>
      <c r="H38" s="616"/>
      <c r="I38" s="616"/>
      <c r="J38" s="616"/>
      <c r="K38" s="616"/>
      <c r="L38" s="616"/>
      <c r="M38" s="616"/>
      <c r="N38" s="616"/>
      <c r="O38" s="616"/>
      <c r="P38" s="616"/>
      <c r="Q38" s="617"/>
      <c r="R38" s="618">
        <v>15340238</v>
      </c>
      <c r="S38" s="655"/>
      <c r="T38" s="655"/>
      <c r="U38" s="655"/>
      <c r="V38" s="655"/>
      <c r="W38" s="655"/>
      <c r="X38" s="655"/>
      <c r="Y38" s="660"/>
      <c r="Z38" s="661">
        <v>100</v>
      </c>
      <c r="AA38" s="661"/>
      <c r="AB38" s="661"/>
      <c r="AC38" s="661"/>
      <c r="AD38" s="662">
        <v>9162448</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v>10817</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6709</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1418583</v>
      </c>
      <c r="CS38" s="606"/>
      <c r="CT38" s="606"/>
      <c r="CU38" s="606"/>
      <c r="CV38" s="606"/>
      <c r="CW38" s="606"/>
      <c r="CX38" s="606"/>
      <c r="CY38" s="607"/>
      <c r="CZ38" s="608">
        <v>9.4</v>
      </c>
      <c r="DA38" s="637"/>
      <c r="DB38" s="637"/>
      <c r="DC38" s="638"/>
      <c r="DD38" s="611">
        <v>1199952</v>
      </c>
      <c r="DE38" s="606"/>
      <c r="DF38" s="606"/>
      <c r="DG38" s="606"/>
      <c r="DH38" s="606"/>
      <c r="DI38" s="606"/>
      <c r="DJ38" s="606"/>
      <c r="DK38" s="607"/>
      <c r="DL38" s="611">
        <v>1086015</v>
      </c>
      <c r="DM38" s="606"/>
      <c r="DN38" s="606"/>
      <c r="DO38" s="606"/>
      <c r="DP38" s="606"/>
      <c r="DQ38" s="606"/>
      <c r="DR38" s="606"/>
      <c r="DS38" s="606"/>
      <c r="DT38" s="606"/>
      <c r="DU38" s="606"/>
      <c r="DV38" s="607"/>
      <c r="DW38" s="608">
        <v>11.3</v>
      </c>
      <c r="DX38" s="637"/>
      <c r="DY38" s="637"/>
      <c r="DZ38" s="637"/>
      <c r="EA38" s="637"/>
      <c r="EB38" s="637"/>
      <c r="EC38" s="639"/>
    </row>
    <row r="39" spans="2:133" ht="11.25" customHeight="1">
      <c r="AQ39" s="640" t="s">
        <v>336</v>
      </c>
      <c r="AR39" s="641"/>
      <c r="AS39" s="641"/>
      <c r="AT39" s="641"/>
      <c r="AU39" s="641"/>
      <c r="AV39" s="641"/>
      <c r="AW39" s="641"/>
      <c r="AX39" s="641"/>
      <c r="AY39" s="642"/>
      <c r="AZ39" s="603">
        <v>5740</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90</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295190</v>
      </c>
      <c r="CS39" s="604"/>
      <c r="CT39" s="604"/>
      <c r="CU39" s="604"/>
      <c r="CV39" s="604"/>
      <c r="CW39" s="604"/>
      <c r="CX39" s="604"/>
      <c r="CY39" s="605"/>
      <c r="CZ39" s="608">
        <v>1.9</v>
      </c>
      <c r="DA39" s="637"/>
      <c r="DB39" s="637"/>
      <c r="DC39" s="638"/>
      <c r="DD39" s="611">
        <v>212034</v>
      </c>
      <c r="DE39" s="604"/>
      <c r="DF39" s="604"/>
      <c r="DG39" s="604"/>
      <c r="DH39" s="604"/>
      <c r="DI39" s="604"/>
      <c r="DJ39" s="604"/>
      <c r="DK39" s="605"/>
      <c r="DL39" s="611" t="s">
        <v>238</v>
      </c>
      <c r="DM39" s="604"/>
      <c r="DN39" s="604"/>
      <c r="DO39" s="604"/>
      <c r="DP39" s="604"/>
      <c r="DQ39" s="604"/>
      <c r="DR39" s="604"/>
      <c r="DS39" s="604"/>
      <c r="DT39" s="604"/>
      <c r="DU39" s="604"/>
      <c r="DV39" s="605"/>
      <c r="DW39" s="608" t="s">
        <v>123</v>
      </c>
      <c r="DX39" s="637"/>
      <c r="DY39" s="637"/>
      <c r="DZ39" s="637"/>
      <c r="EA39" s="637"/>
      <c r="EB39" s="637"/>
      <c r="EC39" s="639"/>
    </row>
    <row r="40" spans="2:133" ht="11.25" customHeight="1">
      <c r="AQ40" s="640" t="s">
        <v>340</v>
      </c>
      <c r="AR40" s="641"/>
      <c r="AS40" s="641"/>
      <c r="AT40" s="641"/>
      <c r="AU40" s="641"/>
      <c r="AV40" s="641"/>
      <c r="AW40" s="641"/>
      <c r="AX40" s="641"/>
      <c r="AY40" s="642"/>
      <c r="AZ40" s="603">
        <v>244672</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124</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140000</v>
      </c>
      <c r="CS40" s="606"/>
      <c r="CT40" s="606"/>
      <c r="CU40" s="606"/>
      <c r="CV40" s="606"/>
      <c r="CW40" s="606"/>
      <c r="CX40" s="606"/>
      <c r="CY40" s="607"/>
      <c r="CZ40" s="608">
        <v>0.9</v>
      </c>
      <c r="DA40" s="637"/>
      <c r="DB40" s="637"/>
      <c r="DC40" s="638"/>
      <c r="DD40" s="611" t="s">
        <v>123</v>
      </c>
      <c r="DE40" s="606"/>
      <c r="DF40" s="606"/>
      <c r="DG40" s="606"/>
      <c r="DH40" s="606"/>
      <c r="DI40" s="606"/>
      <c r="DJ40" s="606"/>
      <c r="DK40" s="607"/>
      <c r="DL40" s="611" t="s">
        <v>238</v>
      </c>
      <c r="DM40" s="606"/>
      <c r="DN40" s="606"/>
      <c r="DO40" s="606"/>
      <c r="DP40" s="606"/>
      <c r="DQ40" s="606"/>
      <c r="DR40" s="606"/>
      <c r="DS40" s="606"/>
      <c r="DT40" s="606"/>
      <c r="DU40" s="606"/>
      <c r="DV40" s="607"/>
      <c r="DW40" s="608" t="s">
        <v>172</v>
      </c>
      <c r="DX40" s="637"/>
      <c r="DY40" s="637"/>
      <c r="DZ40" s="637"/>
      <c r="EA40" s="637"/>
      <c r="EB40" s="637"/>
      <c r="EC40" s="639"/>
    </row>
    <row r="41" spans="2:133" ht="11.25" customHeight="1">
      <c r="AQ41" s="652" t="s">
        <v>343</v>
      </c>
      <c r="AR41" s="653"/>
      <c r="AS41" s="653"/>
      <c r="AT41" s="653"/>
      <c r="AU41" s="653"/>
      <c r="AV41" s="653"/>
      <c r="AW41" s="653"/>
      <c r="AX41" s="653"/>
      <c r="AY41" s="654"/>
      <c r="AZ41" s="618">
        <v>1108523</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420</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123</v>
      </c>
      <c r="CS41" s="604"/>
      <c r="CT41" s="604"/>
      <c r="CU41" s="604"/>
      <c r="CV41" s="604"/>
      <c r="CW41" s="604"/>
      <c r="CX41" s="604"/>
      <c r="CY41" s="605"/>
      <c r="CZ41" s="608" t="s">
        <v>238</v>
      </c>
      <c r="DA41" s="637"/>
      <c r="DB41" s="637"/>
      <c r="DC41" s="638"/>
      <c r="DD41" s="611" t="s">
        <v>123</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2699903</v>
      </c>
      <c r="CS42" s="606"/>
      <c r="CT42" s="606"/>
      <c r="CU42" s="606"/>
      <c r="CV42" s="606"/>
      <c r="CW42" s="606"/>
      <c r="CX42" s="606"/>
      <c r="CY42" s="607"/>
      <c r="CZ42" s="608">
        <v>17.8</v>
      </c>
      <c r="DA42" s="609"/>
      <c r="DB42" s="609"/>
      <c r="DC42" s="610"/>
      <c r="DD42" s="611">
        <v>843874</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35594</v>
      </c>
      <c r="CS43" s="604"/>
      <c r="CT43" s="604"/>
      <c r="CU43" s="604"/>
      <c r="CV43" s="604"/>
      <c r="CW43" s="604"/>
      <c r="CX43" s="604"/>
      <c r="CY43" s="605"/>
      <c r="CZ43" s="608">
        <v>0.2</v>
      </c>
      <c r="DA43" s="637"/>
      <c r="DB43" s="637"/>
      <c r="DC43" s="638"/>
      <c r="DD43" s="611">
        <v>34174</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350</v>
      </c>
      <c r="CD44" s="631" t="s">
        <v>302</v>
      </c>
      <c r="CE44" s="632"/>
      <c r="CF44" s="600" t="s">
        <v>351</v>
      </c>
      <c r="CG44" s="601"/>
      <c r="CH44" s="601"/>
      <c r="CI44" s="601"/>
      <c r="CJ44" s="601"/>
      <c r="CK44" s="601"/>
      <c r="CL44" s="601"/>
      <c r="CM44" s="601"/>
      <c r="CN44" s="601"/>
      <c r="CO44" s="601"/>
      <c r="CP44" s="601"/>
      <c r="CQ44" s="602"/>
      <c r="CR44" s="603">
        <v>2681329</v>
      </c>
      <c r="CS44" s="606"/>
      <c r="CT44" s="606"/>
      <c r="CU44" s="606"/>
      <c r="CV44" s="606"/>
      <c r="CW44" s="606"/>
      <c r="CX44" s="606"/>
      <c r="CY44" s="607"/>
      <c r="CZ44" s="608">
        <v>17.7</v>
      </c>
      <c r="DA44" s="609"/>
      <c r="DB44" s="609"/>
      <c r="DC44" s="610"/>
      <c r="DD44" s="611">
        <v>838116</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352</v>
      </c>
      <c r="CG45" s="601"/>
      <c r="CH45" s="601"/>
      <c r="CI45" s="601"/>
      <c r="CJ45" s="601"/>
      <c r="CK45" s="601"/>
      <c r="CL45" s="601"/>
      <c r="CM45" s="601"/>
      <c r="CN45" s="601"/>
      <c r="CO45" s="601"/>
      <c r="CP45" s="601"/>
      <c r="CQ45" s="602"/>
      <c r="CR45" s="603">
        <v>342140</v>
      </c>
      <c r="CS45" s="604"/>
      <c r="CT45" s="604"/>
      <c r="CU45" s="604"/>
      <c r="CV45" s="604"/>
      <c r="CW45" s="604"/>
      <c r="CX45" s="604"/>
      <c r="CY45" s="605"/>
      <c r="CZ45" s="608">
        <v>2.2999999999999998</v>
      </c>
      <c r="DA45" s="637"/>
      <c r="DB45" s="637"/>
      <c r="DC45" s="638"/>
      <c r="DD45" s="611">
        <v>100402</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353</v>
      </c>
      <c r="CG46" s="601"/>
      <c r="CH46" s="601"/>
      <c r="CI46" s="601"/>
      <c r="CJ46" s="601"/>
      <c r="CK46" s="601"/>
      <c r="CL46" s="601"/>
      <c r="CM46" s="601"/>
      <c r="CN46" s="601"/>
      <c r="CO46" s="601"/>
      <c r="CP46" s="601"/>
      <c r="CQ46" s="602"/>
      <c r="CR46" s="603">
        <v>2229417</v>
      </c>
      <c r="CS46" s="606"/>
      <c r="CT46" s="606"/>
      <c r="CU46" s="606"/>
      <c r="CV46" s="606"/>
      <c r="CW46" s="606"/>
      <c r="CX46" s="606"/>
      <c r="CY46" s="607"/>
      <c r="CZ46" s="608">
        <v>14.7</v>
      </c>
      <c r="DA46" s="609"/>
      <c r="DB46" s="609"/>
      <c r="DC46" s="610"/>
      <c r="DD46" s="611">
        <v>709242</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354</v>
      </c>
      <c r="CG47" s="601"/>
      <c r="CH47" s="601"/>
      <c r="CI47" s="601"/>
      <c r="CJ47" s="601"/>
      <c r="CK47" s="601"/>
      <c r="CL47" s="601"/>
      <c r="CM47" s="601"/>
      <c r="CN47" s="601"/>
      <c r="CO47" s="601"/>
      <c r="CP47" s="601"/>
      <c r="CQ47" s="602"/>
      <c r="CR47" s="603">
        <v>18574</v>
      </c>
      <c r="CS47" s="604"/>
      <c r="CT47" s="604"/>
      <c r="CU47" s="604"/>
      <c r="CV47" s="604"/>
      <c r="CW47" s="604"/>
      <c r="CX47" s="604"/>
      <c r="CY47" s="605"/>
      <c r="CZ47" s="608">
        <v>0.1</v>
      </c>
      <c r="DA47" s="637"/>
      <c r="DB47" s="637"/>
      <c r="DC47" s="638"/>
      <c r="DD47" s="611">
        <v>5758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ht="11">
      <c r="CD48" s="635"/>
      <c r="CE48" s="636"/>
      <c r="CF48" s="600" t="s">
        <v>355</v>
      </c>
      <c r="CG48" s="601"/>
      <c r="CH48" s="601"/>
      <c r="CI48" s="601"/>
      <c r="CJ48" s="601"/>
      <c r="CK48" s="601"/>
      <c r="CL48" s="601"/>
      <c r="CM48" s="601"/>
      <c r="CN48" s="601"/>
      <c r="CO48" s="601"/>
      <c r="CP48" s="601"/>
      <c r="CQ48" s="602"/>
      <c r="CR48" s="603" t="s">
        <v>172</v>
      </c>
      <c r="CS48" s="606"/>
      <c r="CT48" s="606"/>
      <c r="CU48" s="606"/>
      <c r="CV48" s="606"/>
      <c r="CW48" s="606"/>
      <c r="CX48" s="606"/>
      <c r="CY48" s="607"/>
      <c r="CZ48" s="608" t="s">
        <v>172</v>
      </c>
      <c r="DA48" s="609"/>
      <c r="DB48" s="609"/>
      <c r="DC48" s="610"/>
      <c r="DD48" s="611" t="s">
        <v>172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356</v>
      </c>
      <c r="CE49" s="616"/>
      <c r="CF49" s="616"/>
      <c r="CG49" s="616"/>
      <c r="CH49" s="616"/>
      <c r="CI49" s="616"/>
      <c r="CJ49" s="616"/>
      <c r="CK49" s="616"/>
      <c r="CL49" s="616"/>
      <c r="CM49" s="616"/>
      <c r="CN49" s="616"/>
      <c r="CO49" s="616"/>
      <c r="CP49" s="616"/>
      <c r="CQ49" s="617"/>
      <c r="CR49" s="618">
        <v>15156337</v>
      </c>
      <c r="CS49" s="619"/>
      <c r="CT49" s="619"/>
      <c r="CU49" s="619"/>
      <c r="CV49" s="619"/>
      <c r="CW49" s="619"/>
      <c r="CX49" s="619"/>
      <c r="CY49" s="620"/>
      <c r="CZ49" s="621">
        <v>100</v>
      </c>
      <c r="DA49" s="622"/>
      <c r="DB49" s="622"/>
      <c r="DC49" s="623"/>
      <c r="DD49" s="624">
        <v>10586012</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t="11" hidden="1"/>
    <row r="51" spans="82:133" ht="11" hidden="1"/>
    <row r="52" spans="82:133" ht="11" hidden="1"/>
    <row r="53" spans="82:133" ht="11" hidden="1"/>
  </sheetData>
  <sheetProtection algorithmName="SHA-512" hashValue="jKH3iwSujW4HL4ms6peU6iOm72lbE9G3KsB+/G5/vxZh9QO8fQHFOMuAFt7G2GhsH1GZniMYhgg4sVIhJlBYFA==" saltValue="rQvrtOfVDZu4PLRRIPVjC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cols>
    <col min="1" max="130" width="2.7265625" style="269" customWidth="1"/>
    <col min="131" max="131" width="1.6328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379</v>
      </c>
      <c r="C7" s="1082"/>
      <c r="D7" s="1082"/>
      <c r="E7" s="1082"/>
      <c r="F7" s="1082"/>
      <c r="G7" s="1082"/>
      <c r="H7" s="1082"/>
      <c r="I7" s="1082"/>
      <c r="J7" s="1082"/>
      <c r="K7" s="1082"/>
      <c r="L7" s="1082"/>
      <c r="M7" s="1082"/>
      <c r="N7" s="1082"/>
      <c r="O7" s="1082"/>
      <c r="P7" s="1083"/>
      <c r="Q7" s="1135">
        <v>15340</v>
      </c>
      <c r="R7" s="1136"/>
      <c r="S7" s="1136"/>
      <c r="T7" s="1136"/>
      <c r="U7" s="1136"/>
      <c r="V7" s="1136">
        <v>15156</v>
      </c>
      <c r="W7" s="1136"/>
      <c r="X7" s="1136"/>
      <c r="Y7" s="1136"/>
      <c r="Z7" s="1136"/>
      <c r="AA7" s="1136">
        <v>184</v>
      </c>
      <c r="AB7" s="1136"/>
      <c r="AC7" s="1136"/>
      <c r="AD7" s="1136"/>
      <c r="AE7" s="1137"/>
      <c r="AF7" s="1138">
        <v>118</v>
      </c>
      <c r="AG7" s="1139"/>
      <c r="AH7" s="1139"/>
      <c r="AI7" s="1139"/>
      <c r="AJ7" s="1140"/>
      <c r="AK7" s="1122">
        <v>3</v>
      </c>
      <c r="AL7" s="1123"/>
      <c r="AM7" s="1123"/>
      <c r="AN7" s="1123"/>
      <c r="AO7" s="1123"/>
      <c r="AP7" s="1123">
        <v>18280</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t="s">
        <v>601</v>
      </c>
      <c r="BS7" s="1126" t="s">
        <v>602</v>
      </c>
      <c r="BT7" s="1127"/>
      <c r="BU7" s="1127"/>
      <c r="BV7" s="1127"/>
      <c r="BW7" s="1127"/>
      <c r="BX7" s="1127"/>
      <c r="BY7" s="1127"/>
      <c r="BZ7" s="1127"/>
      <c r="CA7" s="1127"/>
      <c r="CB7" s="1127"/>
      <c r="CC7" s="1127"/>
      <c r="CD7" s="1127"/>
      <c r="CE7" s="1127"/>
      <c r="CF7" s="1127"/>
      <c r="CG7" s="1128"/>
      <c r="CH7" s="1119">
        <v>0</v>
      </c>
      <c r="CI7" s="1120"/>
      <c r="CJ7" s="1120"/>
      <c r="CK7" s="1120"/>
      <c r="CL7" s="1121"/>
      <c r="CM7" s="1119">
        <v>19</v>
      </c>
      <c r="CN7" s="1120"/>
      <c r="CO7" s="1120"/>
      <c r="CP7" s="1120"/>
      <c r="CQ7" s="1121"/>
      <c r="CR7" s="1119">
        <v>5</v>
      </c>
      <c r="CS7" s="1120"/>
      <c r="CT7" s="1120"/>
      <c r="CU7" s="1120"/>
      <c r="CV7" s="1121"/>
      <c r="CW7" s="1119" t="s">
        <v>605</v>
      </c>
      <c r="CX7" s="1120"/>
      <c r="CY7" s="1120"/>
      <c r="CZ7" s="1120"/>
      <c r="DA7" s="1121"/>
      <c r="DB7" s="1119">
        <v>110</v>
      </c>
      <c r="DC7" s="1120"/>
      <c r="DD7" s="1120"/>
      <c r="DE7" s="1120"/>
      <c r="DF7" s="1121"/>
      <c r="DG7" s="1119" t="s">
        <v>605</v>
      </c>
      <c r="DH7" s="1120"/>
      <c r="DI7" s="1120"/>
      <c r="DJ7" s="1120"/>
      <c r="DK7" s="1121"/>
      <c r="DL7" s="1119" t="s">
        <v>605</v>
      </c>
      <c r="DM7" s="1120"/>
      <c r="DN7" s="1120"/>
      <c r="DO7" s="1120"/>
      <c r="DP7" s="1121"/>
      <c r="DQ7" s="1119" t="s">
        <v>605</v>
      </c>
      <c r="DR7" s="1120"/>
      <c r="DS7" s="1120"/>
      <c r="DT7" s="1120"/>
      <c r="DU7" s="1121"/>
      <c r="DV7" s="1146"/>
      <c r="DW7" s="1147"/>
      <c r="DX7" s="1147"/>
      <c r="DY7" s="1147"/>
      <c r="DZ7" s="1148"/>
      <c r="EA7" s="234"/>
    </row>
    <row r="8" spans="1:131" s="235" customFormat="1" ht="26.25" customHeight="1">
      <c r="A8" s="241">
        <v>2</v>
      </c>
      <c r="B8" s="1068" t="s">
        <v>380</v>
      </c>
      <c r="C8" s="1069"/>
      <c r="D8" s="1069"/>
      <c r="E8" s="1069"/>
      <c r="F8" s="1069"/>
      <c r="G8" s="1069"/>
      <c r="H8" s="1069"/>
      <c r="I8" s="1069"/>
      <c r="J8" s="1069"/>
      <c r="K8" s="1069"/>
      <c r="L8" s="1069"/>
      <c r="M8" s="1069"/>
      <c r="N8" s="1069"/>
      <c r="O8" s="1069"/>
      <c r="P8" s="1070"/>
      <c r="Q8" s="1074">
        <v>20</v>
      </c>
      <c r="R8" s="1075"/>
      <c r="S8" s="1075"/>
      <c r="T8" s="1075"/>
      <c r="U8" s="1075"/>
      <c r="V8" s="1075">
        <v>20</v>
      </c>
      <c r="W8" s="1075"/>
      <c r="X8" s="1075"/>
      <c r="Y8" s="1075"/>
      <c r="Z8" s="1075"/>
      <c r="AA8" s="1075">
        <v>0</v>
      </c>
      <c r="AB8" s="1075"/>
      <c r="AC8" s="1075"/>
      <c r="AD8" s="1075"/>
      <c r="AE8" s="1076"/>
      <c r="AF8" s="1050">
        <v>0</v>
      </c>
      <c r="AG8" s="1051"/>
      <c r="AH8" s="1051"/>
      <c r="AI8" s="1051"/>
      <c r="AJ8" s="1052"/>
      <c r="AK8" s="1117" t="s">
        <v>592</v>
      </c>
      <c r="AL8" s="1118"/>
      <c r="AM8" s="1118"/>
      <c r="AN8" s="1118"/>
      <c r="AO8" s="1118"/>
      <c r="AP8" s="1118">
        <v>33</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603</v>
      </c>
      <c r="BT8" s="1046"/>
      <c r="BU8" s="1046"/>
      <c r="BV8" s="1046"/>
      <c r="BW8" s="1046"/>
      <c r="BX8" s="1046"/>
      <c r="BY8" s="1046"/>
      <c r="BZ8" s="1046"/>
      <c r="CA8" s="1046"/>
      <c r="CB8" s="1046"/>
      <c r="CC8" s="1046"/>
      <c r="CD8" s="1046"/>
      <c r="CE8" s="1046"/>
      <c r="CF8" s="1046"/>
      <c r="CG8" s="1047"/>
      <c r="CH8" s="1020">
        <v>0</v>
      </c>
      <c r="CI8" s="1021"/>
      <c r="CJ8" s="1021"/>
      <c r="CK8" s="1021"/>
      <c r="CL8" s="1022"/>
      <c r="CM8" s="1020">
        <v>56</v>
      </c>
      <c r="CN8" s="1021"/>
      <c r="CO8" s="1021"/>
      <c r="CP8" s="1021"/>
      <c r="CQ8" s="1022"/>
      <c r="CR8" s="1020">
        <v>18</v>
      </c>
      <c r="CS8" s="1021"/>
      <c r="CT8" s="1021"/>
      <c r="CU8" s="1021"/>
      <c r="CV8" s="1022"/>
      <c r="CW8" s="1020" t="s">
        <v>605</v>
      </c>
      <c r="CX8" s="1021"/>
      <c r="CY8" s="1021"/>
      <c r="CZ8" s="1021"/>
      <c r="DA8" s="1022"/>
      <c r="DB8" s="1020" t="s">
        <v>605</v>
      </c>
      <c r="DC8" s="1021"/>
      <c r="DD8" s="1021"/>
      <c r="DE8" s="1021"/>
      <c r="DF8" s="1022"/>
      <c r="DG8" s="1020" t="s">
        <v>605</v>
      </c>
      <c r="DH8" s="1021"/>
      <c r="DI8" s="1021"/>
      <c r="DJ8" s="1021"/>
      <c r="DK8" s="1022"/>
      <c r="DL8" s="1020" t="s">
        <v>606</v>
      </c>
      <c r="DM8" s="1021"/>
      <c r="DN8" s="1021"/>
      <c r="DO8" s="1021"/>
      <c r="DP8" s="1022"/>
      <c r="DQ8" s="1020" t="s">
        <v>605</v>
      </c>
      <c r="DR8" s="1021"/>
      <c r="DS8" s="1021"/>
      <c r="DT8" s="1021"/>
      <c r="DU8" s="1022"/>
      <c r="DV8" s="1023"/>
      <c r="DW8" s="1024"/>
      <c r="DX8" s="1024"/>
      <c r="DY8" s="1024"/>
      <c r="DZ8" s="1025"/>
      <c r="EA8" s="234"/>
    </row>
    <row r="9" spans="1:131" s="235" customFormat="1" ht="26.25" customHeight="1">
      <c r="A9" s="241">
        <v>3</v>
      </c>
      <c r="B9" s="1068" t="s">
        <v>381</v>
      </c>
      <c r="C9" s="1069"/>
      <c r="D9" s="1069"/>
      <c r="E9" s="1069"/>
      <c r="F9" s="1069"/>
      <c r="G9" s="1069"/>
      <c r="H9" s="1069"/>
      <c r="I9" s="1069"/>
      <c r="J9" s="1069"/>
      <c r="K9" s="1069"/>
      <c r="L9" s="1069"/>
      <c r="M9" s="1069"/>
      <c r="N9" s="1069"/>
      <c r="O9" s="1069"/>
      <c r="P9" s="1070"/>
      <c r="Q9" s="1074">
        <v>44</v>
      </c>
      <c r="R9" s="1075"/>
      <c r="S9" s="1075"/>
      <c r="T9" s="1075"/>
      <c r="U9" s="1075"/>
      <c r="V9" s="1075">
        <v>44</v>
      </c>
      <c r="W9" s="1075"/>
      <c r="X9" s="1075"/>
      <c r="Y9" s="1075"/>
      <c r="Z9" s="1075"/>
      <c r="AA9" s="1075">
        <v>0</v>
      </c>
      <c r="AB9" s="1075"/>
      <c r="AC9" s="1075"/>
      <c r="AD9" s="1075"/>
      <c r="AE9" s="1076"/>
      <c r="AF9" s="1050">
        <v>0</v>
      </c>
      <c r="AG9" s="1051"/>
      <c r="AH9" s="1051"/>
      <c r="AI9" s="1051"/>
      <c r="AJ9" s="1052"/>
      <c r="AK9" s="1117">
        <v>11</v>
      </c>
      <c r="AL9" s="1118"/>
      <c r="AM9" s="1118"/>
      <c r="AN9" s="1118"/>
      <c r="AO9" s="1118"/>
      <c r="AP9" s="1118" t="s">
        <v>593</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604</v>
      </c>
      <c r="BT9" s="1046"/>
      <c r="BU9" s="1046"/>
      <c r="BV9" s="1046"/>
      <c r="BW9" s="1046"/>
      <c r="BX9" s="1046"/>
      <c r="BY9" s="1046"/>
      <c r="BZ9" s="1046"/>
      <c r="CA9" s="1046"/>
      <c r="CB9" s="1046"/>
      <c r="CC9" s="1046"/>
      <c r="CD9" s="1046"/>
      <c r="CE9" s="1046"/>
      <c r="CF9" s="1046"/>
      <c r="CG9" s="1047"/>
      <c r="CH9" s="1020">
        <v>-2</v>
      </c>
      <c r="CI9" s="1021"/>
      <c r="CJ9" s="1021"/>
      <c r="CK9" s="1021"/>
      <c r="CL9" s="1022"/>
      <c r="CM9" s="1020">
        <v>277</v>
      </c>
      <c r="CN9" s="1021"/>
      <c r="CO9" s="1021"/>
      <c r="CP9" s="1021"/>
      <c r="CQ9" s="1022"/>
      <c r="CR9" s="1020">
        <v>264</v>
      </c>
      <c r="CS9" s="1021"/>
      <c r="CT9" s="1021"/>
      <c r="CU9" s="1021"/>
      <c r="CV9" s="1022"/>
      <c r="CW9" s="1020">
        <v>68</v>
      </c>
      <c r="CX9" s="1021"/>
      <c r="CY9" s="1021"/>
      <c r="CZ9" s="1021"/>
      <c r="DA9" s="1022"/>
      <c r="DB9" s="1020" t="s">
        <v>605</v>
      </c>
      <c r="DC9" s="1021"/>
      <c r="DD9" s="1021"/>
      <c r="DE9" s="1021"/>
      <c r="DF9" s="1022"/>
      <c r="DG9" s="1020" t="s">
        <v>605</v>
      </c>
      <c r="DH9" s="1021"/>
      <c r="DI9" s="1021"/>
      <c r="DJ9" s="1021"/>
      <c r="DK9" s="1022"/>
      <c r="DL9" s="1020" t="s">
        <v>605</v>
      </c>
      <c r="DM9" s="1021"/>
      <c r="DN9" s="1021"/>
      <c r="DO9" s="1021"/>
      <c r="DP9" s="1022"/>
      <c r="DQ9" s="1020" t="s">
        <v>605</v>
      </c>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382</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383</v>
      </c>
      <c r="B23" s="975" t="s">
        <v>384</v>
      </c>
      <c r="C23" s="976"/>
      <c r="D23" s="976"/>
      <c r="E23" s="976"/>
      <c r="F23" s="976"/>
      <c r="G23" s="976"/>
      <c r="H23" s="976"/>
      <c r="I23" s="976"/>
      <c r="J23" s="976"/>
      <c r="K23" s="976"/>
      <c r="L23" s="976"/>
      <c r="M23" s="976"/>
      <c r="N23" s="976"/>
      <c r="O23" s="976"/>
      <c r="P23" s="977"/>
      <c r="Q23" s="1099">
        <v>15340</v>
      </c>
      <c r="R23" s="1100"/>
      <c r="S23" s="1100"/>
      <c r="T23" s="1100"/>
      <c r="U23" s="1100"/>
      <c r="V23" s="1100">
        <v>15156</v>
      </c>
      <c r="W23" s="1100"/>
      <c r="X23" s="1100"/>
      <c r="Y23" s="1100"/>
      <c r="Z23" s="1100"/>
      <c r="AA23" s="1100">
        <v>184</v>
      </c>
      <c r="AB23" s="1100"/>
      <c r="AC23" s="1100"/>
      <c r="AD23" s="1100"/>
      <c r="AE23" s="1101"/>
      <c r="AF23" s="1102">
        <v>118</v>
      </c>
      <c r="AG23" s="1100"/>
      <c r="AH23" s="1100"/>
      <c r="AI23" s="1100"/>
      <c r="AJ23" s="1103"/>
      <c r="AK23" s="1104"/>
      <c r="AL23" s="1105"/>
      <c r="AM23" s="1105"/>
      <c r="AN23" s="1105"/>
      <c r="AO23" s="1105"/>
      <c r="AP23" s="1100">
        <v>18313</v>
      </c>
      <c r="AQ23" s="1100"/>
      <c r="AR23" s="1100"/>
      <c r="AS23" s="1100"/>
      <c r="AT23" s="1100"/>
      <c r="AU23" s="1106"/>
      <c r="AV23" s="1106"/>
      <c r="AW23" s="1106"/>
      <c r="AX23" s="1106"/>
      <c r="AY23" s="1107"/>
      <c r="AZ23" s="1096" t="s">
        <v>385</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362</v>
      </c>
      <c r="B26" s="1027"/>
      <c r="C26" s="1027"/>
      <c r="D26" s="1027"/>
      <c r="E26" s="1027"/>
      <c r="F26" s="1027"/>
      <c r="G26" s="1027"/>
      <c r="H26" s="1027"/>
      <c r="I26" s="1027"/>
      <c r="J26" s="1027"/>
      <c r="K26" s="1027"/>
      <c r="L26" s="1027"/>
      <c r="M26" s="1027"/>
      <c r="N26" s="1027"/>
      <c r="O26" s="1027"/>
      <c r="P26" s="1028"/>
      <c r="Q26" s="1032" t="s">
        <v>388</v>
      </c>
      <c r="R26" s="1033"/>
      <c r="S26" s="1033"/>
      <c r="T26" s="1033"/>
      <c r="U26" s="1034"/>
      <c r="V26" s="1032" t="s">
        <v>389</v>
      </c>
      <c r="W26" s="1033"/>
      <c r="X26" s="1033"/>
      <c r="Y26" s="1033"/>
      <c r="Z26" s="1034"/>
      <c r="AA26" s="1032" t="s">
        <v>390</v>
      </c>
      <c r="AB26" s="1033"/>
      <c r="AC26" s="1033"/>
      <c r="AD26" s="1033"/>
      <c r="AE26" s="1033"/>
      <c r="AF26" s="1090" t="s">
        <v>391</v>
      </c>
      <c r="AG26" s="1039"/>
      <c r="AH26" s="1039"/>
      <c r="AI26" s="1039"/>
      <c r="AJ26" s="1091"/>
      <c r="AK26" s="1033" t="s">
        <v>392</v>
      </c>
      <c r="AL26" s="1033"/>
      <c r="AM26" s="1033"/>
      <c r="AN26" s="1033"/>
      <c r="AO26" s="1034"/>
      <c r="AP26" s="1032" t="s">
        <v>393</v>
      </c>
      <c r="AQ26" s="1033"/>
      <c r="AR26" s="1033"/>
      <c r="AS26" s="1033"/>
      <c r="AT26" s="1034"/>
      <c r="AU26" s="1032" t="s">
        <v>394</v>
      </c>
      <c r="AV26" s="1033"/>
      <c r="AW26" s="1033"/>
      <c r="AX26" s="1033"/>
      <c r="AY26" s="1034"/>
      <c r="AZ26" s="1032" t="s">
        <v>395</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396</v>
      </c>
      <c r="C28" s="1082"/>
      <c r="D28" s="1082"/>
      <c r="E28" s="1082"/>
      <c r="F28" s="1082"/>
      <c r="G28" s="1082"/>
      <c r="H28" s="1082"/>
      <c r="I28" s="1082"/>
      <c r="J28" s="1082"/>
      <c r="K28" s="1082"/>
      <c r="L28" s="1082"/>
      <c r="M28" s="1082"/>
      <c r="N28" s="1082"/>
      <c r="O28" s="1082"/>
      <c r="P28" s="1083"/>
      <c r="Q28" s="1084">
        <v>4348</v>
      </c>
      <c r="R28" s="1085"/>
      <c r="S28" s="1085"/>
      <c r="T28" s="1085"/>
      <c r="U28" s="1085"/>
      <c r="V28" s="1085">
        <v>4343</v>
      </c>
      <c r="W28" s="1085"/>
      <c r="X28" s="1085"/>
      <c r="Y28" s="1085"/>
      <c r="Z28" s="1085"/>
      <c r="AA28" s="1085">
        <v>5</v>
      </c>
      <c r="AB28" s="1085"/>
      <c r="AC28" s="1085"/>
      <c r="AD28" s="1085"/>
      <c r="AE28" s="1086"/>
      <c r="AF28" s="1087">
        <v>5</v>
      </c>
      <c r="AG28" s="1085"/>
      <c r="AH28" s="1085"/>
      <c r="AI28" s="1085"/>
      <c r="AJ28" s="1088"/>
      <c r="AK28" s="1089">
        <v>349</v>
      </c>
      <c r="AL28" s="1077"/>
      <c r="AM28" s="1077"/>
      <c r="AN28" s="1077"/>
      <c r="AO28" s="1077"/>
      <c r="AP28" s="1077" t="s">
        <v>592</v>
      </c>
      <c r="AQ28" s="1077"/>
      <c r="AR28" s="1077"/>
      <c r="AS28" s="1077"/>
      <c r="AT28" s="1077"/>
      <c r="AU28" s="1077" t="s">
        <v>592</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397</v>
      </c>
      <c r="C29" s="1069"/>
      <c r="D29" s="1069"/>
      <c r="E29" s="1069"/>
      <c r="F29" s="1069"/>
      <c r="G29" s="1069"/>
      <c r="H29" s="1069"/>
      <c r="I29" s="1069"/>
      <c r="J29" s="1069"/>
      <c r="K29" s="1069"/>
      <c r="L29" s="1069"/>
      <c r="M29" s="1069"/>
      <c r="N29" s="1069"/>
      <c r="O29" s="1069"/>
      <c r="P29" s="1070"/>
      <c r="Q29" s="1074">
        <v>457</v>
      </c>
      <c r="R29" s="1075"/>
      <c r="S29" s="1075"/>
      <c r="T29" s="1075"/>
      <c r="U29" s="1075"/>
      <c r="V29" s="1075">
        <v>445</v>
      </c>
      <c r="W29" s="1075"/>
      <c r="X29" s="1075"/>
      <c r="Y29" s="1075"/>
      <c r="Z29" s="1075"/>
      <c r="AA29" s="1075">
        <v>12</v>
      </c>
      <c r="AB29" s="1075"/>
      <c r="AC29" s="1075"/>
      <c r="AD29" s="1075"/>
      <c r="AE29" s="1076"/>
      <c r="AF29" s="1050">
        <v>12</v>
      </c>
      <c r="AG29" s="1051"/>
      <c r="AH29" s="1051"/>
      <c r="AI29" s="1051"/>
      <c r="AJ29" s="1052"/>
      <c r="AK29" s="1011">
        <v>104</v>
      </c>
      <c r="AL29" s="1002"/>
      <c r="AM29" s="1002"/>
      <c r="AN29" s="1002"/>
      <c r="AO29" s="1002"/>
      <c r="AP29" s="1002" t="s">
        <v>592</v>
      </c>
      <c r="AQ29" s="1002"/>
      <c r="AR29" s="1002"/>
      <c r="AS29" s="1002"/>
      <c r="AT29" s="1002"/>
      <c r="AU29" s="1002" t="s">
        <v>592</v>
      </c>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398</v>
      </c>
      <c r="C30" s="1069"/>
      <c r="D30" s="1069"/>
      <c r="E30" s="1069"/>
      <c r="F30" s="1069"/>
      <c r="G30" s="1069"/>
      <c r="H30" s="1069"/>
      <c r="I30" s="1069"/>
      <c r="J30" s="1069"/>
      <c r="K30" s="1069"/>
      <c r="L30" s="1069"/>
      <c r="M30" s="1069"/>
      <c r="N30" s="1069"/>
      <c r="O30" s="1069"/>
      <c r="P30" s="1070"/>
      <c r="Q30" s="1074">
        <v>3589</v>
      </c>
      <c r="R30" s="1075"/>
      <c r="S30" s="1075"/>
      <c r="T30" s="1075"/>
      <c r="U30" s="1075"/>
      <c r="V30" s="1075">
        <v>3520</v>
      </c>
      <c r="W30" s="1075"/>
      <c r="X30" s="1075"/>
      <c r="Y30" s="1075"/>
      <c r="Z30" s="1075"/>
      <c r="AA30" s="1075">
        <v>69</v>
      </c>
      <c r="AB30" s="1075"/>
      <c r="AC30" s="1075"/>
      <c r="AD30" s="1075"/>
      <c r="AE30" s="1076"/>
      <c r="AF30" s="1050">
        <v>69</v>
      </c>
      <c r="AG30" s="1051"/>
      <c r="AH30" s="1051"/>
      <c r="AI30" s="1051"/>
      <c r="AJ30" s="1052"/>
      <c r="AK30" s="1011">
        <v>501</v>
      </c>
      <c r="AL30" s="1002"/>
      <c r="AM30" s="1002"/>
      <c r="AN30" s="1002"/>
      <c r="AO30" s="1002"/>
      <c r="AP30" s="1002" t="s">
        <v>592</v>
      </c>
      <c r="AQ30" s="1002"/>
      <c r="AR30" s="1002"/>
      <c r="AS30" s="1002"/>
      <c r="AT30" s="1002"/>
      <c r="AU30" s="1002" t="s">
        <v>600</v>
      </c>
      <c r="AV30" s="1002"/>
      <c r="AW30" s="1002"/>
      <c r="AX30" s="1002"/>
      <c r="AY30" s="1002"/>
      <c r="AZ30" s="1073"/>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399</v>
      </c>
      <c r="C31" s="1069"/>
      <c r="D31" s="1069"/>
      <c r="E31" s="1069"/>
      <c r="F31" s="1069"/>
      <c r="G31" s="1069"/>
      <c r="H31" s="1069"/>
      <c r="I31" s="1069"/>
      <c r="J31" s="1069"/>
      <c r="K31" s="1069"/>
      <c r="L31" s="1069"/>
      <c r="M31" s="1069"/>
      <c r="N31" s="1069"/>
      <c r="O31" s="1069"/>
      <c r="P31" s="1070"/>
      <c r="Q31" s="1074">
        <v>10</v>
      </c>
      <c r="R31" s="1075"/>
      <c r="S31" s="1075"/>
      <c r="T31" s="1075"/>
      <c r="U31" s="1075"/>
      <c r="V31" s="1075">
        <v>10</v>
      </c>
      <c r="W31" s="1075"/>
      <c r="X31" s="1075"/>
      <c r="Y31" s="1075"/>
      <c r="Z31" s="1075"/>
      <c r="AA31" s="1075">
        <v>0</v>
      </c>
      <c r="AB31" s="1075"/>
      <c r="AC31" s="1075"/>
      <c r="AD31" s="1075"/>
      <c r="AE31" s="1076"/>
      <c r="AF31" s="1050">
        <v>0</v>
      </c>
      <c r="AG31" s="1051"/>
      <c r="AH31" s="1051"/>
      <c r="AI31" s="1051"/>
      <c r="AJ31" s="1052"/>
      <c r="AK31" s="1011">
        <v>6</v>
      </c>
      <c r="AL31" s="1002"/>
      <c r="AM31" s="1002"/>
      <c r="AN31" s="1002"/>
      <c r="AO31" s="1002"/>
      <c r="AP31" s="1002" t="s">
        <v>592</v>
      </c>
      <c r="AQ31" s="1002"/>
      <c r="AR31" s="1002"/>
      <c r="AS31" s="1002"/>
      <c r="AT31" s="1002"/>
      <c r="AU31" s="1002" t="s">
        <v>592</v>
      </c>
      <c r="AV31" s="1002"/>
      <c r="AW31" s="1002"/>
      <c r="AX31" s="1002"/>
      <c r="AY31" s="1002"/>
      <c r="AZ31" s="1073"/>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400</v>
      </c>
      <c r="C32" s="1069"/>
      <c r="D32" s="1069"/>
      <c r="E32" s="1069"/>
      <c r="F32" s="1069"/>
      <c r="G32" s="1069"/>
      <c r="H32" s="1069"/>
      <c r="I32" s="1069"/>
      <c r="J32" s="1069"/>
      <c r="K32" s="1069"/>
      <c r="L32" s="1069"/>
      <c r="M32" s="1069"/>
      <c r="N32" s="1069"/>
      <c r="O32" s="1069"/>
      <c r="P32" s="1070"/>
      <c r="Q32" s="1074">
        <v>1063</v>
      </c>
      <c r="R32" s="1075"/>
      <c r="S32" s="1075"/>
      <c r="T32" s="1075"/>
      <c r="U32" s="1075"/>
      <c r="V32" s="1075">
        <v>1063</v>
      </c>
      <c r="W32" s="1075"/>
      <c r="X32" s="1075"/>
      <c r="Y32" s="1075"/>
      <c r="Z32" s="1075"/>
      <c r="AA32" s="1075">
        <v>0</v>
      </c>
      <c r="AB32" s="1075"/>
      <c r="AC32" s="1075"/>
      <c r="AD32" s="1075"/>
      <c r="AE32" s="1076"/>
      <c r="AF32" s="1050">
        <v>187</v>
      </c>
      <c r="AG32" s="1051"/>
      <c r="AH32" s="1051"/>
      <c r="AI32" s="1051"/>
      <c r="AJ32" s="1052"/>
      <c r="AK32" s="1011">
        <v>631</v>
      </c>
      <c r="AL32" s="1002"/>
      <c r="AM32" s="1002"/>
      <c r="AN32" s="1002"/>
      <c r="AO32" s="1002"/>
      <c r="AP32" s="1002">
        <v>5042</v>
      </c>
      <c r="AQ32" s="1002"/>
      <c r="AR32" s="1002"/>
      <c r="AS32" s="1002"/>
      <c r="AT32" s="1002"/>
      <c r="AU32" s="1002">
        <v>4306</v>
      </c>
      <c r="AV32" s="1002"/>
      <c r="AW32" s="1002"/>
      <c r="AX32" s="1002"/>
      <c r="AY32" s="1002"/>
      <c r="AZ32" s="1073" t="s">
        <v>592</v>
      </c>
      <c r="BA32" s="1073"/>
      <c r="BB32" s="1073"/>
      <c r="BC32" s="1073"/>
      <c r="BD32" s="1073"/>
      <c r="BE32" s="1063" t="s">
        <v>401</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402</v>
      </c>
      <c r="C33" s="1069"/>
      <c r="D33" s="1069"/>
      <c r="E33" s="1069"/>
      <c r="F33" s="1069"/>
      <c r="G33" s="1069"/>
      <c r="H33" s="1069"/>
      <c r="I33" s="1069"/>
      <c r="J33" s="1069"/>
      <c r="K33" s="1069"/>
      <c r="L33" s="1069"/>
      <c r="M33" s="1069"/>
      <c r="N33" s="1069"/>
      <c r="O33" s="1069"/>
      <c r="P33" s="1070"/>
      <c r="Q33" s="1074">
        <v>811</v>
      </c>
      <c r="R33" s="1075"/>
      <c r="S33" s="1075"/>
      <c r="T33" s="1075"/>
      <c r="U33" s="1075"/>
      <c r="V33" s="1075">
        <v>613</v>
      </c>
      <c r="W33" s="1075"/>
      <c r="X33" s="1075"/>
      <c r="Y33" s="1075"/>
      <c r="Z33" s="1075"/>
      <c r="AA33" s="1075">
        <v>198</v>
      </c>
      <c r="AB33" s="1075"/>
      <c r="AC33" s="1075"/>
      <c r="AD33" s="1075"/>
      <c r="AE33" s="1076"/>
      <c r="AF33" s="1050">
        <v>1321</v>
      </c>
      <c r="AG33" s="1051"/>
      <c r="AH33" s="1051"/>
      <c r="AI33" s="1051"/>
      <c r="AJ33" s="1052"/>
      <c r="AK33" s="1011" t="s">
        <v>594</v>
      </c>
      <c r="AL33" s="1002"/>
      <c r="AM33" s="1002"/>
      <c r="AN33" s="1002"/>
      <c r="AO33" s="1002"/>
      <c r="AP33" s="1002">
        <v>1265</v>
      </c>
      <c r="AQ33" s="1002"/>
      <c r="AR33" s="1002"/>
      <c r="AS33" s="1002"/>
      <c r="AT33" s="1002"/>
      <c r="AU33" s="1002">
        <v>67</v>
      </c>
      <c r="AV33" s="1002"/>
      <c r="AW33" s="1002"/>
      <c r="AX33" s="1002"/>
      <c r="AY33" s="1002"/>
      <c r="AZ33" s="1073" t="s">
        <v>592</v>
      </c>
      <c r="BA33" s="1073"/>
      <c r="BB33" s="1073"/>
      <c r="BC33" s="1073"/>
      <c r="BD33" s="1073"/>
      <c r="BE33" s="1063" t="s">
        <v>403</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404</v>
      </c>
      <c r="C34" s="1069"/>
      <c r="D34" s="1069"/>
      <c r="E34" s="1069"/>
      <c r="F34" s="1069"/>
      <c r="G34" s="1069"/>
      <c r="H34" s="1069"/>
      <c r="I34" s="1069"/>
      <c r="J34" s="1069"/>
      <c r="K34" s="1069"/>
      <c r="L34" s="1069"/>
      <c r="M34" s="1069"/>
      <c r="N34" s="1069"/>
      <c r="O34" s="1069"/>
      <c r="P34" s="1070"/>
      <c r="Q34" s="1074">
        <v>62</v>
      </c>
      <c r="R34" s="1075"/>
      <c r="S34" s="1075"/>
      <c r="T34" s="1075"/>
      <c r="U34" s="1075"/>
      <c r="V34" s="1075">
        <v>62</v>
      </c>
      <c r="W34" s="1075"/>
      <c r="X34" s="1075"/>
      <c r="Y34" s="1075"/>
      <c r="Z34" s="1075"/>
      <c r="AA34" s="1075">
        <v>0</v>
      </c>
      <c r="AB34" s="1075"/>
      <c r="AC34" s="1075"/>
      <c r="AD34" s="1075"/>
      <c r="AE34" s="1076"/>
      <c r="AF34" s="1050">
        <v>0</v>
      </c>
      <c r="AG34" s="1051"/>
      <c r="AH34" s="1051"/>
      <c r="AI34" s="1051"/>
      <c r="AJ34" s="1052"/>
      <c r="AK34" s="1011">
        <v>60</v>
      </c>
      <c r="AL34" s="1002"/>
      <c r="AM34" s="1002"/>
      <c r="AN34" s="1002"/>
      <c r="AO34" s="1002"/>
      <c r="AP34" s="1002" t="s">
        <v>592</v>
      </c>
      <c r="AQ34" s="1002"/>
      <c r="AR34" s="1002"/>
      <c r="AS34" s="1002"/>
      <c r="AT34" s="1002"/>
      <c r="AU34" s="1002" t="s">
        <v>592</v>
      </c>
      <c r="AV34" s="1002"/>
      <c r="AW34" s="1002"/>
      <c r="AX34" s="1002"/>
      <c r="AY34" s="1002"/>
      <c r="AZ34" s="1073" t="s">
        <v>592</v>
      </c>
      <c r="BA34" s="1073"/>
      <c r="BB34" s="1073"/>
      <c r="BC34" s="1073"/>
      <c r="BD34" s="1073"/>
      <c r="BE34" s="1063" t="s">
        <v>405</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t="s">
        <v>406</v>
      </c>
      <c r="C35" s="1069"/>
      <c r="D35" s="1069"/>
      <c r="E35" s="1069"/>
      <c r="F35" s="1069"/>
      <c r="G35" s="1069"/>
      <c r="H35" s="1069"/>
      <c r="I35" s="1069"/>
      <c r="J35" s="1069"/>
      <c r="K35" s="1069"/>
      <c r="L35" s="1069"/>
      <c r="M35" s="1069"/>
      <c r="N35" s="1069"/>
      <c r="O35" s="1069"/>
      <c r="P35" s="1070"/>
      <c r="Q35" s="1074">
        <v>4</v>
      </c>
      <c r="R35" s="1075"/>
      <c r="S35" s="1075"/>
      <c r="T35" s="1075"/>
      <c r="U35" s="1075"/>
      <c r="V35" s="1075">
        <v>1</v>
      </c>
      <c r="W35" s="1075"/>
      <c r="X35" s="1075"/>
      <c r="Y35" s="1075"/>
      <c r="Z35" s="1075"/>
      <c r="AA35" s="1075">
        <v>3</v>
      </c>
      <c r="AB35" s="1075"/>
      <c r="AC35" s="1075"/>
      <c r="AD35" s="1075"/>
      <c r="AE35" s="1076"/>
      <c r="AF35" s="1050">
        <v>3</v>
      </c>
      <c r="AG35" s="1051"/>
      <c r="AH35" s="1051"/>
      <c r="AI35" s="1051"/>
      <c r="AJ35" s="1052"/>
      <c r="AK35" s="1011" t="s">
        <v>592</v>
      </c>
      <c r="AL35" s="1002"/>
      <c r="AM35" s="1002"/>
      <c r="AN35" s="1002"/>
      <c r="AO35" s="1002"/>
      <c r="AP35" s="1002" t="s">
        <v>592</v>
      </c>
      <c r="AQ35" s="1002"/>
      <c r="AR35" s="1002"/>
      <c r="AS35" s="1002"/>
      <c r="AT35" s="1002"/>
      <c r="AU35" s="1002" t="s">
        <v>595</v>
      </c>
      <c r="AV35" s="1002"/>
      <c r="AW35" s="1002"/>
      <c r="AX35" s="1002"/>
      <c r="AY35" s="1002"/>
      <c r="AZ35" s="1073" t="s">
        <v>592</v>
      </c>
      <c r="BA35" s="1073"/>
      <c r="BB35" s="1073"/>
      <c r="BC35" s="1073"/>
      <c r="BD35" s="1073"/>
      <c r="BE35" s="1063" t="s">
        <v>405</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t="s">
        <v>407</v>
      </c>
      <c r="C36" s="1069"/>
      <c r="D36" s="1069"/>
      <c r="E36" s="1069"/>
      <c r="F36" s="1069"/>
      <c r="G36" s="1069"/>
      <c r="H36" s="1069"/>
      <c r="I36" s="1069"/>
      <c r="J36" s="1069"/>
      <c r="K36" s="1069"/>
      <c r="L36" s="1069"/>
      <c r="M36" s="1069"/>
      <c r="N36" s="1069"/>
      <c r="O36" s="1069"/>
      <c r="P36" s="1070"/>
      <c r="Q36" s="1074">
        <v>22</v>
      </c>
      <c r="R36" s="1075"/>
      <c r="S36" s="1075"/>
      <c r="T36" s="1075"/>
      <c r="U36" s="1075"/>
      <c r="V36" s="1075">
        <v>22</v>
      </c>
      <c r="W36" s="1075"/>
      <c r="X36" s="1075"/>
      <c r="Y36" s="1075"/>
      <c r="Z36" s="1075"/>
      <c r="AA36" s="1075">
        <v>0</v>
      </c>
      <c r="AB36" s="1075"/>
      <c r="AC36" s="1075"/>
      <c r="AD36" s="1075"/>
      <c r="AE36" s="1076"/>
      <c r="AF36" s="1050">
        <v>0</v>
      </c>
      <c r="AG36" s="1051"/>
      <c r="AH36" s="1051"/>
      <c r="AI36" s="1051"/>
      <c r="AJ36" s="1052"/>
      <c r="AK36" s="1011">
        <v>6</v>
      </c>
      <c r="AL36" s="1002"/>
      <c r="AM36" s="1002"/>
      <c r="AN36" s="1002"/>
      <c r="AO36" s="1002"/>
      <c r="AP36" s="1002" t="s">
        <v>592</v>
      </c>
      <c r="AQ36" s="1002"/>
      <c r="AR36" s="1002"/>
      <c r="AS36" s="1002"/>
      <c r="AT36" s="1002"/>
      <c r="AU36" s="1002" t="s">
        <v>596</v>
      </c>
      <c r="AV36" s="1002"/>
      <c r="AW36" s="1002"/>
      <c r="AX36" s="1002"/>
      <c r="AY36" s="1002"/>
      <c r="AZ36" s="1073" t="s">
        <v>592</v>
      </c>
      <c r="BA36" s="1073"/>
      <c r="BB36" s="1073"/>
      <c r="BC36" s="1073"/>
      <c r="BD36" s="1073"/>
      <c r="BE36" s="1063" t="s">
        <v>408</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409</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383</v>
      </c>
      <c r="B63" s="975" t="s">
        <v>410</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1597</v>
      </c>
      <c r="AG63" s="990"/>
      <c r="AH63" s="990"/>
      <c r="AI63" s="990"/>
      <c r="AJ63" s="1061"/>
      <c r="AK63" s="1062"/>
      <c r="AL63" s="994"/>
      <c r="AM63" s="994"/>
      <c r="AN63" s="994"/>
      <c r="AO63" s="994"/>
      <c r="AP63" s="990">
        <v>6307</v>
      </c>
      <c r="AQ63" s="990"/>
      <c r="AR63" s="990"/>
      <c r="AS63" s="990"/>
      <c r="AT63" s="990"/>
      <c r="AU63" s="990">
        <v>4373</v>
      </c>
      <c r="AV63" s="990"/>
      <c r="AW63" s="990"/>
      <c r="AX63" s="990"/>
      <c r="AY63" s="990"/>
      <c r="AZ63" s="1056"/>
      <c r="BA63" s="1056"/>
      <c r="BB63" s="1056"/>
      <c r="BC63" s="1056"/>
      <c r="BD63" s="1056"/>
      <c r="BE63" s="991"/>
      <c r="BF63" s="991"/>
      <c r="BG63" s="991"/>
      <c r="BH63" s="991"/>
      <c r="BI63" s="992"/>
      <c r="BJ63" s="1057" t="s">
        <v>411</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413</v>
      </c>
      <c r="B66" s="1027"/>
      <c r="C66" s="1027"/>
      <c r="D66" s="1027"/>
      <c r="E66" s="1027"/>
      <c r="F66" s="1027"/>
      <c r="G66" s="1027"/>
      <c r="H66" s="1027"/>
      <c r="I66" s="1027"/>
      <c r="J66" s="1027"/>
      <c r="K66" s="1027"/>
      <c r="L66" s="1027"/>
      <c r="M66" s="1027"/>
      <c r="N66" s="1027"/>
      <c r="O66" s="1027"/>
      <c r="P66" s="1028"/>
      <c r="Q66" s="1032" t="s">
        <v>414</v>
      </c>
      <c r="R66" s="1033"/>
      <c r="S66" s="1033"/>
      <c r="T66" s="1033"/>
      <c r="U66" s="1034"/>
      <c r="V66" s="1032" t="s">
        <v>415</v>
      </c>
      <c r="W66" s="1033"/>
      <c r="X66" s="1033"/>
      <c r="Y66" s="1033"/>
      <c r="Z66" s="1034"/>
      <c r="AA66" s="1032" t="s">
        <v>416</v>
      </c>
      <c r="AB66" s="1033"/>
      <c r="AC66" s="1033"/>
      <c r="AD66" s="1033"/>
      <c r="AE66" s="1034"/>
      <c r="AF66" s="1038" t="s">
        <v>417</v>
      </c>
      <c r="AG66" s="1039"/>
      <c r="AH66" s="1039"/>
      <c r="AI66" s="1039"/>
      <c r="AJ66" s="1040"/>
      <c r="AK66" s="1032" t="s">
        <v>418</v>
      </c>
      <c r="AL66" s="1027"/>
      <c r="AM66" s="1027"/>
      <c r="AN66" s="1027"/>
      <c r="AO66" s="1028"/>
      <c r="AP66" s="1032" t="s">
        <v>419</v>
      </c>
      <c r="AQ66" s="1033"/>
      <c r="AR66" s="1033"/>
      <c r="AS66" s="1033"/>
      <c r="AT66" s="1034"/>
      <c r="AU66" s="1032" t="s">
        <v>420</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597</v>
      </c>
      <c r="C68" s="1017"/>
      <c r="D68" s="1017"/>
      <c r="E68" s="1017"/>
      <c r="F68" s="1017"/>
      <c r="G68" s="1017"/>
      <c r="H68" s="1017"/>
      <c r="I68" s="1017"/>
      <c r="J68" s="1017"/>
      <c r="K68" s="1017"/>
      <c r="L68" s="1017"/>
      <c r="M68" s="1017"/>
      <c r="N68" s="1017"/>
      <c r="O68" s="1017"/>
      <c r="P68" s="1018"/>
      <c r="Q68" s="1019">
        <v>1010</v>
      </c>
      <c r="R68" s="1013"/>
      <c r="S68" s="1013"/>
      <c r="T68" s="1013"/>
      <c r="U68" s="1013"/>
      <c r="V68" s="1013">
        <v>1005</v>
      </c>
      <c r="W68" s="1013"/>
      <c r="X68" s="1013"/>
      <c r="Y68" s="1013"/>
      <c r="Z68" s="1013"/>
      <c r="AA68" s="1013">
        <v>5</v>
      </c>
      <c r="AB68" s="1013"/>
      <c r="AC68" s="1013"/>
      <c r="AD68" s="1013"/>
      <c r="AE68" s="1013"/>
      <c r="AF68" s="1013">
        <v>5</v>
      </c>
      <c r="AG68" s="1013"/>
      <c r="AH68" s="1013"/>
      <c r="AI68" s="1013"/>
      <c r="AJ68" s="1013"/>
      <c r="AK68" s="1013">
        <v>0</v>
      </c>
      <c r="AL68" s="1013"/>
      <c r="AM68" s="1013"/>
      <c r="AN68" s="1013"/>
      <c r="AO68" s="1013"/>
      <c r="AP68" s="1013" t="s">
        <v>600</v>
      </c>
      <c r="AQ68" s="1013"/>
      <c r="AR68" s="1013"/>
      <c r="AS68" s="1013"/>
      <c r="AT68" s="1013"/>
      <c r="AU68" s="1013" t="s">
        <v>600</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598</v>
      </c>
      <c r="C69" s="1006"/>
      <c r="D69" s="1006"/>
      <c r="E69" s="1006"/>
      <c r="F69" s="1006"/>
      <c r="G69" s="1006"/>
      <c r="H69" s="1006"/>
      <c r="I69" s="1006"/>
      <c r="J69" s="1006"/>
      <c r="K69" s="1006"/>
      <c r="L69" s="1006"/>
      <c r="M69" s="1006"/>
      <c r="N69" s="1006"/>
      <c r="O69" s="1006"/>
      <c r="P69" s="1007"/>
      <c r="Q69" s="1008">
        <v>400544</v>
      </c>
      <c r="R69" s="1002"/>
      <c r="S69" s="1002"/>
      <c r="T69" s="1002"/>
      <c r="U69" s="1002"/>
      <c r="V69" s="1002">
        <v>397780</v>
      </c>
      <c r="W69" s="1002"/>
      <c r="X69" s="1002"/>
      <c r="Y69" s="1002"/>
      <c r="Z69" s="1002"/>
      <c r="AA69" s="1002">
        <v>2764</v>
      </c>
      <c r="AB69" s="1002"/>
      <c r="AC69" s="1002"/>
      <c r="AD69" s="1002"/>
      <c r="AE69" s="1002"/>
      <c r="AF69" s="1002">
        <v>2764</v>
      </c>
      <c r="AG69" s="1002"/>
      <c r="AH69" s="1002"/>
      <c r="AI69" s="1002"/>
      <c r="AJ69" s="1002"/>
      <c r="AK69" s="1002">
        <v>725</v>
      </c>
      <c r="AL69" s="1002"/>
      <c r="AM69" s="1002"/>
      <c r="AN69" s="1002"/>
      <c r="AO69" s="1002"/>
      <c r="AP69" s="1002" t="s">
        <v>600</v>
      </c>
      <c r="AQ69" s="1002"/>
      <c r="AR69" s="1002"/>
      <c r="AS69" s="1002"/>
      <c r="AT69" s="1002"/>
      <c r="AU69" s="1002" t="s">
        <v>600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599</v>
      </c>
      <c r="C70" s="1006"/>
      <c r="D70" s="1006"/>
      <c r="E70" s="1006"/>
      <c r="F70" s="1006"/>
      <c r="G70" s="1006"/>
      <c r="H70" s="1006"/>
      <c r="I70" s="1006"/>
      <c r="J70" s="1006"/>
      <c r="K70" s="1006"/>
      <c r="L70" s="1006"/>
      <c r="M70" s="1006"/>
      <c r="N70" s="1006"/>
      <c r="O70" s="1006"/>
      <c r="P70" s="1007"/>
      <c r="Q70" s="1008">
        <v>6200</v>
      </c>
      <c r="R70" s="1002"/>
      <c r="S70" s="1002"/>
      <c r="T70" s="1002"/>
      <c r="U70" s="1002"/>
      <c r="V70" s="1002">
        <v>5806</v>
      </c>
      <c r="W70" s="1002"/>
      <c r="X70" s="1002"/>
      <c r="Y70" s="1002"/>
      <c r="Z70" s="1002"/>
      <c r="AA70" s="1002">
        <v>394</v>
      </c>
      <c r="AB70" s="1002"/>
      <c r="AC70" s="1002"/>
      <c r="AD70" s="1002"/>
      <c r="AE70" s="1002"/>
      <c r="AF70" s="1002">
        <v>394</v>
      </c>
      <c r="AG70" s="1002"/>
      <c r="AH70" s="1002"/>
      <c r="AI70" s="1002"/>
      <c r="AJ70" s="1002"/>
      <c r="AK70" s="1002" t="s">
        <v>605</v>
      </c>
      <c r="AL70" s="1002"/>
      <c r="AM70" s="1002"/>
      <c r="AN70" s="1002"/>
      <c r="AO70" s="1002"/>
      <c r="AP70" s="1002" t="s">
        <v>605</v>
      </c>
      <c r="AQ70" s="1002"/>
      <c r="AR70" s="1002"/>
      <c r="AS70" s="1002"/>
      <c r="AT70" s="1002"/>
      <c r="AU70" s="1002" t="s">
        <v>605</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383</v>
      </c>
      <c r="B88" s="975" t="s">
        <v>421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3163</v>
      </c>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422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287</v>
      </c>
      <c r="CS102" s="982"/>
      <c r="CT102" s="982"/>
      <c r="CU102" s="982"/>
      <c r="CV102" s="983"/>
      <c r="CW102" s="981">
        <v>68</v>
      </c>
      <c r="CX102" s="982"/>
      <c r="CY102" s="982"/>
      <c r="CZ102" s="982"/>
      <c r="DA102" s="983"/>
      <c r="DB102" s="981">
        <v>110</v>
      </c>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430</v>
      </c>
      <c r="AB109" s="925"/>
      <c r="AC109" s="925"/>
      <c r="AD109" s="925"/>
      <c r="AE109" s="926"/>
      <c r="AF109" s="927" t="s">
        <v>301</v>
      </c>
      <c r="AG109" s="925"/>
      <c r="AH109" s="925"/>
      <c r="AI109" s="925"/>
      <c r="AJ109" s="926"/>
      <c r="AK109" s="927" t="s">
        <v>300</v>
      </c>
      <c r="AL109" s="925"/>
      <c r="AM109" s="925"/>
      <c r="AN109" s="925"/>
      <c r="AO109" s="926"/>
      <c r="AP109" s="927" t="s">
        <v>431</v>
      </c>
      <c r="AQ109" s="925"/>
      <c r="AR109" s="925"/>
      <c r="AS109" s="925"/>
      <c r="AT109" s="956"/>
      <c r="AU109" s="924" t="s">
        <v>429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430</v>
      </c>
      <c r="BR109" s="925"/>
      <c r="BS109" s="925"/>
      <c r="BT109" s="925"/>
      <c r="BU109" s="926"/>
      <c r="BV109" s="927" t="s">
        <v>301</v>
      </c>
      <c r="BW109" s="925"/>
      <c r="BX109" s="925"/>
      <c r="BY109" s="925"/>
      <c r="BZ109" s="926"/>
      <c r="CA109" s="927" t="s">
        <v>300</v>
      </c>
      <c r="CB109" s="925"/>
      <c r="CC109" s="925"/>
      <c r="CD109" s="925"/>
      <c r="CE109" s="926"/>
      <c r="CF109" s="963" t="s">
        <v>431</v>
      </c>
      <c r="CG109" s="963"/>
      <c r="CH109" s="963"/>
      <c r="CI109" s="963"/>
      <c r="CJ109" s="963"/>
      <c r="CK109" s="927" t="s">
        <v>432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430</v>
      </c>
      <c r="DH109" s="925"/>
      <c r="DI109" s="925"/>
      <c r="DJ109" s="925"/>
      <c r="DK109" s="926"/>
      <c r="DL109" s="927" t="s">
        <v>301</v>
      </c>
      <c r="DM109" s="925"/>
      <c r="DN109" s="925"/>
      <c r="DO109" s="925"/>
      <c r="DP109" s="926"/>
      <c r="DQ109" s="927" t="s">
        <v>300</v>
      </c>
      <c r="DR109" s="925"/>
      <c r="DS109" s="925"/>
      <c r="DT109" s="925"/>
      <c r="DU109" s="926"/>
      <c r="DV109" s="927" t="s">
        <v>431</v>
      </c>
      <c r="DW109" s="925"/>
      <c r="DX109" s="925"/>
      <c r="DY109" s="925"/>
      <c r="DZ109" s="956"/>
    </row>
    <row r="110" spans="1:131" s="226" customFormat="1" ht="26.25" customHeight="1">
      <c r="A110" s="827" t="s">
        <v>433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1903140</v>
      </c>
      <c r="AB110" s="918"/>
      <c r="AC110" s="918"/>
      <c r="AD110" s="918"/>
      <c r="AE110" s="919"/>
      <c r="AF110" s="920">
        <v>1857518</v>
      </c>
      <c r="AG110" s="918"/>
      <c r="AH110" s="918"/>
      <c r="AI110" s="918"/>
      <c r="AJ110" s="919"/>
      <c r="AK110" s="920">
        <v>1914249</v>
      </c>
      <c r="AL110" s="918"/>
      <c r="AM110" s="918"/>
      <c r="AN110" s="918"/>
      <c r="AO110" s="919"/>
      <c r="AP110" s="921">
        <v>25.4</v>
      </c>
      <c r="AQ110" s="922"/>
      <c r="AR110" s="922"/>
      <c r="AS110" s="922"/>
      <c r="AT110" s="923"/>
      <c r="AU110" s="957" t="s">
        <v>66</v>
      </c>
      <c r="AV110" s="958"/>
      <c r="AW110" s="958"/>
      <c r="AX110" s="958"/>
      <c r="AY110" s="958"/>
      <c r="AZ110" s="883" t="s">
        <v>434</v>
      </c>
      <c r="BA110" s="828"/>
      <c r="BB110" s="828"/>
      <c r="BC110" s="828"/>
      <c r="BD110" s="828"/>
      <c r="BE110" s="828"/>
      <c r="BF110" s="828"/>
      <c r="BG110" s="828"/>
      <c r="BH110" s="828"/>
      <c r="BI110" s="828"/>
      <c r="BJ110" s="828"/>
      <c r="BK110" s="828"/>
      <c r="BL110" s="828"/>
      <c r="BM110" s="828"/>
      <c r="BN110" s="828"/>
      <c r="BO110" s="828"/>
      <c r="BP110" s="829"/>
      <c r="BQ110" s="884">
        <v>18119130</v>
      </c>
      <c r="BR110" s="865"/>
      <c r="BS110" s="865"/>
      <c r="BT110" s="865"/>
      <c r="BU110" s="865"/>
      <c r="BV110" s="865">
        <v>18098488</v>
      </c>
      <c r="BW110" s="865"/>
      <c r="BX110" s="865"/>
      <c r="BY110" s="865"/>
      <c r="BZ110" s="865"/>
      <c r="CA110" s="865">
        <v>18313388</v>
      </c>
      <c r="CB110" s="865"/>
      <c r="CC110" s="865"/>
      <c r="CD110" s="865"/>
      <c r="CE110" s="865"/>
      <c r="CF110" s="889">
        <v>243.3</v>
      </c>
      <c r="CG110" s="890"/>
      <c r="CH110" s="890"/>
      <c r="CI110" s="890"/>
      <c r="CJ110" s="890"/>
      <c r="CK110" s="953" t="s">
        <v>435</v>
      </c>
      <c r="CL110" s="839"/>
      <c r="CM110" s="914" t="s">
        <v>436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437</v>
      </c>
      <c r="DH110" s="865"/>
      <c r="DI110" s="865"/>
      <c r="DJ110" s="865"/>
      <c r="DK110" s="865"/>
      <c r="DL110" s="865" t="s">
        <v>437</v>
      </c>
      <c r="DM110" s="865"/>
      <c r="DN110" s="865"/>
      <c r="DO110" s="865"/>
      <c r="DP110" s="865"/>
      <c r="DQ110" s="865" t="s">
        <v>437</v>
      </c>
      <c r="DR110" s="865"/>
      <c r="DS110" s="865"/>
      <c r="DT110" s="865"/>
      <c r="DU110" s="865"/>
      <c r="DV110" s="866" t="s">
        <v>437</v>
      </c>
      <c r="DW110" s="866"/>
      <c r="DX110" s="866"/>
      <c r="DY110" s="866"/>
      <c r="DZ110" s="867"/>
    </row>
    <row r="111" spans="1:131" s="226" customFormat="1" ht="26.25" customHeight="1">
      <c r="A111" s="794" t="s">
        <v>438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437</v>
      </c>
      <c r="AB111" s="946"/>
      <c r="AC111" s="946"/>
      <c r="AD111" s="946"/>
      <c r="AE111" s="947"/>
      <c r="AF111" s="948" t="s">
        <v>437</v>
      </c>
      <c r="AG111" s="946"/>
      <c r="AH111" s="946"/>
      <c r="AI111" s="946"/>
      <c r="AJ111" s="947"/>
      <c r="AK111" s="948" t="s">
        <v>437</v>
      </c>
      <c r="AL111" s="946"/>
      <c r="AM111" s="946"/>
      <c r="AN111" s="946"/>
      <c r="AO111" s="947"/>
      <c r="AP111" s="949" t="s">
        <v>437</v>
      </c>
      <c r="AQ111" s="950"/>
      <c r="AR111" s="950"/>
      <c r="AS111" s="950"/>
      <c r="AT111" s="951"/>
      <c r="AU111" s="959"/>
      <c r="AV111" s="960"/>
      <c r="AW111" s="960"/>
      <c r="AX111" s="960"/>
      <c r="AY111" s="960"/>
      <c r="AZ111" s="835" t="s">
        <v>439</v>
      </c>
      <c r="BA111" s="770"/>
      <c r="BB111" s="770"/>
      <c r="BC111" s="770"/>
      <c r="BD111" s="770"/>
      <c r="BE111" s="770"/>
      <c r="BF111" s="770"/>
      <c r="BG111" s="770"/>
      <c r="BH111" s="770"/>
      <c r="BI111" s="770"/>
      <c r="BJ111" s="770"/>
      <c r="BK111" s="770"/>
      <c r="BL111" s="770"/>
      <c r="BM111" s="770"/>
      <c r="BN111" s="770"/>
      <c r="BO111" s="770"/>
      <c r="BP111" s="771"/>
      <c r="BQ111" s="836">
        <v>361949</v>
      </c>
      <c r="BR111" s="837"/>
      <c r="BS111" s="837"/>
      <c r="BT111" s="837"/>
      <c r="BU111" s="837"/>
      <c r="BV111" s="837">
        <v>312647</v>
      </c>
      <c r="BW111" s="837"/>
      <c r="BX111" s="837"/>
      <c r="BY111" s="837"/>
      <c r="BZ111" s="837"/>
      <c r="CA111" s="837">
        <v>307222</v>
      </c>
      <c r="CB111" s="837"/>
      <c r="CC111" s="837"/>
      <c r="CD111" s="837"/>
      <c r="CE111" s="837"/>
      <c r="CF111" s="898">
        <v>4.0999999999999996</v>
      </c>
      <c r="CG111" s="899"/>
      <c r="CH111" s="899"/>
      <c r="CI111" s="899"/>
      <c r="CJ111" s="899"/>
      <c r="CK111" s="954"/>
      <c r="CL111" s="841"/>
      <c r="CM111" s="844" t="s">
        <v>440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441</v>
      </c>
      <c r="DH111" s="837"/>
      <c r="DI111" s="837"/>
      <c r="DJ111" s="837"/>
      <c r="DK111" s="837"/>
      <c r="DL111" s="837" t="s">
        <v>441</v>
      </c>
      <c r="DM111" s="837"/>
      <c r="DN111" s="837"/>
      <c r="DO111" s="837"/>
      <c r="DP111" s="837"/>
      <c r="DQ111" s="837" t="s">
        <v>437</v>
      </c>
      <c r="DR111" s="837"/>
      <c r="DS111" s="837"/>
      <c r="DT111" s="837"/>
      <c r="DU111" s="837"/>
      <c r="DV111" s="814" t="s">
        <v>441</v>
      </c>
      <c r="DW111" s="814"/>
      <c r="DX111" s="814"/>
      <c r="DY111" s="814"/>
      <c r="DZ111" s="815"/>
    </row>
    <row r="112" spans="1:131" s="226" customFormat="1" ht="26.25" customHeight="1">
      <c r="A112" s="939" t="s">
        <v>442</v>
      </c>
      <c r="B112" s="940"/>
      <c r="C112" s="770" t="s">
        <v>443</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444</v>
      </c>
      <c r="AB112" s="800"/>
      <c r="AC112" s="800"/>
      <c r="AD112" s="800"/>
      <c r="AE112" s="801"/>
      <c r="AF112" s="802" t="s">
        <v>445</v>
      </c>
      <c r="AG112" s="800"/>
      <c r="AH112" s="800"/>
      <c r="AI112" s="800"/>
      <c r="AJ112" s="801"/>
      <c r="AK112" s="802" t="s">
        <v>446</v>
      </c>
      <c r="AL112" s="800"/>
      <c r="AM112" s="800"/>
      <c r="AN112" s="800"/>
      <c r="AO112" s="801"/>
      <c r="AP112" s="847" t="s">
        <v>447</v>
      </c>
      <c r="AQ112" s="848"/>
      <c r="AR112" s="848"/>
      <c r="AS112" s="848"/>
      <c r="AT112" s="849"/>
      <c r="AU112" s="959"/>
      <c r="AV112" s="960"/>
      <c r="AW112" s="960"/>
      <c r="AX112" s="960"/>
      <c r="AY112" s="960"/>
      <c r="AZ112" s="835" t="s">
        <v>448</v>
      </c>
      <c r="BA112" s="770"/>
      <c r="BB112" s="770"/>
      <c r="BC112" s="770"/>
      <c r="BD112" s="770"/>
      <c r="BE112" s="770"/>
      <c r="BF112" s="770"/>
      <c r="BG112" s="770"/>
      <c r="BH112" s="770"/>
      <c r="BI112" s="770"/>
      <c r="BJ112" s="770"/>
      <c r="BK112" s="770"/>
      <c r="BL112" s="770"/>
      <c r="BM112" s="770"/>
      <c r="BN112" s="770"/>
      <c r="BO112" s="770"/>
      <c r="BP112" s="771"/>
      <c r="BQ112" s="836">
        <v>5524727</v>
      </c>
      <c r="BR112" s="837"/>
      <c r="BS112" s="837"/>
      <c r="BT112" s="837"/>
      <c r="BU112" s="837"/>
      <c r="BV112" s="837">
        <v>4910172</v>
      </c>
      <c r="BW112" s="837"/>
      <c r="BX112" s="837"/>
      <c r="BY112" s="837"/>
      <c r="BZ112" s="837"/>
      <c r="CA112" s="837">
        <v>4373211</v>
      </c>
      <c r="CB112" s="837"/>
      <c r="CC112" s="837"/>
      <c r="CD112" s="837"/>
      <c r="CE112" s="837"/>
      <c r="CF112" s="898">
        <v>58.1</v>
      </c>
      <c r="CG112" s="899"/>
      <c r="CH112" s="899"/>
      <c r="CI112" s="899"/>
      <c r="CJ112" s="899"/>
      <c r="CK112" s="954"/>
      <c r="CL112" s="841"/>
      <c r="CM112" s="844" t="s">
        <v>449</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450</v>
      </c>
      <c r="DH112" s="837"/>
      <c r="DI112" s="837"/>
      <c r="DJ112" s="837"/>
      <c r="DK112" s="837"/>
      <c r="DL112" s="837" t="s">
        <v>451</v>
      </c>
      <c r="DM112" s="837"/>
      <c r="DN112" s="837"/>
      <c r="DO112" s="837"/>
      <c r="DP112" s="837"/>
      <c r="DQ112" s="837" t="s">
        <v>452</v>
      </c>
      <c r="DR112" s="837"/>
      <c r="DS112" s="837"/>
      <c r="DT112" s="837"/>
      <c r="DU112" s="837"/>
      <c r="DV112" s="814" t="s">
        <v>451</v>
      </c>
      <c r="DW112" s="814"/>
      <c r="DX112" s="814"/>
      <c r="DY112" s="814"/>
      <c r="DZ112" s="815"/>
    </row>
    <row r="113" spans="1:130" s="226" customFormat="1" ht="26.25" customHeight="1">
      <c r="A113" s="941"/>
      <c r="B113" s="942"/>
      <c r="C113" s="770" t="s">
        <v>453</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488426</v>
      </c>
      <c r="AB113" s="946"/>
      <c r="AC113" s="946"/>
      <c r="AD113" s="946"/>
      <c r="AE113" s="947"/>
      <c r="AF113" s="948">
        <v>469890</v>
      </c>
      <c r="AG113" s="946"/>
      <c r="AH113" s="946"/>
      <c r="AI113" s="946"/>
      <c r="AJ113" s="947"/>
      <c r="AK113" s="948">
        <v>447665</v>
      </c>
      <c r="AL113" s="946"/>
      <c r="AM113" s="946"/>
      <c r="AN113" s="946"/>
      <c r="AO113" s="947"/>
      <c r="AP113" s="949">
        <v>5.9</v>
      </c>
      <c r="AQ113" s="950"/>
      <c r="AR113" s="950"/>
      <c r="AS113" s="950"/>
      <c r="AT113" s="951"/>
      <c r="AU113" s="959"/>
      <c r="AV113" s="960"/>
      <c r="AW113" s="960"/>
      <c r="AX113" s="960"/>
      <c r="AY113" s="960"/>
      <c r="AZ113" s="835" t="s">
        <v>454</v>
      </c>
      <c r="BA113" s="770"/>
      <c r="BB113" s="770"/>
      <c r="BC113" s="770"/>
      <c r="BD113" s="770"/>
      <c r="BE113" s="770"/>
      <c r="BF113" s="770"/>
      <c r="BG113" s="770"/>
      <c r="BH113" s="770"/>
      <c r="BI113" s="770"/>
      <c r="BJ113" s="770"/>
      <c r="BK113" s="770"/>
      <c r="BL113" s="770"/>
      <c r="BM113" s="770"/>
      <c r="BN113" s="770"/>
      <c r="BO113" s="770"/>
      <c r="BP113" s="771"/>
      <c r="BQ113" s="836" t="s">
        <v>451</v>
      </c>
      <c r="BR113" s="837"/>
      <c r="BS113" s="837"/>
      <c r="BT113" s="837"/>
      <c r="BU113" s="837"/>
      <c r="BV113" s="837" t="s">
        <v>455</v>
      </c>
      <c r="BW113" s="837"/>
      <c r="BX113" s="837"/>
      <c r="BY113" s="837"/>
      <c r="BZ113" s="837"/>
      <c r="CA113" s="837" t="s">
        <v>456</v>
      </c>
      <c r="CB113" s="837"/>
      <c r="CC113" s="837"/>
      <c r="CD113" s="837"/>
      <c r="CE113" s="837"/>
      <c r="CF113" s="898" t="s">
        <v>451</v>
      </c>
      <c r="CG113" s="899"/>
      <c r="CH113" s="899"/>
      <c r="CI113" s="899"/>
      <c r="CJ113" s="899"/>
      <c r="CK113" s="954"/>
      <c r="CL113" s="841"/>
      <c r="CM113" s="844" t="s">
        <v>457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450</v>
      </c>
      <c r="DH113" s="800"/>
      <c r="DI113" s="800"/>
      <c r="DJ113" s="800"/>
      <c r="DK113" s="801"/>
      <c r="DL113" s="802" t="s">
        <v>458</v>
      </c>
      <c r="DM113" s="800"/>
      <c r="DN113" s="800"/>
      <c r="DO113" s="800"/>
      <c r="DP113" s="801"/>
      <c r="DQ113" s="802" t="s">
        <v>452</v>
      </c>
      <c r="DR113" s="800"/>
      <c r="DS113" s="800"/>
      <c r="DT113" s="800"/>
      <c r="DU113" s="801"/>
      <c r="DV113" s="847" t="s">
        <v>459</v>
      </c>
      <c r="DW113" s="848"/>
      <c r="DX113" s="848"/>
      <c r="DY113" s="848"/>
      <c r="DZ113" s="849"/>
    </row>
    <row r="114" spans="1:130" s="226" customFormat="1" ht="26.25" customHeight="1">
      <c r="A114" s="941"/>
      <c r="B114" s="942"/>
      <c r="C114" s="770" t="s">
        <v>460</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459</v>
      </c>
      <c r="AB114" s="800"/>
      <c r="AC114" s="800"/>
      <c r="AD114" s="800"/>
      <c r="AE114" s="801"/>
      <c r="AF114" s="802" t="s">
        <v>385</v>
      </c>
      <c r="AG114" s="800"/>
      <c r="AH114" s="800"/>
      <c r="AI114" s="800"/>
      <c r="AJ114" s="801"/>
      <c r="AK114" s="802" t="s">
        <v>458</v>
      </c>
      <c r="AL114" s="800"/>
      <c r="AM114" s="800"/>
      <c r="AN114" s="800"/>
      <c r="AO114" s="801"/>
      <c r="AP114" s="847" t="s">
        <v>459</v>
      </c>
      <c r="AQ114" s="848"/>
      <c r="AR114" s="848"/>
      <c r="AS114" s="848"/>
      <c r="AT114" s="849"/>
      <c r="AU114" s="959"/>
      <c r="AV114" s="960"/>
      <c r="AW114" s="960"/>
      <c r="AX114" s="960"/>
      <c r="AY114" s="960"/>
      <c r="AZ114" s="835" t="s">
        <v>461</v>
      </c>
      <c r="BA114" s="770"/>
      <c r="BB114" s="770"/>
      <c r="BC114" s="770"/>
      <c r="BD114" s="770"/>
      <c r="BE114" s="770"/>
      <c r="BF114" s="770"/>
      <c r="BG114" s="770"/>
      <c r="BH114" s="770"/>
      <c r="BI114" s="770"/>
      <c r="BJ114" s="770"/>
      <c r="BK114" s="770"/>
      <c r="BL114" s="770"/>
      <c r="BM114" s="770"/>
      <c r="BN114" s="770"/>
      <c r="BO114" s="770"/>
      <c r="BP114" s="771"/>
      <c r="BQ114" s="836">
        <v>3447472</v>
      </c>
      <c r="BR114" s="837"/>
      <c r="BS114" s="837"/>
      <c r="BT114" s="837"/>
      <c r="BU114" s="837"/>
      <c r="BV114" s="837">
        <v>3373918</v>
      </c>
      <c r="BW114" s="837"/>
      <c r="BX114" s="837"/>
      <c r="BY114" s="837"/>
      <c r="BZ114" s="837"/>
      <c r="CA114" s="837">
        <v>3272075</v>
      </c>
      <c r="CB114" s="837"/>
      <c r="CC114" s="837"/>
      <c r="CD114" s="837"/>
      <c r="CE114" s="837"/>
      <c r="CF114" s="898">
        <v>43.5</v>
      </c>
      <c r="CG114" s="899"/>
      <c r="CH114" s="899"/>
      <c r="CI114" s="899"/>
      <c r="CJ114" s="899"/>
      <c r="CK114" s="954"/>
      <c r="CL114" s="841"/>
      <c r="CM114" s="844" t="s">
        <v>462</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v>4906</v>
      </c>
      <c r="DH114" s="800"/>
      <c r="DI114" s="800"/>
      <c r="DJ114" s="800"/>
      <c r="DK114" s="801"/>
      <c r="DL114" s="802" t="s">
        <v>463</v>
      </c>
      <c r="DM114" s="800"/>
      <c r="DN114" s="800"/>
      <c r="DO114" s="800"/>
      <c r="DP114" s="801"/>
      <c r="DQ114" s="802" t="s">
        <v>444</v>
      </c>
      <c r="DR114" s="800"/>
      <c r="DS114" s="800"/>
      <c r="DT114" s="800"/>
      <c r="DU114" s="801"/>
      <c r="DV114" s="847" t="s">
        <v>445</v>
      </c>
      <c r="DW114" s="848"/>
      <c r="DX114" s="848"/>
      <c r="DY114" s="848"/>
      <c r="DZ114" s="849"/>
    </row>
    <row r="115" spans="1:130" s="226" customFormat="1" ht="26.25" customHeight="1">
      <c r="A115" s="941"/>
      <c r="B115" s="942"/>
      <c r="C115" s="770" t="s">
        <v>464</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58870</v>
      </c>
      <c r="AB115" s="946"/>
      <c r="AC115" s="946"/>
      <c r="AD115" s="946"/>
      <c r="AE115" s="947"/>
      <c r="AF115" s="948">
        <v>52605</v>
      </c>
      <c r="AG115" s="946"/>
      <c r="AH115" s="946"/>
      <c r="AI115" s="946"/>
      <c r="AJ115" s="947"/>
      <c r="AK115" s="948">
        <v>26388</v>
      </c>
      <c r="AL115" s="946"/>
      <c r="AM115" s="946"/>
      <c r="AN115" s="946"/>
      <c r="AO115" s="947"/>
      <c r="AP115" s="949">
        <v>0.4</v>
      </c>
      <c r="AQ115" s="950"/>
      <c r="AR115" s="950"/>
      <c r="AS115" s="950"/>
      <c r="AT115" s="951"/>
      <c r="AU115" s="959"/>
      <c r="AV115" s="960"/>
      <c r="AW115" s="960"/>
      <c r="AX115" s="960"/>
      <c r="AY115" s="960"/>
      <c r="AZ115" s="835" t="s">
        <v>465</v>
      </c>
      <c r="BA115" s="770"/>
      <c r="BB115" s="770"/>
      <c r="BC115" s="770"/>
      <c r="BD115" s="770"/>
      <c r="BE115" s="770"/>
      <c r="BF115" s="770"/>
      <c r="BG115" s="770"/>
      <c r="BH115" s="770"/>
      <c r="BI115" s="770"/>
      <c r="BJ115" s="770"/>
      <c r="BK115" s="770"/>
      <c r="BL115" s="770"/>
      <c r="BM115" s="770"/>
      <c r="BN115" s="770"/>
      <c r="BO115" s="770"/>
      <c r="BP115" s="771"/>
      <c r="BQ115" s="836" t="s">
        <v>455</v>
      </c>
      <c r="BR115" s="837"/>
      <c r="BS115" s="837"/>
      <c r="BT115" s="837"/>
      <c r="BU115" s="837"/>
      <c r="BV115" s="837" t="s">
        <v>446</v>
      </c>
      <c r="BW115" s="837"/>
      <c r="BX115" s="837"/>
      <c r="BY115" s="837"/>
      <c r="BZ115" s="837"/>
      <c r="CA115" s="837" t="s">
        <v>452</v>
      </c>
      <c r="CB115" s="837"/>
      <c r="CC115" s="837"/>
      <c r="CD115" s="837"/>
      <c r="CE115" s="837"/>
      <c r="CF115" s="898" t="s">
        <v>459</v>
      </c>
      <c r="CG115" s="899"/>
      <c r="CH115" s="899"/>
      <c r="CI115" s="899"/>
      <c r="CJ115" s="899"/>
      <c r="CK115" s="954"/>
      <c r="CL115" s="841"/>
      <c r="CM115" s="835" t="s">
        <v>466</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120338</v>
      </c>
      <c r="DH115" s="800"/>
      <c r="DI115" s="800"/>
      <c r="DJ115" s="800"/>
      <c r="DK115" s="801"/>
      <c r="DL115" s="802">
        <v>120382</v>
      </c>
      <c r="DM115" s="800"/>
      <c r="DN115" s="800"/>
      <c r="DO115" s="800"/>
      <c r="DP115" s="801"/>
      <c r="DQ115" s="802">
        <v>120404</v>
      </c>
      <c r="DR115" s="800"/>
      <c r="DS115" s="800"/>
      <c r="DT115" s="800"/>
      <c r="DU115" s="801"/>
      <c r="DV115" s="847">
        <v>1.6</v>
      </c>
      <c r="DW115" s="848"/>
      <c r="DX115" s="848"/>
      <c r="DY115" s="848"/>
      <c r="DZ115" s="849"/>
    </row>
    <row r="116" spans="1:130" s="226" customFormat="1" ht="26.25" customHeight="1">
      <c r="A116" s="943"/>
      <c r="B116" s="944"/>
      <c r="C116" s="903" t="s">
        <v>467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14</v>
      </c>
      <c r="AB116" s="800"/>
      <c r="AC116" s="800"/>
      <c r="AD116" s="800"/>
      <c r="AE116" s="801"/>
      <c r="AF116" s="802">
        <v>19</v>
      </c>
      <c r="AG116" s="800"/>
      <c r="AH116" s="800"/>
      <c r="AI116" s="800"/>
      <c r="AJ116" s="801"/>
      <c r="AK116" s="802">
        <v>39</v>
      </c>
      <c r="AL116" s="800"/>
      <c r="AM116" s="800"/>
      <c r="AN116" s="800"/>
      <c r="AO116" s="801"/>
      <c r="AP116" s="847">
        <v>0</v>
      </c>
      <c r="AQ116" s="848"/>
      <c r="AR116" s="848"/>
      <c r="AS116" s="848"/>
      <c r="AT116" s="849"/>
      <c r="AU116" s="959"/>
      <c r="AV116" s="960"/>
      <c r="AW116" s="960"/>
      <c r="AX116" s="960"/>
      <c r="AY116" s="960"/>
      <c r="AZ116" s="886" t="s">
        <v>468</v>
      </c>
      <c r="BA116" s="887"/>
      <c r="BB116" s="887"/>
      <c r="BC116" s="887"/>
      <c r="BD116" s="887"/>
      <c r="BE116" s="887"/>
      <c r="BF116" s="887"/>
      <c r="BG116" s="887"/>
      <c r="BH116" s="887"/>
      <c r="BI116" s="887"/>
      <c r="BJ116" s="887"/>
      <c r="BK116" s="887"/>
      <c r="BL116" s="887"/>
      <c r="BM116" s="887"/>
      <c r="BN116" s="887"/>
      <c r="BO116" s="887"/>
      <c r="BP116" s="888"/>
      <c r="BQ116" s="836" t="s">
        <v>452</v>
      </c>
      <c r="BR116" s="837"/>
      <c r="BS116" s="837"/>
      <c r="BT116" s="837"/>
      <c r="BU116" s="837"/>
      <c r="BV116" s="837" t="s">
        <v>459</v>
      </c>
      <c r="BW116" s="837"/>
      <c r="BX116" s="837"/>
      <c r="BY116" s="837"/>
      <c r="BZ116" s="837"/>
      <c r="CA116" s="837" t="s">
        <v>444</v>
      </c>
      <c r="CB116" s="837"/>
      <c r="CC116" s="837"/>
      <c r="CD116" s="837"/>
      <c r="CE116" s="837"/>
      <c r="CF116" s="898" t="s">
        <v>469</v>
      </c>
      <c r="CG116" s="899"/>
      <c r="CH116" s="899"/>
      <c r="CI116" s="899"/>
      <c r="CJ116" s="899"/>
      <c r="CK116" s="954"/>
      <c r="CL116" s="841"/>
      <c r="CM116" s="844" t="s">
        <v>470</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456</v>
      </c>
      <c r="DH116" s="800"/>
      <c r="DI116" s="800"/>
      <c r="DJ116" s="800"/>
      <c r="DK116" s="801"/>
      <c r="DL116" s="802" t="s">
        <v>446</v>
      </c>
      <c r="DM116" s="800"/>
      <c r="DN116" s="800"/>
      <c r="DO116" s="800"/>
      <c r="DP116" s="801"/>
      <c r="DQ116" s="802" t="s">
        <v>456</v>
      </c>
      <c r="DR116" s="800"/>
      <c r="DS116" s="800"/>
      <c r="DT116" s="800"/>
      <c r="DU116" s="801"/>
      <c r="DV116" s="847" t="s">
        <v>452</v>
      </c>
      <c r="DW116" s="848"/>
      <c r="DX116" s="848"/>
      <c r="DY116" s="848"/>
      <c r="DZ116" s="849"/>
    </row>
    <row r="117" spans="1:130" s="226" customFormat="1" ht="26.25" customHeight="1">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471</v>
      </c>
      <c r="Z117" s="926"/>
      <c r="AA117" s="931">
        <v>2450450</v>
      </c>
      <c r="AB117" s="932"/>
      <c r="AC117" s="932"/>
      <c r="AD117" s="932"/>
      <c r="AE117" s="933"/>
      <c r="AF117" s="934">
        <v>2380032</v>
      </c>
      <c r="AG117" s="932"/>
      <c r="AH117" s="932"/>
      <c r="AI117" s="932"/>
      <c r="AJ117" s="933"/>
      <c r="AK117" s="934">
        <v>2388341</v>
      </c>
      <c r="AL117" s="932"/>
      <c r="AM117" s="932"/>
      <c r="AN117" s="932"/>
      <c r="AO117" s="933"/>
      <c r="AP117" s="935"/>
      <c r="AQ117" s="936"/>
      <c r="AR117" s="936"/>
      <c r="AS117" s="936"/>
      <c r="AT117" s="937"/>
      <c r="AU117" s="959"/>
      <c r="AV117" s="960"/>
      <c r="AW117" s="960"/>
      <c r="AX117" s="960"/>
      <c r="AY117" s="960"/>
      <c r="AZ117" s="886" t="s">
        <v>472</v>
      </c>
      <c r="BA117" s="887"/>
      <c r="BB117" s="887"/>
      <c r="BC117" s="887"/>
      <c r="BD117" s="887"/>
      <c r="BE117" s="887"/>
      <c r="BF117" s="887"/>
      <c r="BG117" s="887"/>
      <c r="BH117" s="887"/>
      <c r="BI117" s="887"/>
      <c r="BJ117" s="887"/>
      <c r="BK117" s="887"/>
      <c r="BL117" s="887"/>
      <c r="BM117" s="887"/>
      <c r="BN117" s="887"/>
      <c r="BO117" s="887"/>
      <c r="BP117" s="888"/>
      <c r="BQ117" s="836" t="s">
        <v>452</v>
      </c>
      <c r="BR117" s="837"/>
      <c r="BS117" s="837"/>
      <c r="BT117" s="837"/>
      <c r="BU117" s="837"/>
      <c r="BV117" s="837" t="s">
        <v>458</v>
      </c>
      <c r="BW117" s="837"/>
      <c r="BX117" s="837"/>
      <c r="BY117" s="837"/>
      <c r="BZ117" s="837"/>
      <c r="CA117" s="837" t="s">
        <v>455</v>
      </c>
      <c r="CB117" s="837"/>
      <c r="CC117" s="837"/>
      <c r="CD117" s="837"/>
      <c r="CE117" s="837"/>
      <c r="CF117" s="898" t="s">
        <v>445</v>
      </c>
      <c r="CG117" s="899"/>
      <c r="CH117" s="899"/>
      <c r="CI117" s="899"/>
      <c r="CJ117" s="899"/>
      <c r="CK117" s="954"/>
      <c r="CL117" s="841"/>
      <c r="CM117" s="844" t="s">
        <v>473</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452</v>
      </c>
      <c r="DH117" s="800"/>
      <c r="DI117" s="800"/>
      <c r="DJ117" s="800"/>
      <c r="DK117" s="801"/>
      <c r="DL117" s="802" t="s">
        <v>455</v>
      </c>
      <c r="DM117" s="800"/>
      <c r="DN117" s="800"/>
      <c r="DO117" s="800"/>
      <c r="DP117" s="801"/>
      <c r="DQ117" s="802" t="s">
        <v>444</v>
      </c>
      <c r="DR117" s="800"/>
      <c r="DS117" s="800"/>
      <c r="DT117" s="800"/>
      <c r="DU117" s="801"/>
      <c r="DV117" s="847" t="s">
        <v>450</v>
      </c>
      <c r="DW117" s="848"/>
      <c r="DX117" s="848"/>
      <c r="DY117" s="848"/>
      <c r="DZ117" s="849"/>
    </row>
    <row r="118" spans="1:130" s="226" customFormat="1" ht="26.25" customHeight="1">
      <c r="A118" s="924" t="s">
        <v>432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430</v>
      </c>
      <c r="AB118" s="925"/>
      <c r="AC118" s="925"/>
      <c r="AD118" s="925"/>
      <c r="AE118" s="926"/>
      <c r="AF118" s="927" t="s">
        <v>301</v>
      </c>
      <c r="AG118" s="925"/>
      <c r="AH118" s="925"/>
      <c r="AI118" s="925"/>
      <c r="AJ118" s="926"/>
      <c r="AK118" s="927" t="s">
        <v>300</v>
      </c>
      <c r="AL118" s="925"/>
      <c r="AM118" s="925"/>
      <c r="AN118" s="925"/>
      <c r="AO118" s="926"/>
      <c r="AP118" s="928" t="s">
        <v>431</v>
      </c>
      <c r="AQ118" s="929"/>
      <c r="AR118" s="929"/>
      <c r="AS118" s="929"/>
      <c r="AT118" s="930"/>
      <c r="AU118" s="959"/>
      <c r="AV118" s="960"/>
      <c r="AW118" s="960"/>
      <c r="AX118" s="960"/>
      <c r="AY118" s="960"/>
      <c r="AZ118" s="902" t="s">
        <v>474</v>
      </c>
      <c r="BA118" s="903"/>
      <c r="BB118" s="903"/>
      <c r="BC118" s="903"/>
      <c r="BD118" s="903"/>
      <c r="BE118" s="903"/>
      <c r="BF118" s="903"/>
      <c r="BG118" s="903"/>
      <c r="BH118" s="903"/>
      <c r="BI118" s="903"/>
      <c r="BJ118" s="903"/>
      <c r="BK118" s="903"/>
      <c r="BL118" s="903"/>
      <c r="BM118" s="903"/>
      <c r="BN118" s="903"/>
      <c r="BO118" s="903"/>
      <c r="BP118" s="904"/>
      <c r="BQ118" s="905" t="s">
        <v>385</v>
      </c>
      <c r="BR118" s="868"/>
      <c r="BS118" s="868"/>
      <c r="BT118" s="868"/>
      <c r="BU118" s="868"/>
      <c r="BV118" s="868" t="s">
        <v>458</v>
      </c>
      <c r="BW118" s="868"/>
      <c r="BX118" s="868"/>
      <c r="BY118" s="868"/>
      <c r="BZ118" s="868"/>
      <c r="CA118" s="868" t="s">
        <v>445</v>
      </c>
      <c r="CB118" s="868"/>
      <c r="CC118" s="868"/>
      <c r="CD118" s="868"/>
      <c r="CE118" s="868"/>
      <c r="CF118" s="898" t="s">
        <v>469</v>
      </c>
      <c r="CG118" s="899"/>
      <c r="CH118" s="899"/>
      <c r="CI118" s="899"/>
      <c r="CJ118" s="899"/>
      <c r="CK118" s="954"/>
      <c r="CL118" s="841"/>
      <c r="CM118" s="844" t="s">
        <v>475</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458</v>
      </c>
      <c r="DH118" s="800"/>
      <c r="DI118" s="800"/>
      <c r="DJ118" s="800"/>
      <c r="DK118" s="801"/>
      <c r="DL118" s="802" t="s">
        <v>450</v>
      </c>
      <c r="DM118" s="800"/>
      <c r="DN118" s="800"/>
      <c r="DO118" s="800"/>
      <c r="DP118" s="801"/>
      <c r="DQ118" s="802" t="s">
        <v>452</v>
      </c>
      <c r="DR118" s="800"/>
      <c r="DS118" s="800"/>
      <c r="DT118" s="800"/>
      <c r="DU118" s="801"/>
      <c r="DV118" s="847" t="s">
        <v>444</v>
      </c>
      <c r="DW118" s="848"/>
      <c r="DX118" s="848"/>
      <c r="DY118" s="848"/>
      <c r="DZ118" s="849"/>
    </row>
    <row r="119" spans="1:130" s="226" customFormat="1" ht="26.25" customHeight="1">
      <c r="A119" s="838" t="s">
        <v>435</v>
      </c>
      <c r="B119" s="839"/>
      <c r="C119" s="914" t="s">
        <v>436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444</v>
      </c>
      <c r="AB119" s="918"/>
      <c r="AC119" s="918"/>
      <c r="AD119" s="918"/>
      <c r="AE119" s="919"/>
      <c r="AF119" s="920" t="s">
        <v>444</v>
      </c>
      <c r="AG119" s="918"/>
      <c r="AH119" s="918"/>
      <c r="AI119" s="918"/>
      <c r="AJ119" s="919"/>
      <c r="AK119" s="920" t="s">
        <v>450</v>
      </c>
      <c r="AL119" s="918"/>
      <c r="AM119" s="918"/>
      <c r="AN119" s="918"/>
      <c r="AO119" s="919"/>
      <c r="AP119" s="921" t="s">
        <v>444</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900" t="s">
        <v>476</v>
      </c>
      <c r="BP119" s="901"/>
      <c r="BQ119" s="905">
        <v>27453278</v>
      </c>
      <c r="BR119" s="868"/>
      <c r="BS119" s="868"/>
      <c r="BT119" s="868"/>
      <c r="BU119" s="868"/>
      <c r="BV119" s="868">
        <v>26695225</v>
      </c>
      <c r="BW119" s="868"/>
      <c r="BX119" s="868"/>
      <c r="BY119" s="868"/>
      <c r="BZ119" s="868"/>
      <c r="CA119" s="868">
        <v>26265896</v>
      </c>
      <c r="CB119" s="868"/>
      <c r="CC119" s="868"/>
      <c r="CD119" s="868"/>
      <c r="CE119" s="868"/>
      <c r="CF119" s="766"/>
      <c r="CG119" s="767"/>
      <c r="CH119" s="767"/>
      <c r="CI119" s="767"/>
      <c r="CJ119" s="857"/>
      <c r="CK119" s="955"/>
      <c r="CL119" s="843"/>
      <c r="CM119" s="861" t="s">
        <v>477</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236705</v>
      </c>
      <c r="DH119" s="783"/>
      <c r="DI119" s="783"/>
      <c r="DJ119" s="783"/>
      <c r="DK119" s="784"/>
      <c r="DL119" s="785">
        <v>192265</v>
      </c>
      <c r="DM119" s="783"/>
      <c r="DN119" s="783"/>
      <c r="DO119" s="783"/>
      <c r="DP119" s="784"/>
      <c r="DQ119" s="785">
        <v>186818</v>
      </c>
      <c r="DR119" s="783"/>
      <c r="DS119" s="783"/>
      <c r="DT119" s="783"/>
      <c r="DU119" s="784"/>
      <c r="DV119" s="871">
        <v>2.5</v>
      </c>
      <c r="DW119" s="872"/>
      <c r="DX119" s="872"/>
      <c r="DY119" s="872"/>
      <c r="DZ119" s="873"/>
    </row>
    <row r="120" spans="1:130" s="226" customFormat="1" ht="26.25" customHeight="1">
      <c r="A120" s="840"/>
      <c r="B120" s="841"/>
      <c r="C120" s="844" t="s">
        <v>440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450</v>
      </c>
      <c r="AB120" s="800"/>
      <c r="AC120" s="800"/>
      <c r="AD120" s="800"/>
      <c r="AE120" s="801"/>
      <c r="AF120" s="802" t="s">
        <v>456</v>
      </c>
      <c r="AG120" s="800"/>
      <c r="AH120" s="800"/>
      <c r="AI120" s="800"/>
      <c r="AJ120" s="801"/>
      <c r="AK120" s="802" t="s">
        <v>446</v>
      </c>
      <c r="AL120" s="800"/>
      <c r="AM120" s="800"/>
      <c r="AN120" s="800"/>
      <c r="AO120" s="801"/>
      <c r="AP120" s="847" t="s">
        <v>446</v>
      </c>
      <c r="AQ120" s="848"/>
      <c r="AR120" s="848"/>
      <c r="AS120" s="848"/>
      <c r="AT120" s="849"/>
      <c r="AU120" s="906" t="s">
        <v>478</v>
      </c>
      <c r="AV120" s="907"/>
      <c r="AW120" s="907"/>
      <c r="AX120" s="907"/>
      <c r="AY120" s="908"/>
      <c r="AZ120" s="883" t="s">
        <v>479</v>
      </c>
      <c r="BA120" s="828"/>
      <c r="BB120" s="828"/>
      <c r="BC120" s="828"/>
      <c r="BD120" s="828"/>
      <c r="BE120" s="828"/>
      <c r="BF120" s="828"/>
      <c r="BG120" s="828"/>
      <c r="BH120" s="828"/>
      <c r="BI120" s="828"/>
      <c r="BJ120" s="828"/>
      <c r="BK120" s="828"/>
      <c r="BL120" s="828"/>
      <c r="BM120" s="828"/>
      <c r="BN120" s="828"/>
      <c r="BO120" s="828"/>
      <c r="BP120" s="829"/>
      <c r="BQ120" s="884">
        <v>8059062</v>
      </c>
      <c r="BR120" s="865"/>
      <c r="BS120" s="865"/>
      <c r="BT120" s="865"/>
      <c r="BU120" s="865"/>
      <c r="BV120" s="865">
        <v>8235206</v>
      </c>
      <c r="BW120" s="865"/>
      <c r="BX120" s="865"/>
      <c r="BY120" s="865"/>
      <c r="BZ120" s="865"/>
      <c r="CA120" s="865">
        <v>8529301</v>
      </c>
      <c r="CB120" s="865"/>
      <c r="CC120" s="865"/>
      <c r="CD120" s="865"/>
      <c r="CE120" s="865"/>
      <c r="CF120" s="889">
        <v>113.3</v>
      </c>
      <c r="CG120" s="890"/>
      <c r="CH120" s="890"/>
      <c r="CI120" s="890"/>
      <c r="CJ120" s="890"/>
      <c r="CK120" s="891" t="s">
        <v>480</v>
      </c>
      <c r="CL120" s="875"/>
      <c r="CM120" s="875"/>
      <c r="CN120" s="875"/>
      <c r="CO120" s="876"/>
      <c r="CP120" s="895" t="s">
        <v>481</v>
      </c>
      <c r="CQ120" s="896"/>
      <c r="CR120" s="896"/>
      <c r="CS120" s="896"/>
      <c r="CT120" s="896"/>
      <c r="CU120" s="896"/>
      <c r="CV120" s="896"/>
      <c r="CW120" s="896"/>
      <c r="CX120" s="896"/>
      <c r="CY120" s="896"/>
      <c r="CZ120" s="896"/>
      <c r="DA120" s="896"/>
      <c r="DB120" s="896"/>
      <c r="DC120" s="896"/>
      <c r="DD120" s="896"/>
      <c r="DE120" s="896"/>
      <c r="DF120" s="897"/>
      <c r="DG120" s="884">
        <v>5296477</v>
      </c>
      <c r="DH120" s="865"/>
      <c r="DI120" s="865"/>
      <c r="DJ120" s="865"/>
      <c r="DK120" s="865"/>
      <c r="DL120" s="865">
        <v>4804495</v>
      </c>
      <c r="DM120" s="865"/>
      <c r="DN120" s="865"/>
      <c r="DO120" s="865"/>
      <c r="DP120" s="865"/>
      <c r="DQ120" s="865">
        <v>4306161</v>
      </c>
      <c r="DR120" s="865"/>
      <c r="DS120" s="865"/>
      <c r="DT120" s="865"/>
      <c r="DU120" s="865"/>
      <c r="DV120" s="866">
        <v>57.2</v>
      </c>
      <c r="DW120" s="866"/>
      <c r="DX120" s="866"/>
      <c r="DY120" s="866"/>
      <c r="DZ120" s="867"/>
    </row>
    <row r="121" spans="1:130" s="226" customFormat="1" ht="26.25" customHeight="1">
      <c r="A121" s="840"/>
      <c r="B121" s="841"/>
      <c r="C121" s="886" t="s">
        <v>482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446</v>
      </c>
      <c r="AB121" s="800"/>
      <c r="AC121" s="800"/>
      <c r="AD121" s="800"/>
      <c r="AE121" s="801"/>
      <c r="AF121" s="802" t="s">
        <v>446</v>
      </c>
      <c r="AG121" s="800"/>
      <c r="AH121" s="800"/>
      <c r="AI121" s="800"/>
      <c r="AJ121" s="801"/>
      <c r="AK121" s="802" t="s">
        <v>444</v>
      </c>
      <c r="AL121" s="800"/>
      <c r="AM121" s="800"/>
      <c r="AN121" s="800"/>
      <c r="AO121" s="801"/>
      <c r="AP121" s="847" t="s">
        <v>446</v>
      </c>
      <c r="AQ121" s="848"/>
      <c r="AR121" s="848"/>
      <c r="AS121" s="848"/>
      <c r="AT121" s="849"/>
      <c r="AU121" s="909"/>
      <c r="AV121" s="910"/>
      <c r="AW121" s="910"/>
      <c r="AX121" s="910"/>
      <c r="AY121" s="911"/>
      <c r="AZ121" s="835" t="s">
        <v>483</v>
      </c>
      <c r="BA121" s="770"/>
      <c r="BB121" s="770"/>
      <c r="BC121" s="770"/>
      <c r="BD121" s="770"/>
      <c r="BE121" s="770"/>
      <c r="BF121" s="770"/>
      <c r="BG121" s="770"/>
      <c r="BH121" s="770"/>
      <c r="BI121" s="770"/>
      <c r="BJ121" s="770"/>
      <c r="BK121" s="770"/>
      <c r="BL121" s="770"/>
      <c r="BM121" s="770"/>
      <c r="BN121" s="770"/>
      <c r="BO121" s="770"/>
      <c r="BP121" s="771"/>
      <c r="BQ121" s="836">
        <v>559156</v>
      </c>
      <c r="BR121" s="837"/>
      <c r="BS121" s="837"/>
      <c r="BT121" s="837"/>
      <c r="BU121" s="837"/>
      <c r="BV121" s="837">
        <v>493186</v>
      </c>
      <c r="BW121" s="837"/>
      <c r="BX121" s="837"/>
      <c r="BY121" s="837"/>
      <c r="BZ121" s="837"/>
      <c r="CA121" s="837">
        <v>440460</v>
      </c>
      <c r="CB121" s="837"/>
      <c r="CC121" s="837"/>
      <c r="CD121" s="837"/>
      <c r="CE121" s="837"/>
      <c r="CF121" s="898">
        <v>5.9</v>
      </c>
      <c r="CG121" s="899"/>
      <c r="CH121" s="899"/>
      <c r="CI121" s="899"/>
      <c r="CJ121" s="899"/>
      <c r="CK121" s="892"/>
      <c r="CL121" s="878"/>
      <c r="CM121" s="878"/>
      <c r="CN121" s="878"/>
      <c r="CO121" s="879"/>
      <c r="CP121" s="858" t="s">
        <v>484</v>
      </c>
      <c r="CQ121" s="859"/>
      <c r="CR121" s="859"/>
      <c r="CS121" s="859"/>
      <c r="CT121" s="859"/>
      <c r="CU121" s="859"/>
      <c r="CV121" s="859"/>
      <c r="CW121" s="859"/>
      <c r="CX121" s="859"/>
      <c r="CY121" s="859"/>
      <c r="CZ121" s="859"/>
      <c r="DA121" s="859"/>
      <c r="DB121" s="859"/>
      <c r="DC121" s="859"/>
      <c r="DD121" s="859"/>
      <c r="DE121" s="859"/>
      <c r="DF121" s="860"/>
      <c r="DG121" s="836">
        <v>68437</v>
      </c>
      <c r="DH121" s="837"/>
      <c r="DI121" s="837"/>
      <c r="DJ121" s="837"/>
      <c r="DK121" s="837"/>
      <c r="DL121" s="837">
        <v>62675</v>
      </c>
      <c r="DM121" s="837"/>
      <c r="DN121" s="837"/>
      <c r="DO121" s="837"/>
      <c r="DP121" s="837"/>
      <c r="DQ121" s="837">
        <v>67050</v>
      </c>
      <c r="DR121" s="837"/>
      <c r="DS121" s="837"/>
      <c r="DT121" s="837"/>
      <c r="DU121" s="837"/>
      <c r="DV121" s="814">
        <v>0.9</v>
      </c>
      <c r="DW121" s="814"/>
      <c r="DX121" s="814"/>
      <c r="DY121" s="814"/>
      <c r="DZ121" s="815"/>
    </row>
    <row r="122" spans="1:130" s="226" customFormat="1" ht="26.25" customHeight="1">
      <c r="A122" s="840"/>
      <c r="B122" s="841"/>
      <c r="C122" s="844" t="s">
        <v>462</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v>5192</v>
      </c>
      <c r="AB122" s="800"/>
      <c r="AC122" s="800"/>
      <c r="AD122" s="800"/>
      <c r="AE122" s="801"/>
      <c r="AF122" s="802">
        <v>5197</v>
      </c>
      <c r="AG122" s="800"/>
      <c r="AH122" s="800"/>
      <c r="AI122" s="800"/>
      <c r="AJ122" s="801"/>
      <c r="AK122" s="802" t="s">
        <v>456</v>
      </c>
      <c r="AL122" s="800"/>
      <c r="AM122" s="800"/>
      <c r="AN122" s="800"/>
      <c r="AO122" s="801"/>
      <c r="AP122" s="847" t="s">
        <v>455</v>
      </c>
      <c r="AQ122" s="848"/>
      <c r="AR122" s="848"/>
      <c r="AS122" s="848"/>
      <c r="AT122" s="849"/>
      <c r="AU122" s="909"/>
      <c r="AV122" s="910"/>
      <c r="AW122" s="910"/>
      <c r="AX122" s="910"/>
      <c r="AY122" s="911"/>
      <c r="AZ122" s="902" t="s">
        <v>485</v>
      </c>
      <c r="BA122" s="903"/>
      <c r="BB122" s="903"/>
      <c r="BC122" s="903"/>
      <c r="BD122" s="903"/>
      <c r="BE122" s="903"/>
      <c r="BF122" s="903"/>
      <c r="BG122" s="903"/>
      <c r="BH122" s="903"/>
      <c r="BI122" s="903"/>
      <c r="BJ122" s="903"/>
      <c r="BK122" s="903"/>
      <c r="BL122" s="903"/>
      <c r="BM122" s="903"/>
      <c r="BN122" s="903"/>
      <c r="BO122" s="903"/>
      <c r="BP122" s="904"/>
      <c r="BQ122" s="905">
        <v>16663709</v>
      </c>
      <c r="BR122" s="868"/>
      <c r="BS122" s="868"/>
      <c r="BT122" s="868"/>
      <c r="BU122" s="868"/>
      <c r="BV122" s="868">
        <v>16472067</v>
      </c>
      <c r="BW122" s="868"/>
      <c r="BX122" s="868"/>
      <c r="BY122" s="868"/>
      <c r="BZ122" s="868"/>
      <c r="CA122" s="868">
        <v>16532041</v>
      </c>
      <c r="CB122" s="868"/>
      <c r="CC122" s="868"/>
      <c r="CD122" s="868"/>
      <c r="CE122" s="868"/>
      <c r="CF122" s="869">
        <v>219.6</v>
      </c>
      <c r="CG122" s="870"/>
      <c r="CH122" s="870"/>
      <c r="CI122" s="870"/>
      <c r="CJ122" s="870"/>
      <c r="CK122" s="892"/>
      <c r="CL122" s="878"/>
      <c r="CM122" s="878"/>
      <c r="CN122" s="878"/>
      <c r="CO122" s="879"/>
      <c r="CP122" s="858" t="s">
        <v>486</v>
      </c>
      <c r="CQ122" s="859"/>
      <c r="CR122" s="859"/>
      <c r="CS122" s="859"/>
      <c r="CT122" s="859"/>
      <c r="CU122" s="859"/>
      <c r="CV122" s="859"/>
      <c r="CW122" s="859"/>
      <c r="CX122" s="859"/>
      <c r="CY122" s="859"/>
      <c r="CZ122" s="859"/>
      <c r="DA122" s="859"/>
      <c r="DB122" s="859"/>
      <c r="DC122" s="859"/>
      <c r="DD122" s="859"/>
      <c r="DE122" s="859"/>
      <c r="DF122" s="860"/>
      <c r="DG122" s="836" t="s">
        <v>446</v>
      </c>
      <c r="DH122" s="837"/>
      <c r="DI122" s="837"/>
      <c r="DJ122" s="837"/>
      <c r="DK122" s="837"/>
      <c r="DL122" s="837" t="s">
        <v>445</v>
      </c>
      <c r="DM122" s="837"/>
      <c r="DN122" s="837"/>
      <c r="DO122" s="837"/>
      <c r="DP122" s="837"/>
      <c r="DQ122" s="837" t="s">
        <v>456</v>
      </c>
      <c r="DR122" s="837"/>
      <c r="DS122" s="837"/>
      <c r="DT122" s="837"/>
      <c r="DU122" s="837"/>
      <c r="DV122" s="814" t="s">
        <v>447</v>
      </c>
      <c r="DW122" s="814"/>
      <c r="DX122" s="814"/>
      <c r="DY122" s="814"/>
      <c r="DZ122" s="815"/>
    </row>
    <row r="123" spans="1:130" s="226" customFormat="1" ht="26.25" customHeight="1">
      <c r="A123" s="840"/>
      <c r="B123" s="841"/>
      <c r="C123" s="844" t="s">
        <v>470</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452</v>
      </c>
      <c r="AB123" s="800"/>
      <c r="AC123" s="800"/>
      <c r="AD123" s="800"/>
      <c r="AE123" s="801"/>
      <c r="AF123" s="802" t="s">
        <v>446</v>
      </c>
      <c r="AG123" s="800"/>
      <c r="AH123" s="800"/>
      <c r="AI123" s="800"/>
      <c r="AJ123" s="801"/>
      <c r="AK123" s="802" t="s">
        <v>446</v>
      </c>
      <c r="AL123" s="800"/>
      <c r="AM123" s="800"/>
      <c r="AN123" s="800"/>
      <c r="AO123" s="801"/>
      <c r="AP123" s="847" t="s">
        <v>455</v>
      </c>
      <c r="AQ123" s="848"/>
      <c r="AR123" s="848"/>
      <c r="AS123" s="848"/>
      <c r="AT123" s="849"/>
      <c r="AU123" s="912"/>
      <c r="AV123" s="913"/>
      <c r="AW123" s="913"/>
      <c r="AX123" s="913"/>
      <c r="AY123" s="913"/>
      <c r="AZ123" s="257" t="s">
        <v>182</v>
      </c>
      <c r="BA123" s="257"/>
      <c r="BB123" s="257"/>
      <c r="BC123" s="257"/>
      <c r="BD123" s="257"/>
      <c r="BE123" s="257"/>
      <c r="BF123" s="257"/>
      <c r="BG123" s="257"/>
      <c r="BH123" s="257"/>
      <c r="BI123" s="257"/>
      <c r="BJ123" s="257"/>
      <c r="BK123" s="257"/>
      <c r="BL123" s="257"/>
      <c r="BM123" s="257"/>
      <c r="BN123" s="257"/>
      <c r="BO123" s="900" t="s">
        <v>487</v>
      </c>
      <c r="BP123" s="901"/>
      <c r="BQ123" s="855">
        <v>25281927</v>
      </c>
      <c r="BR123" s="856"/>
      <c r="BS123" s="856"/>
      <c r="BT123" s="856"/>
      <c r="BU123" s="856"/>
      <c r="BV123" s="856">
        <v>25200459</v>
      </c>
      <c r="BW123" s="856"/>
      <c r="BX123" s="856"/>
      <c r="BY123" s="856"/>
      <c r="BZ123" s="856"/>
      <c r="CA123" s="856">
        <v>25501802</v>
      </c>
      <c r="CB123" s="856"/>
      <c r="CC123" s="856"/>
      <c r="CD123" s="856"/>
      <c r="CE123" s="856"/>
      <c r="CF123" s="766"/>
      <c r="CG123" s="767"/>
      <c r="CH123" s="767"/>
      <c r="CI123" s="767"/>
      <c r="CJ123" s="857"/>
      <c r="CK123" s="892"/>
      <c r="CL123" s="878"/>
      <c r="CM123" s="878"/>
      <c r="CN123" s="878"/>
      <c r="CO123" s="879"/>
      <c r="CP123" s="858" t="s">
        <v>488</v>
      </c>
      <c r="CQ123" s="859"/>
      <c r="CR123" s="859"/>
      <c r="CS123" s="859"/>
      <c r="CT123" s="859"/>
      <c r="CU123" s="859"/>
      <c r="CV123" s="859"/>
      <c r="CW123" s="859"/>
      <c r="CX123" s="859"/>
      <c r="CY123" s="859"/>
      <c r="CZ123" s="859"/>
      <c r="DA123" s="859"/>
      <c r="DB123" s="859"/>
      <c r="DC123" s="859"/>
      <c r="DD123" s="859"/>
      <c r="DE123" s="859"/>
      <c r="DF123" s="860"/>
      <c r="DG123" s="799" t="s">
        <v>444</v>
      </c>
      <c r="DH123" s="800"/>
      <c r="DI123" s="800"/>
      <c r="DJ123" s="800"/>
      <c r="DK123" s="801"/>
      <c r="DL123" s="802" t="s">
        <v>455</v>
      </c>
      <c r="DM123" s="800"/>
      <c r="DN123" s="800"/>
      <c r="DO123" s="800"/>
      <c r="DP123" s="801"/>
      <c r="DQ123" s="802" t="s">
        <v>455</v>
      </c>
      <c r="DR123" s="800"/>
      <c r="DS123" s="800"/>
      <c r="DT123" s="800"/>
      <c r="DU123" s="801"/>
      <c r="DV123" s="847" t="s">
        <v>455</v>
      </c>
      <c r="DW123" s="848"/>
      <c r="DX123" s="848"/>
      <c r="DY123" s="848"/>
      <c r="DZ123" s="849"/>
    </row>
    <row r="124" spans="1:130" s="226" customFormat="1" ht="26.25" customHeight="1" thickBot="1">
      <c r="A124" s="840"/>
      <c r="B124" s="841"/>
      <c r="C124" s="844" t="s">
        <v>473</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452</v>
      </c>
      <c r="AB124" s="800"/>
      <c r="AC124" s="800"/>
      <c r="AD124" s="800"/>
      <c r="AE124" s="801"/>
      <c r="AF124" s="802" t="s">
        <v>455</v>
      </c>
      <c r="AG124" s="800"/>
      <c r="AH124" s="800"/>
      <c r="AI124" s="800"/>
      <c r="AJ124" s="801"/>
      <c r="AK124" s="802" t="s">
        <v>469</v>
      </c>
      <c r="AL124" s="800"/>
      <c r="AM124" s="800"/>
      <c r="AN124" s="800"/>
      <c r="AO124" s="801"/>
      <c r="AP124" s="847" t="s">
        <v>469</v>
      </c>
      <c r="AQ124" s="848"/>
      <c r="AR124" s="848"/>
      <c r="AS124" s="848"/>
      <c r="AT124" s="849"/>
      <c r="AU124" s="850" t="s">
        <v>489</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26.5</v>
      </c>
      <c r="BR124" s="854"/>
      <c r="BS124" s="854"/>
      <c r="BT124" s="854"/>
      <c r="BU124" s="854"/>
      <c r="BV124" s="854">
        <v>19.2</v>
      </c>
      <c r="BW124" s="854"/>
      <c r="BX124" s="854"/>
      <c r="BY124" s="854"/>
      <c r="BZ124" s="854"/>
      <c r="CA124" s="854">
        <v>10.1</v>
      </c>
      <c r="CB124" s="854"/>
      <c r="CC124" s="854"/>
      <c r="CD124" s="854"/>
      <c r="CE124" s="854"/>
      <c r="CF124" s="744"/>
      <c r="CG124" s="745"/>
      <c r="CH124" s="745"/>
      <c r="CI124" s="745"/>
      <c r="CJ124" s="885"/>
      <c r="CK124" s="893"/>
      <c r="CL124" s="893"/>
      <c r="CM124" s="893"/>
      <c r="CN124" s="893"/>
      <c r="CO124" s="894"/>
      <c r="CP124" s="858" t="s">
        <v>490</v>
      </c>
      <c r="CQ124" s="859"/>
      <c r="CR124" s="859"/>
      <c r="CS124" s="859"/>
      <c r="CT124" s="859"/>
      <c r="CU124" s="859"/>
      <c r="CV124" s="859"/>
      <c r="CW124" s="859"/>
      <c r="CX124" s="859"/>
      <c r="CY124" s="859"/>
      <c r="CZ124" s="859"/>
      <c r="DA124" s="859"/>
      <c r="DB124" s="859"/>
      <c r="DC124" s="859"/>
      <c r="DD124" s="859"/>
      <c r="DE124" s="859"/>
      <c r="DF124" s="860"/>
      <c r="DG124" s="782">
        <v>159813</v>
      </c>
      <c r="DH124" s="783"/>
      <c r="DI124" s="783"/>
      <c r="DJ124" s="783"/>
      <c r="DK124" s="784"/>
      <c r="DL124" s="785">
        <v>43002</v>
      </c>
      <c r="DM124" s="783"/>
      <c r="DN124" s="783"/>
      <c r="DO124" s="783"/>
      <c r="DP124" s="784"/>
      <c r="DQ124" s="785" t="s">
        <v>455</v>
      </c>
      <c r="DR124" s="783"/>
      <c r="DS124" s="783"/>
      <c r="DT124" s="783"/>
      <c r="DU124" s="784"/>
      <c r="DV124" s="871" t="s">
        <v>450</v>
      </c>
      <c r="DW124" s="872"/>
      <c r="DX124" s="872"/>
      <c r="DY124" s="872"/>
      <c r="DZ124" s="873"/>
    </row>
    <row r="125" spans="1:130" s="226" customFormat="1" ht="26.25" customHeight="1">
      <c r="A125" s="840"/>
      <c r="B125" s="841"/>
      <c r="C125" s="844" t="s">
        <v>475</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445</v>
      </c>
      <c r="AB125" s="800"/>
      <c r="AC125" s="800"/>
      <c r="AD125" s="800"/>
      <c r="AE125" s="801"/>
      <c r="AF125" s="802" t="s">
        <v>445</v>
      </c>
      <c r="AG125" s="800"/>
      <c r="AH125" s="800"/>
      <c r="AI125" s="800"/>
      <c r="AJ125" s="801"/>
      <c r="AK125" s="802" t="s">
        <v>469</v>
      </c>
      <c r="AL125" s="800"/>
      <c r="AM125" s="800"/>
      <c r="AN125" s="800"/>
      <c r="AO125" s="801"/>
      <c r="AP125" s="847" t="s">
        <v>455</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491</v>
      </c>
      <c r="CL125" s="875"/>
      <c r="CM125" s="875"/>
      <c r="CN125" s="875"/>
      <c r="CO125" s="876"/>
      <c r="CP125" s="883" t="s">
        <v>492</v>
      </c>
      <c r="CQ125" s="828"/>
      <c r="CR125" s="828"/>
      <c r="CS125" s="828"/>
      <c r="CT125" s="828"/>
      <c r="CU125" s="828"/>
      <c r="CV125" s="828"/>
      <c r="CW125" s="828"/>
      <c r="CX125" s="828"/>
      <c r="CY125" s="828"/>
      <c r="CZ125" s="828"/>
      <c r="DA125" s="828"/>
      <c r="DB125" s="828"/>
      <c r="DC125" s="828"/>
      <c r="DD125" s="828"/>
      <c r="DE125" s="828"/>
      <c r="DF125" s="829"/>
      <c r="DG125" s="884" t="s">
        <v>455</v>
      </c>
      <c r="DH125" s="865"/>
      <c r="DI125" s="865"/>
      <c r="DJ125" s="865"/>
      <c r="DK125" s="865"/>
      <c r="DL125" s="865" t="s">
        <v>450</v>
      </c>
      <c r="DM125" s="865"/>
      <c r="DN125" s="865"/>
      <c r="DO125" s="865"/>
      <c r="DP125" s="865"/>
      <c r="DQ125" s="865" t="s">
        <v>446</v>
      </c>
      <c r="DR125" s="865"/>
      <c r="DS125" s="865"/>
      <c r="DT125" s="865"/>
      <c r="DU125" s="865"/>
      <c r="DV125" s="866" t="s">
        <v>452</v>
      </c>
      <c r="DW125" s="866"/>
      <c r="DX125" s="866"/>
      <c r="DY125" s="866"/>
      <c r="DZ125" s="867"/>
    </row>
    <row r="126" spans="1:130" s="226" customFormat="1" ht="26.25" customHeight="1" thickBot="1">
      <c r="A126" s="840"/>
      <c r="B126" s="841"/>
      <c r="C126" s="844" t="s">
        <v>477</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53657</v>
      </c>
      <c r="AB126" s="800"/>
      <c r="AC126" s="800"/>
      <c r="AD126" s="800"/>
      <c r="AE126" s="801"/>
      <c r="AF126" s="802">
        <v>47399</v>
      </c>
      <c r="AG126" s="800"/>
      <c r="AH126" s="800"/>
      <c r="AI126" s="800"/>
      <c r="AJ126" s="801"/>
      <c r="AK126" s="802">
        <v>26388</v>
      </c>
      <c r="AL126" s="800"/>
      <c r="AM126" s="800"/>
      <c r="AN126" s="800"/>
      <c r="AO126" s="801"/>
      <c r="AP126" s="847">
        <v>0.4</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493</v>
      </c>
      <c r="CQ126" s="770"/>
      <c r="CR126" s="770"/>
      <c r="CS126" s="770"/>
      <c r="CT126" s="770"/>
      <c r="CU126" s="770"/>
      <c r="CV126" s="770"/>
      <c r="CW126" s="770"/>
      <c r="CX126" s="770"/>
      <c r="CY126" s="770"/>
      <c r="CZ126" s="770"/>
      <c r="DA126" s="770"/>
      <c r="DB126" s="770"/>
      <c r="DC126" s="770"/>
      <c r="DD126" s="770"/>
      <c r="DE126" s="770"/>
      <c r="DF126" s="771"/>
      <c r="DG126" s="836" t="s">
        <v>452</v>
      </c>
      <c r="DH126" s="837"/>
      <c r="DI126" s="837"/>
      <c r="DJ126" s="837"/>
      <c r="DK126" s="837"/>
      <c r="DL126" s="837" t="s">
        <v>455</v>
      </c>
      <c r="DM126" s="837"/>
      <c r="DN126" s="837"/>
      <c r="DO126" s="837"/>
      <c r="DP126" s="837"/>
      <c r="DQ126" s="837" t="s">
        <v>469</v>
      </c>
      <c r="DR126" s="837"/>
      <c r="DS126" s="837"/>
      <c r="DT126" s="837"/>
      <c r="DU126" s="837"/>
      <c r="DV126" s="814" t="s">
        <v>469</v>
      </c>
      <c r="DW126" s="814"/>
      <c r="DX126" s="814"/>
      <c r="DY126" s="814"/>
      <c r="DZ126" s="815"/>
    </row>
    <row r="127" spans="1:130" s="226" customFormat="1" ht="26.25" customHeight="1">
      <c r="A127" s="842"/>
      <c r="B127" s="843"/>
      <c r="C127" s="861" t="s">
        <v>494</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21</v>
      </c>
      <c r="AB127" s="800"/>
      <c r="AC127" s="800"/>
      <c r="AD127" s="800"/>
      <c r="AE127" s="801"/>
      <c r="AF127" s="802">
        <v>9</v>
      </c>
      <c r="AG127" s="800"/>
      <c r="AH127" s="800"/>
      <c r="AI127" s="800"/>
      <c r="AJ127" s="801"/>
      <c r="AK127" s="802" t="s">
        <v>450</v>
      </c>
      <c r="AL127" s="800"/>
      <c r="AM127" s="800"/>
      <c r="AN127" s="800"/>
      <c r="AO127" s="801"/>
      <c r="AP127" s="847" t="s">
        <v>455</v>
      </c>
      <c r="AQ127" s="848"/>
      <c r="AR127" s="848"/>
      <c r="AS127" s="848"/>
      <c r="AT127" s="849"/>
      <c r="AU127" s="262"/>
      <c r="AV127" s="262"/>
      <c r="AW127" s="262"/>
      <c r="AX127" s="864" t="s">
        <v>495</v>
      </c>
      <c r="AY127" s="832"/>
      <c r="AZ127" s="832"/>
      <c r="BA127" s="832"/>
      <c r="BB127" s="832"/>
      <c r="BC127" s="832"/>
      <c r="BD127" s="832"/>
      <c r="BE127" s="833"/>
      <c r="BF127" s="831" t="s">
        <v>496</v>
      </c>
      <c r="BG127" s="832"/>
      <c r="BH127" s="832"/>
      <c r="BI127" s="832"/>
      <c r="BJ127" s="832"/>
      <c r="BK127" s="832"/>
      <c r="BL127" s="833"/>
      <c r="BM127" s="831" t="s">
        <v>497</v>
      </c>
      <c r="BN127" s="832"/>
      <c r="BO127" s="832"/>
      <c r="BP127" s="832"/>
      <c r="BQ127" s="832"/>
      <c r="BR127" s="832"/>
      <c r="BS127" s="833"/>
      <c r="BT127" s="831" t="s">
        <v>498</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499</v>
      </c>
      <c r="CQ127" s="770"/>
      <c r="CR127" s="770"/>
      <c r="CS127" s="770"/>
      <c r="CT127" s="770"/>
      <c r="CU127" s="770"/>
      <c r="CV127" s="770"/>
      <c r="CW127" s="770"/>
      <c r="CX127" s="770"/>
      <c r="CY127" s="770"/>
      <c r="CZ127" s="770"/>
      <c r="DA127" s="770"/>
      <c r="DB127" s="770"/>
      <c r="DC127" s="770"/>
      <c r="DD127" s="770"/>
      <c r="DE127" s="770"/>
      <c r="DF127" s="771"/>
      <c r="DG127" s="836" t="s">
        <v>455</v>
      </c>
      <c r="DH127" s="837"/>
      <c r="DI127" s="837"/>
      <c r="DJ127" s="837"/>
      <c r="DK127" s="837"/>
      <c r="DL127" s="837" t="s">
        <v>447</v>
      </c>
      <c r="DM127" s="837"/>
      <c r="DN127" s="837"/>
      <c r="DO127" s="837"/>
      <c r="DP127" s="837"/>
      <c r="DQ127" s="837" t="s">
        <v>469</v>
      </c>
      <c r="DR127" s="837"/>
      <c r="DS127" s="837"/>
      <c r="DT127" s="837"/>
      <c r="DU127" s="837"/>
      <c r="DV127" s="814" t="s">
        <v>455</v>
      </c>
      <c r="DW127" s="814"/>
      <c r="DX127" s="814"/>
      <c r="DY127" s="814"/>
      <c r="DZ127" s="815"/>
    </row>
    <row r="128" spans="1:130" s="226" customFormat="1" ht="26.25" customHeight="1" thickBot="1">
      <c r="A128" s="816" t="s">
        <v>500</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501</v>
      </c>
      <c r="X128" s="818"/>
      <c r="Y128" s="818"/>
      <c r="Z128" s="819"/>
      <c r="AA128" s="820">
        <v>92900</v>
      </c>
      <c r="AB128" s="821"/>
      <c r="AC128" s="821"/>
      <c r="AD128" s="821"/>
      <c r="AE128" s="822"/>
      <c r="AF128" s="823">
        <v>91079</v>
      </c>
      <c r="AG128" s="821"/>
      <c r="AH128" s="821"/>
      <c r="AI128" s="821"/>
      <c r="AJ128" s="822"/>
      <c r="AK128" s="823">
        <v>89461</v>
      </c>
      <c r="AL128" s="821"/>
      <c r="AM128" s="821"/>
      <c r="AN128" s="821"/>
      <c r="AO128" s="822"/>
      <c r="AP128" s="824"/>
      <c r="AQ128" s="825"/>
      <c r="AR128" s="825"/>
      <c r="AS128" s="825"/>
      <c r="AT128" s="826"/>
      <c r="AU128" s="262"/>
      <c r="AV128" s="262"/>
      <c r="AW128" s="262"/>
      <c r="AX128" s="827" t="s">
        <v>502</v>
      </c>
      <c r="AY128" s="828"/>
      <c r="AZ128" s="828"/>
      <c r="BA128" s="828"/>
      <c r="BB128" s="828"/>
      <c r="BC128" s="828"/>
      <c r="BD128" s="828"/>
      <c r="BE128" s="829"/>
      <c r="BF128" s="806" t="s">
        <v>450</v>
      </c>
      <c r="BG128" s="807"/>
      <c r="BH128" s="807"/>
      <c r="BI128" s="807"/>
      <c r="BJ128" s="807"/>
      <c r="BK128" s="807"/>
      <c r="BL128" s="830"/>
      <c r="BM128" s="806">
        <v>13.44</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503</v>
      </c>
      <c r="CQ128" s="748"/>
      <c r="CR128" s="748"/>
      <c r="CS128" s="748"/>
      <c r="CT128" s="748"/>
      <c r="CU128" s="748"/>
      <c r="CV128" s="748"/>
      <c r="CW128" s="748"/>
      <c r="CX128" s="748"/>
      <c r="CY128" s="748"/>
      <c r="CZ128" s="748"/>
      <c r="DA128" s="748"/>
      <c r="DB128" s="748"/>
      <c r="DC128" s="748"/>
      <c r="DD128" s="748"/>
      <c r="DE128" s="748"/>
      <c r="DF128" s="749"/>
      <c r="DG128" s="810" t="s">
        <v>450</v>
      </c>
      <c r="DH128" s="811"/>
      <c r="DI128" s="811"/>
      <c r="DJ128" s="811"/>
      <c r="DK128" s="811"/>
      <c r="DL128" s="811" t="s">
        <v>456</v>
      </c>
      <c r="DM128" s="811"/>
      <c r="DN128" s="811"/>
      <c r="DO128" s="811"/>
      <c r="DP128" s="811"/>
      <c r="DQ128" s="811" t="s">
        <v>446</v>
      </c>
      <c r="DR128" s="811"/>
      <c r="DS128" s="811"/>
      <c r="DT128" s="811"/>
      <c r="DU128" s="811"/>
      <c r="DV128" s="812" t="s">
        <v>445</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504</v>
      </c>
      <c r="X129" s="797"/>
      <c r="Y129" s="797"/>
      <c r="Z129" s="798"/>
      <c r="AA129" s="799">
        <v>10020965</v>
      </c>
      <c r="AB129" s="800"/>
      <c r="AC129" s="800"/>
      <c r="AD129" s="800"/>
      <c r="AE129" s="801"/>
      <c r="AF129" s="802">
        <v>9587162</v>
      </c>
      <c r="AG129" s="800"/>
      <c r="AH129" s="800"/>
      <c r="AI129" s="800"/>
      <c r="AJ129" s="801"/>
      <c r="AK129" s="802">
        <v>9395421</v>
      </c>
      <c r="AL129" s="800"/>
      <c r="AM129" s="800"/>
      <c r="AN129" s="800"/>
      <c r="AO129" s="801"/>
      <c r="AP129" s="803"/>
      <c r="AQ129" s="804"/>
      <c r="AR129" s="804"/>
      <c r="AS129" s="804"/>
      <c r="AT129" s="805"/>
      <c r="AU129" s="264"/>
      <c r="AV129" s="264"/>
      <c r="AW129" s="264"/>
      <c r="AX129" s="769" t="s">
        <v>505</v>
      </c>
      <c r="AY129" s="770"/>
      <c r="AZ129" s="770"/>
      <c r="BA129" s="770"/>
      <c r="BB129" s="770"/>
      <c r="BC129" s="770"/>
      <c r="BD129" s="770"/>
      <c r="BE129" s="771"/>
      <c r="BF129" s="789" t="s">
        <v>456</v>
      </c>
      <c r="BG129" s="790"/>
      <c r="BH129" s="790"/>
      <c r="BI129" s="790"/>
      <c r="BJ129" s="790"/>
      <c r="BK129" s="790"/>
      <c r="BL129" s="791"/>
      <c r="BM129" s="789">
        <v>18.440000000000001</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506</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507</v>
      </c>
      <c r="X130" s="797"/>
      <c r="Y130" s="797"/>
      <c r="Z130" s="798"/>
      <c r="AA130" s="799">
        <v>1831396</v>
      </c>
      <c r="AB130" s="800"/>
      <c r="AC130" s="800"/>
      <c r="AD130" s="800"/>
      <c r="AE130" s="801"/>
      <c r="AF130" s="802">
        <v>1810682</v>
      </c>
      <c r="AG130" s="800"/>
      <c r="AH130" s="800"/>
      <c r="AI130" s="800"/>
      <c r="AJ130" s="801"/>
      <c r="AK130" s="802">
        <v>1867239</v>
      </c>
      <c r="AL130" s="800"/>
      <c r="AM130" s="800"/>
      <c r="AN130" s="800"/>
      <c r="AO130" s="801"/>
      <c r="AP130" s="803"/>
      <c r="AQ130" s="804"/>
      <c r="AR130" s="804"/>
      <c r="AS130" s="804"/>
      <c r="AT130" s="805"/>
      <c r="AU130" s="264"/>
      <c r="AV130" s="264"/>
      <c r="AW130" s="264"/>
      <c r="AX130" s="769" t="s">
        <v>508</v>
      </c>
      <c r="AY130" s="770"/>
      <c r="AZ130" s="770"/>
      <c r="BA130" s="770"/>
      <c r="BB130" s="770"/>
      <c r="BC130" s="770"/>
      <c r="BD130" s="770"/>
      <c r="BE130" s="771"/>
      <c r="BF130" s="772">
        <v>6.1</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509</v>
      </c>
      <c r="X131" s="780"/>
      <c r="Y131" s="780"/>
      <c r="Z131" s="781"/>
      <c r="AA131" s="782">
        <v>8189569</v>
      </c>
      <c r="AB131" s="783"/>
      <c r="AC131" s="783"/>
      <c r="AD131" s="783"/>
      <c r="AE131" s="784"/>
      <c r="AF131" s="785">
        <v>7776480</v>
      </c>
      <c r="AG131" s="783"/>
      <c r="AH131" s="783"/>
      <c r="AI131" s="783"/>
      <c r="AJ131" s="784"/>
      <c r="AK131" s="785">
        <v>7528182</v>
      </c>
      <c r="AL131" s="783"/>
      <c r="AM131" s="783"/>
      <c r="AN131" s="783"/>
      <c r="AO131" s="784"/>
      <c r="AP131" s="786"/>
      <c r="AQ131" s="787"/>
      <c r="AR131" s="787"/>
      <c r="AS131" s="787"/>
      <c r="AT131" s="788"/>
      <c r="AU131" s="264"/>
      <c r="AV131" s="264"/>
      <c r="AW131" s="264"/>
      <c r="AX131" s="747" t="s">
        <v>510</v>
      </c>
      <c r="AY131" s="748"/>
      <c r="AZ131" s="748"/>
      <c r="BA131" s="748"/>
      <c r="BB131" s="748"/>
      <c r="BC131" s="748"/>
      <c r="BD131" s="748"/>
      <c r="BE131" s="749"/>
      <c r="BF131" s="750">
        <v>10.1</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511</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512</v>
      </c>
      <c r="W132" s="760"/>
      <c r="X132" s="760"/>
      <c r="Y132" s="760"/>
      <c r="Z132" s="761"/>
      <c r="AA132" s="762">
        <v>6.4246848639999996</v>
      </c>
      <c r="AB132" s="763"/>
      <c r="AC132" s="763"/>
      <c r="AD132" s="763"/>
      <c r="AE132" s="764"/>
      <c r="AF132" s="765">
        <v>6.1502247800000003</v>
      </c>
      <c r="AG132" s="763"/>
      <c r="AH132" s="763"/>
      <c r="AI132" s="763"/>
      <c r="AJ132" s="764"/>
      <c r="AK132" s="765">
        <v>5.7336685010000004</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513</v>
      </c>
      <c r="W133" s="739"/>
      <c r="X133" s="739"/>
      <c r="Y133" s="739"/>
      <c r="Z133" s="740"/>
      <c r="AA133" s="741">
        <v>7.4</v>
      </c>
      <c r="AB133" s="742"/>
      <c r="AC133" s="742"/>
      <c r="AD133" s="742"/>
      <c r="AE133" s="743"/>
      <c r="AF133" s="741">
        <v>6.6</v>
      </c>
      <c r="AG133" s="742"/>
      <c r="AH133" s="742"/>
      <c r="AI133" s="742"/>
      <c r="AJ133" s="743"/>
      <c r="AK133" s="741">
        <v>6.1</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FhaP1KiYD6B1jmQVyYTFe4iMDoqArYJWwrHpbTiLS5RQjjQAW6QupXcntDz4mxO7vWsYLCZ0A6RMdzGp6oSYNA==" saltValue="q73W/46BcDFxNGfeCsRK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265625" style="271" customWidth="1"/>
    <col min="121" max="121" width="0" style="270" hidden="1" customWidth="1"/>
    <col min="122" max="16384" width="9" style="270" hidden="1"/>
  </cols>
  <sheetData>
    <row r="1" spans="1:120" ht="13">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70"/>
    </row>
    <row r="17" spans="119:120" ht="13">
      <c r="DP17" s="270"/>
    </row>
    <row r="18" spans="119:120" ht="13"/>
    <row r="19" spans="119:120" ht="13"/>
    <row r="20" spans="119:120" ht="13">
      <c r="DO20" s="270"/>
      <c r="DP20" s="270"/>
    </row>
    <row r="21" spans="119:120" ht="13">
      <c r="DP21" s="270"/>
    </row>
    <row r="22" spans="119:120" ht="13"/>
    <row r="23" spans="119:120" ht="13">
      <c r="DO23" s="270"/>
      <c r="DP23" s="270"/>
    </row>
    <row r="24" spans="119:120" ht="13">
      <c r="DP24" s="270"/>
    </row>
    <row r="25" spans="119:120" ht="13">
      <c r="DP25" s="270"/>
    </row>
    <row r="26" spans="119:120" ht="13">
      <c r="DO26" s="270"/>
      <c r="DP26" s="270"/>
    </row>
    <row r="27" spans="119:120" ht="13"/>
    <row r="28" spans="119:120" ht="13">
      <c r="DO28" s="270"/>
      <c r="DP28" s="270"/>
    </row>
    <row r="29" spans="119:120" ht="13">
      <c r="DP29" s="270"/>
    </row>
    <row r="30" spans="119:120" ht="13"/>
    <row r="31" spans="119:120" ht="13">
      <c r="DO31" s="270"/>
      <c r="DP31" s="270"/>
    </row>
    <row r="32" spans="119:120" ht="13"/>
    <row r="33" spans="98:120" ht="13">
      <c r="DO33" s="270"/>
      <c r="DP33" s="270"/>
    </row>
    <row r="34" spans="98:120" ht="13">
      <c r="DM34" s="270"/>
    </row>
    <row r="35" spans="98:120" ht="13">
      <c r="CT35" s="270"/>
      <c r="CU35" s="270"/>
      <c r="CV35" s="270"/>
      <c r="CY35" s="270"/>
      <c r="CZ35" s="270"/>
      <c r="DA35" s="270"/>
      <c r="DD35" s="270"/>
      <c r="DE35" s="270"/>
      <c r="DF35" s="270"/>
      <c r="DI35" s="270"/>
      <c r="DJ35" s="270"/>
      <c r="DK35" s="270"/>
      <c r="DM35" s="270"/>
      <c r="DN35" s="270"/>
      <c r="DO35" s="270"/>
      <c r="DP35" s="270"/>
    </row>
    <row r="36" spans="98:120" ht="13"/>
    <row r="37" spans="98:120" ht="13">
      <c r="CW37" s="270"/>
      <c r="DB37" s="270"/>
      <c r="DG37" s="270"/>
      <c r="DL37" s="270"/>
      <c r="DP37" s="270"/>
    </row>
    <row r="38" spans="98:120" ht="13">
      <c r="CT38" s="270"/>
      <c r="CU38" s="270"/>
      <c r="CV38" s="270"/>
      <c r="CW38" s="270"/>
      <c r="CY38" s="270"/>
      <c r="CZ38" s="270"/>
      <c r="DA38" s="270"/>
      <c r="DB38" s="270"/>
      <c r="DD38" s="270"/>
      <c r="DE38" s="270"/>
      <c r="DF38" s="270"/>
      <c r="DG38" s="270"/>
      <c r="DI38" s="270"/>
      <c r="DJ38" s="270"/>
      <c r="DK38" s="270"/>
      <c r="DL38" s="270"/>
      <c r="DN38" s="270"/>
      <c r="DO38" s="270"/>
      <c r="DP38" s="270"/>
    </row>
    <row r="39" spans="98:120" ht="13"/>
    <row r="40" spans="98:120" ht="13"/>
    <row r="41" spans="98:120" ht="13"/>
    <row r="42" spans="98:120" ht="13"/>
    <row r="43" spans="98:120" ht="13"/>
    <row r="44" spans="98:120" ht="13"/>
    <row r="45" spans="98:120" ht="13"/>
    <row r="46" spans="98:120" ht="13"/>
    <row r="47" spans="98:120" ht="13"/>
    <row r="48" spans="98:120" ht="13"/>
    <row r="49" spans="22:120" ht="13">
      <c r="DN49" s="270"/>
      <c r="DO49" s="270"/>
      <c r="DP49" s="270"/>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70"/>
      <c r="CS63" s="270"/>
      <c r="CX63" s="270"/>
      <c r="DC63" s="270"/>
      <c r="DH63" s="270"/>
    </row>
    <row r="64" spans="22:120" ht="13">
      <c r="V64" s="270"/>
    </row>
    <row r="65" spans="15:120" ht="13">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
      <c r="Q66" s="270"/>
      <c r="S66" s="270"/>
      <c r="U66" s="270"/>
      <c r="DM66" s="270"/>
    </row>
    <row r="67" spans="15:120" ht="13">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
    <row r="69" spans="15:120" ht="13"/>
    <row r="70" spans="15:120" ht="13"/>
    <row r="71" spans="15:120" ht="13"/>
    <row r="72" spans="15:120" ht="13">
      <c r="DP72" s="270"/>
    </row>
    <row r="73" spans="15:120" ht="13">
      <c r="DP73" s="270"/>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70"/>
      <c r="CX96" s="270"/>
      <c r="DC96" s="270"/>
      <c r="DH96" s="270"/>
    </row>
    <row r="97" spans="24:120" ht="13">
      <c r="CS97" s="270"/>
      <c r="CX97" s="270"/>
      <c r="DC97" s="270"/>
      <c r="DH97" s="270"/>
      <c r="DP97" s="271" t="s">
        <v>514</v>
      </c>
    </row>
    <row r="98" spans="24:120" ht="13" hidden="1">
      <c r="CS98" s="270"/>
      <c r="CX98" s="270"/>
      <c r="DC98" s="270"/>
      <c r="DH98" s="270"/>
    </row>
    <row r="99" spans="24:120" ht="13" hidden="1">
      <c r="CS99" s="270"/>
      <c r="CX99" s="270"/>
      <c r="DC99" s="270"/>
      <c r="DH99" s="270"/>
    </row>
    <row r="100" spans="24:120" ht="13"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 hidden="1">
      <c r="CT103" s="270"/>
      <c r="CV103" s="270"/>
      <c r="CW103" s="270"/>
      <c r="CY103" s="270"/>
      <c r="DA103" s="270"/>
      <c r="DB103" s="270"/>
      <c r="DD103" s="270"/>
      <c r="DF103" s="270"/>
      <c r="DG103" s="270"/>
      <c r="DI103" s="270"/>
      <c r="DK103" s="270"/>
      <c r="DL103" s="270"/>
      <c r="DM103" s="270"/>
      <c r="DN103" s="270"/>
      <c r="DO103" s="270"/>
      <c r="DP103" s="270"/>
    </row>
    <row r="104" spans="24:120" ht="13" hidden="1">
      <c r="CV104" s="270"/>
      <c r="CW104" s="270"/>
      <c r="DA104" s="270"/>
      <c r="DB104" s="270"/>
      <c r="DF104" s="270"/>
      <c r="DG104" s="270"/>
      <c r="DK104" s="270"/>
      <c r="DL104" s="270"/>
      <c r="DN104" s="270"/>
      <c r="DO104" s="270"/>
      <c r="DP104" s="270"/>
    </row>
    <row r="105" spans="24:120" ht="12.75" hidden="1" customHeight="1"/>
    <row r="106" spans="24:120" ht="13" hidden="1"/>
    <row r="107" spans="24:120" ht="13" hidden="1"/>
    <row r="108" spans="24:120" ht="13" hidden="1"/>
    <row r="109" spans="24:120" ht="13" hidden="1"/>
    <row r="110" spans="24:120" ht="13" hidden="1"/>
  </sheetData>
  <sheetProtection algorithmName="SHA-512" hashValue="m+ucnLcp/eZ6GlZbof24WQrWcpa+ASs+UNeg3Qg8zF88Pj+c15FyvQIiEjf9gEulsWrgUYh6X/7yB1klIUNV5g==" saltValue="1rri3jV+m2FDNaKwInfN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328125" style="271" customWidth="1"/>
    <col min="117" max="16384" width="9" style="270" hidden="1"/>
  </cols>
  <sheetData>
    <row r="1" spans="2:116" ht="13">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
    <row r="3" spans="2:116" ht="13"/>
    <row r="4" spans="2:116" ht="13">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
    <row r="20" spans="9:116" ht="13"/>
    <row r="21" spans="9:116" ht="13">
      <c r="DL21" s="270"/>
    </row>
    <row r="22" spans="9:116" ht="13">
      <c r="DI22" s="270"/>
      <c r="DJ22" s="270"/>
      <c r="DK22" s="270"/>
      <c r="DL22" s="270"/>
    </row>
    <row r="23" spans="9:116" ht="13">
      <c r="CY23" s="270"/>
      <c r="CZ23" s="270"/>
      <c r="DA23" s="270"/>
      <c r="DB23" s="270"/>
      <c r="DC23" s="270"/>
      <c r="DD23" s="270"/>
      <c r="DE23" s="270"/>
      <c r="DF23" s="270"/>
      <c r="DG23" s="270"/>
      <c r="DH23" s="270"/>
      <c r="DI23" s="270"/>
      <c r="DJ23" s="270"/>
      <c r="DK23" s="270"/>
      <c r="DL23" s="270"/>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70"/>
      <c r="DA35" s="270"/>
      <c r="DB35" s="270"/>
      <c r="DC35" s="270"/>
      <c r="DD35" s="270"/>
      <c r="DE35" s="270"/>
      <c r="DF35" s="270"/>
      <c r="DG35" s="270"/>
      <c r="DH35" s="270"/>
      <c r="DI35" s="270"/>
      <c r="DJ35" s="270"/>
      <c r="DK35" s="270"/>
      <c r="DL35" s="270"/>
    </row>
    <row r="36" spans="15:116" ht="13"/>
    <row r="37" spans="15:116" ht="13">
      <c r="DL37" s="270"/>
    </row>
    <row r="38" spans="15:116" ht="13">
      <c r="DI38" s="270"/>
      <c r="DJ38" s="270"/>
      <c r="DK38" s="270"/>
      <c r="DL38" s="270"/>
    </row>
    <row r="39" spans="15:116" ht="13"/>
    <row r="40" spans="15:116" ht="13"/>
    <row r="41" spans="15:116" ht="13"/>
    <row r="42" spans="15:116" ht="13"/>
    <row r="43" spans="15:116" ht="13">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
      <c r="DL44" s="270"/>
    </row>
    <row r="45" spans="15:116" ht="13"/>
    <row r="46" spans="15:116" ht="13">
      <c r="DA46" s="270"/>
      <c r="DB46" s="270"/>
      <c r="DC46" s="270"/>
      <c r="DD46" s="270"/>
      <c r="DE46" s="270"/>
      <c r="DF46" s="270"/>
      <c r="DG46" s="270"/>
      <c r="DH46" s="270"/>
      <c r="DI46" s="270"/>
      <c r="DJ46" s="270"/>
      <c r="DK46" s="270"/>
      <c r="DL46" s="270"/>
    </row>
    <row r="47" spans="15:116" ht="13"/>
    <row r="48" spans="15:116" ht="13"/>
    <row r="49" spans="104:116" ht="13"/>
    <row r="50" spans="104:116" ht="13">
      <c r="CZ50" s="270"/>
      <c r="DA50" s="270"/>
      <c r="DB50" s="270"/>
      <c r="DC50" s="270"/>
      <c r="DD50" s="270"/>
      <c r="DE50" s="270"/>
      <c r="DF50" s="270"/>
      <c r="DG50" s="270"/>
      <c r="DH50" s="270"/>
      <c r="DI50" s="270"/>
      <c r="DJ50" s="270"/>
      <c r="DK50" s="270"/>
      <c r="DL50" s="270"/>
    </row>
    <row r="51" spans="104:116" ht="13"/>
    <row r="52" spans="104:116" ht="13"/>
    <row r="53" spans="104:116" ht="13">
      <c r="DL53" s="270"/>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70"/>
      <c r="DD67" s="270"/>
      <c r="DE67" s="270"/>
      <c r="DF67" s="270"/>
      <c r="DG67" s="270"/>
      <c r="DH67" s="270"/>
      <c r="DI67" s="270"/>
      <c r="DJ67" s="270"/>
      <c r="DK67" s="270"/>
      <c r="DL67" s="270"/>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di7ka9bd29TwzzO5B+WnOsz5KtbtlKBB+P8npyEIDHu7sNZETEG4gwJedrKwOiCGMVSt43PoL6oErcubIG8ow==" saltValue="gjIpjMyXTfISMd+MeCwIL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453125" style="272" customWidth="1"/>
    <col min="37" max="44" width="17" style="272" customWidth="1"/>
    <col min="45" max="45" width="6.08984375" style="279" customWidth="1"/>
    <col min="46" max="46" width="3" style="277" customWidth="1"/>
    <col min="47" max="47" width="19.08984375" style="272" hidden="1" customWidth="1"/>
    <col min="48" max="52" width="12.6328125" style="272" hidden="1" customWidth="1"/>
    <col min="53" max="16384" width="8.6328125" style="272" hidden="1"/>
  </cols>
  <sheetData>
    <row r="1" spans="1:46" ht="13">
      <c r="AS1" s="273"/>
      <c r="AT1" s="273"/>
    </row>
    <row r="2" spans="1:46" ht="13">
      <c r="AS2" s="273"/>
      <c r="AT2" s="273"/>
    </row>
    <row r="3" spans="1:46" ht="13">
      <c r="AS3" s="273"/>
      <c r="AT3" s="273"/>
    </row>
    <row r="4" spans="1:46" ht="13">
      <c r="AS4" s="273"/>
      <c r="AT4" s="273"/>
    </row>
    <row r="5" spans="1:46" ht="16.5">
      <c r="A5" s="274" t="s">
        <v>515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516</v>
      </c>
      <c r="AL6" s="278"/>
      <c r="AM6" s="278"/>
      <c r="AN6" s="278"/>
      <c r="AO6" s="273"/>
      <c r="AP6" s="273"/>
      <c r="AQ6" s="273"/>
      <c r="AR6" s="273"/>
    </row>
    <row r="7" spans="1:46" ht="13">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517</v>
      </c>
      <c r="AP7" s="283"/>
      <c r="AQ7" s="284" t="s">
        <v>518</v>
      </c>
      <c r="AR7" s="285"/>
    </row>
    <row r="8" spans="1:46" ht="13">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519</v>
      </c>
      <c r="AQ8" s="290" t="s">
        <v>520</v>
      </c>
      <c r="AR8" s="291" t="s">
        <v>521</v>
      </c>
    </row>
    <row r="9" spans="1:46" ht="13">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522</v>
      </c>
      <c r="AL9" s="1169"/>
      <c r="AM9" s="1169"/>
      <c r="AN9" s="1170"/>
      <c r="AO9" s="292">
        <v>3135779</v>
      </c>
      <c r="AP9" s="292">
        <v>130213</v>
      </c>
      <c r="AQ9" s="293">
        <v>89546</v>
      </c>
      <c r="AR9" s="294">
        <v>45.4</v>
      </c>
    </row>
    <row r="10" spans="1:46" ht="13">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523</v>
      </c>
      <c r="AL10" s="1169"/>
      <c r="AM10" s="1169"/>
      <c r="AN10" s="1170"/>
      <c r="AO10" s="295">
        <v>172790</v>
      </c>
      <c r="AP10" s="295">
        <v>7175</v>
      </c>
      <c r="AQ10" s="296">
        <v>7518</v>
      </c>
      <c r="AR10" s="297">
        <v>-4.5999999999999996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524</v>
      </c>
      <c r="AL11" s="1169"/>
      <c r="AM11" s="1169"/>
      <c r="AN11" s="1170"/>
      <c r="AO11" s="295">
        <v>843</v>
      </c>
      <c r="AP11" s="295">
        <v>35</v>
      </c>
      <c r="AQ11" s="296">
        <v>9181</v>
      </c>
      <c r="AR11" s="297">
        <v>-99.6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525</v>
      </c>
      <c r="AL12" s="1169"/>
      <c r="AM12" s="1169"/>
      <c r="AN12" s="1170"/>
      <c r="AO12" s="295" t="s">
        <v>526</v>
      </c>
      <c r="AP12" s="295" t="s">
        <v>526</v>
      </c>
      <c r="AQ12" s="296">
        <v>1021</v>
      </c>
      <c r="AR12" s="297" t="s">
        <v>526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527</v>
      </c>
      <c r="AL13" s="1169"/>
      <c r="AM13" s="1169"/>
      <c r="AN13" s="1170"/>
      <c r="AO13" s="295" t="s">
        <v>526</v>
      </c>
      <c r="AP13" s="295" t="s">
        <v>526</v>
      </c>
      <c r="AQ13" s="296">
        <v>11</v>
      </c>
      <c r="AR13" s="297" t="s">
        <v>526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528</v>
      </c>
      <c r="AL14" s="1169"/>
      <c r="AM14" s="1169"/>
      <c r="AN14" s="1170"/>
      <c r="AO14" s="295">
        <v>60163</v>
      </c>
      <c r="AP14" s="295">
        <v>2498</v>
      </c>
      <c r="AQ14" s="296">
        <v>4082</v>
      </c>
      <c r="AR14" s="297">
        <v>-38.799999999999997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529</v>
      </c>
      <c r="AL15" s="1169"/>
      <c r="AM15" s="1169"/>
      <c r="AN15" s="1170"/>
      <c r="AO15" s="295">
        <v>35594</v>
      </c>
      <c r="AP15" s="295">
        <v>1478</v>
      </c>
      <c r="AQ15" s="296">
        <v>2228</v>
      </c>
      <c r="AR15" s="297">
        <v>-33.700000000000003</v>
      </c>
    </row>
    <row r="16" spans="1:46" ht="13">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530</v>
      </c>
      <c r="AL16" s="1172"/>
      <c r="AM16" s="1172"/>
      <c r="AN16" s="1173"/>
      <c r="AO16" s="295">
        <v>-340812</v>
      </c>
      <c r="AP16" s="295">
        <v>-14152</v>
      </c>
      <c r="AQ16" s="296">
        <v>-8980</v>
      </c>
      <c r="AR16" s="297">
        <v>57.6</v>
      </c>
    </row>
    <row r="17" spans="1:46" ht="13">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182</v>
      </c>
      <c r="AL17" s="1172"/>
      <c r="AM17" s="1172"/>
      <c r="AN17" s="1173"/>
      <c r="AO17" s="295">
        <v>3064357</v>
      </c>
      <c r="AP17" s="295">
        <v>127247</v>
      </c>
      <c r="AQ17" s="296">
        <v>104606</v>
      </c>
      <c r="AR17" s="297">
        <v>21.6</v>
      </c>
    </row>
    <row r="18" spans="1:46" ht="13">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531</v>
      </c>
      <c r="AL19" s="273"/>
      <c r="AM19" s="273"/>
      <c r="AN19" s="273"/>
      <c r="AO19" s="273"/>
      <c r="AP19" s="273"/>
      <c r="AQ19" s="273"/>
      <c r="AR19" s="273"/>
    </row>
    <row r="20" spans="1:46" ht="13">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532</v>
      </c>
      <c r="AP20" s="303" t="s">
        <v>533</v>
      </c>
      <c r="AQ20" s="304" t="s">
        <v>534</v>
      </c>
      <c r="AR20" s="305"/>
    </row>
    <row r="21" spans="1:46" s="311" customFormat="1" ht="13">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535</v>
      </c>
      <c r="AL21" s="1166"/>
      <c r="AM21" s="1166"/>
      <c r="AN21" s="1167"/>
      <c r="AO21" s="307">
        <v>13.45</v>
      </c>
      <c r="AP21" s="308">
        <v>10.09</v>
      </c>
      <c r="AQ21" s="309">
        <v>3.36</v>
      </c>
      <c r="AR21" s="278"/>
      <c r="AS21" s="310"/>
      <c r="AT21" s="306"/>
    </row>
    <row r="22" spans="1:46" s="311" customFormat="1" ht="13">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536</v>
      </c>
      <c r="AL22" s="1166"/>
      <c r="AM22" s="1166"/>
      <c r="AN22" s="1167"/>
      <c r="AO22" s="312">
        <v>97.9</v>
      </c>
      <c r="AP22" s="313">
        <v>97.8</v>
      </c>
      <c r="AQ22" s="314">
        <v>0.1</v>
      </c>
      <c r="AR22" s="298"/>
      <c r="AS22" s="310"/>
      <c r="AT22" s="306"/>
    </row>
    <row r="23" spans="1:46" s="311" customFormat="1" ht="13">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
      <c r="A26" s="278" t="s">
        <v>537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
      <c r="A27" s="319" t="s">
        <v>538</v>
      </c>
      <c r="AO27" s="273"/>
      <c r="AP27" s="273"/>
      <c r="AQ27" s="273"/>
      <c r="AR27" s="273"/>
      <c r="AS27" s="273"/>
      <c r="AT27" s="273"/>
    </row>
    <row r="28" spans="1:46" ht="16.5">
      <c r="A28" s="274" t="s">
        <v>539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540</v>
      </c>
      <c r="AL29" s="278"/>
      <c r="AM29" s="278"/>
      <c r="AN29" s="278"/>
      <c r="AO29" s="273"/>
      <c r="AP29" s="273"/>
      <c r="AQ29" s="273"/>
      <c r="AR29" s="273"/>
      <c r="AS29" s="321"/>
    </row>
    <row r="30" spans="1:46" ht="13">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517</v>
      </c>
      <c r="AP30" s="283"/>
      <c r="AQ30" s="284" t="s">
        <v>518</v>
      </c>
      <c r="AR30" s="285"/>
    </row>
    <row r="31" spans="1:46" ht="13">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519</v>
      </c>
      <c r="AQ31" s="290" t="s">
        <v>520</v>
      </c>
      <c r="AR31" s="291" t="s">
        <v>521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541</v>
      </c>
      <c r="AL32" s="1157"/>
      <c r="AM32" s="1157"/>
      <c r="AN32" s="1158"/>
      <c r="AO32" s="322">
        <v>1914249</v>
      </c>
      <c r="AP32" s="322">
        <v>79489</v>
      </c>
      <c r="AQ32" s="323">
        <v>67805</v>
      </c>
      <c r="AR32" s="324">
        <v>17.2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542</v>
      </c>
      <c r="AL33" s="1157"/>
      <c r="AM33" s="1157"/>
      <c r="AN33" s="1158"/>
      <c r="AO33" s="322" t="s">
        <v>526</v>
      </c>
      <c r="AP33" s="322" t="s">
        <v>526</v>
      </c>
      <c r="AQ33" s="323" t="s">
        <v>526</v>
      </c>
      <c r="AR33" s="324" t="s">
        <v>526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543</v>
      </c>
      <c r="AL34" s="1157"/>
      <c r="AM34" s="1157"/>
      <c r="AN34" s="1158"/>
      <c r="AO34" s="322" t="s">
        <v>526</v>
      </c>
      <c r="AP34" s="322" t="s">
        <v>526</v>
      </c>
      <c r="AQ34" s="323">
        <v>11</v>
      </c>
      <c r="AR34" s="324" t="s">
        <v>526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544</v>
      </c>
      <c r="AL35" s="1157"/>
      <c r="AM35" s="1157"/>
      <c r="AN35" s="1158"/>
      <c r="AO35" s="322">
        <v>447665</v>
      </c>
      <c r="AP35" s="322">
        <v>18589</v>
      </c>
      <c r="AQ35" s="323">
        <v>18110</v>
      </c>
      <c r="AR35" s="324">
        <v>2.6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545</v>
      </c>
      <c r="AL36" s="1157"/>
      <c r="AM36" s="1157"/>
      <c r="AN36" s="1158"/>
      <c r="AO36" s="322" t="s">
        <v>526</v>
      </c>
      <c r="AP36" s="322" t="s">
        <v>526</v>
      </c>
      <c r="AQ36" s="323">
        <v>2781</v>
      </c>
      <c r="AR36" s="324" t="s">
        <v>526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546</v>
      </c>
      <c r="AL37" s="1157"/>
      <c r="AM37" s="1157"/>
      <c r="AN37" s="1158"/>
      <c r="AO37" s="322">
        <v>26388</v>
      </c>
      <c r="AP37" s="322">
        <v>1096</v>
      </c>
      <c r="AQ37" s="323">
        <v>1073</v>
      </c>
      <c r="AR37" s="324">
        <v>2.1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547</v>
      </c>
      <c r="AL38" s="1160"/>
      <c r="AM38" s="1160"/>
      <c r="AN38" s="1161"/>
      <c r="AO38" s="325">
        <v>39</v>
      </c>
      <c r="AP38" s="325">
        <v>2</v>
      </c>
      <c r="AQ38" s="326">
        <v>5</v>
      </c>
      <c r="AR38" s="314">
        <v>-60</v>
      </c>
      <c r="AS38" s="321"/>
    </row>
    <row r="39" spans="1:46" ht="13">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548</v>
      </c>
      <c r="AL39" s="1160"/>
      <c r="AM39" s="1160"/>
      <c r="AN39" s="1161"/>
      <c r="AO39" s="322">
        <v>-89461</v>
      </c>
      <c r="AP39" s="322">
        <v>-3715</v>
      </c>
      <c r="AQ39" s="323">
        <v>-3858</v>
      </c>
      <c r="AR39" s="324">
        <v>-3.7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549</v>
      </c>
      <c r="AL40" s="1157"/>
      <c r="AM40" s="1157"/>
      <c r="AN40" s="1158"/>
      <c r="AO40" s="322">
        <v>-1867239</v>
      </c>
      <c r="AP40" s="322">
        <v>-77537</v>
      </c>
      <c r="AQ40" s="323">
        <v>-59194</v>
      </c>
      <c r="AR40" s="324">
        <v>31</v>
      </c>
      <c r="AS40" s="321"/>
    </row>
    <row r="41" spans="1:46" ht="13">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295</v>
      </c>
      <c r="AL41" s="1163"/>
      <c r="AM41" s="1163"/>
      <c r="AN41" s="1164"/>
      <c r="AO41" s="322">
        <v>431641</v>
      </c>
      <c r="AP41" s="322">
        <v>17924</v>
      </c>
      <c r="AQ41" s="323">
        <v>26732</v>
      </c>
      <c r="AR41" s="324">
        <v>-32.9</v>
      </c>
      <c r="AS41" s="321"/>
    </row>
    <row r="42" spans="1:46" ht="13">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550</v>
      </c>
      <c r="AL42" s="273"/>
      <c r="AM42" s="273"/>
      <c r="AN42" s="273"/>
      <c r="AO42" s="273"/>
      <c r="AP42" s="273"/>
      <c r="AQ42" s="298"/>
      <c r="AR42" s="298"/>
      <c r="AS42" s="321"/>
    </row>
    <row r="43" spans="1:46" ht="13">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517</v>
      </c>
      <c r="AN49" s="1151" t="s">
        <v>553</v>
      </c>
      <c r="AO49" s="1152"/>
      <c r="AP49" s="1152"/>
      <c r="AQ49" s="1152"/>
      <c r="AR49" s="1153"/>
    </row>
    <row r="50" spans="1:44" ht="13">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554</v>
      </c>
      <c r="AO50" s="339" t="s">
        <v>555</v>
      </c>
      <c r="AP50" s="340" t="s">
        <v>556</v>
      </c>
      <c r="AQ50" s="341" t="s">
        <v>557</v>
      </c>
      <c r="AR50" s="342" t="s">
        <v>558</v>
      </c>
    </row>
    <row r="51" spans="1:44" ht="13">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559</v>
      </c>
      <c r="AL51" s="335"/>
      <c r="AM51" s="343">
        <v>2675872</v>
      </c>
      <c r="AN51" s="344">
        <v>102740</v>
      </c>
      <c r="AO51" s="345">
        <v>80.3</v>
      </c>
      <c r="AP51" s="346">
        <v>90961</v>
      </c>
      <c r="AQ51" s="347">
        <v>20.100000000000001</v>
      </c>
      <c r="AR51" s="348">
        <v>60.2</v>
      </c>
    </row>
    <row r="52" spans="1:44" ht="13">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560</v>
      </c>
      <c r="AM52" s="351">
        <v>1519865</v>
      </c>
      <c r="AN52" s="352">
        <v>58355</v>
      </c>
      <c r="AO52" s="353">
        <v>48.1</v>
      </c>
      <c r="AP52" s="354">
        <v>37720</v>
      </c>
      <c r="AQ52" s="355">
        <v>7.1</v>
      </c>
      <c r="AR52" s="356">
        <v>41</v>
      </c>
    </row>
    <row r="53" spans="1:44" ht="13">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561</v>
      </c>
      <c r="AL53" s="335"/>
      <c r="AM53" s="343">
        <v>1727579</v>
      </c>
      <c r="AN53" s="344">
        <v>67708</v>
      </c>
      <c r="AO53" s="345">
        <v>-34.1</v>
      </c>
      <c r="AP53" s="346">
        <v>106614</v>
      </c>
      <c r="AQ53" s="347">
        <v>17.2</v>
      </c>
      <c r="AR53" s="348">
        <v>-51.3</v>
      </c>
    </row>
    <row r="54" spans="1:44" ht="13">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560</v>
      </c>
      <c r="AM54" s="351">
        <v>1126659</v>
      </c>
      <c r="AN54" s="352">
        <v>44157</v>
      </c>
      <c r="AO54" s="353">
        <v>-24.3</v>
      </c>
      <c r="AP54" s="354">
        <v>45545</v>
      </c>
      <c r="AQ54" s="355">
        <v>20.7</v>
      </c>
      <c r="AR54" s="356">
        <v>-45</v>
      </c>
    </row>
    <row r="55" spans="1:44" ht="13">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562</v>
      </c>
      <c r="AL55" s="335"/>
      <c r="AM55" s="343">
        <v>1655624</v>
      </c>
      <c r="AN55" s="344">
        <v>65846</v>
      </c>
      <c r="AO55" s="345">
        <v>-2.8</v>
      </c>
      <c r="AP55" s="346">
        <v>85459</v>
      </c>
      <c r="AQ55" s="347">
        <v>-19.8</v>
      </c>
      <c r="AR55" s="348">
        <v>17</v>
      </c>
    </row>
    <row r="56" spans="1:44" ht="13">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560</v>
      </c>
      <c r="AM56" s="351">
        <v>977327</v>
      </c>
      <c r="AN56" s="352">
        <v>38869</v>
      </c>
      <c r="AO56" s="353">
        <v>-12</v>
      </c>
      <c r="AP56" s="354">
        <v>44378</v>
      </c>
      <c r="AQ56" s="355">
        <v>-2.6</v>
      </c>
      <c r="AR56" s="356">
        <v>-9.4</v>
      </c>
    </row>
    <row r="57" spans="1:44" ht="13">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563</v>
      </c>
      <c r="AL57" s="335"/>
      <c r="AM57" s="343">
        <v>2352722</v>
      </c>
      <c r="AN57" s="344">
        <v>95655</v>
      </c>
      <c r="AO57" s="345">
        <v>45.3</v>
      </c>
      <c r="AP57" s="346">
        <v>83280</v>
      </c>
      <c r="AQ57" s="347">
        <v>-2.5</v>
      </c>
      <c r="AR57" s="348">
        <v>47.8</v>
      </c>
    </row>
    <row r="58" spans="1:44" ht="13">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560</v>
      </c>
      <c r="AM58" s="351">
        <v>1787071</v>
      </c>
      <c r="AN58" s="352">
        <v>72657</v>
      </c>
      <c r="AO58" s="353">
        <v>86.9</v>
      </c>
      <c r="AP58" s="354">
        <v>43123</v>
      </c>
      <c r="AQ58" s="355">
        <v>-2.8</v>
      </c>
      <c r="AR58" s="356">
        <v>89.7</v>
      </c>
    </row>
    <row r="59" spans="1:44" ht="13">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564</v>
      </c>
      <c r="AL59" s="335"/>
      <c r="AM59" s="343">
        <v>2681329</v>
      </c>
      <c r="AN59" s="344">
        <v>111342</v>
      </c>
      <c r="AO59" s="345">
        <v>16.399999999999999</v>
      </c>
      <c r="AP59" s="346">
        <v>88968</v>
      </c>
      <c r="AQ59" s="347">
        <v>6.8</v>
      </c>
      <c r="AR59" s="348">
        <v>9.6</v>
      </c>
    </row>
    <row r="60" spans="1:44" ht="13">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560</v>
      </c>
      <c r="AM60" s="351">
        <v>2229417</v>
      </c>
      <c r="AN60" s="352">
        <v>92576</v>
      </c>
      <c r="AO60" s="353">
        <v>27.4</v>
      </c>
      <c r="AP60" s="354">
        <v>45482</v>
      </c>
      <c r="AQ60" s="355">
        <v>5.5</v>
      </c>
      <c r="AR60" s="356">
        <v>21.9</v>
      </c>
    </row>
    <row r="61" spans="1:44" ht="13">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565</v>
      </c>
      <c r="AL61" s="357"/>
      <c r="AM61" s="358">
        <v>2218625</v>
      </c>
      <c r="AN61" s="359">
        <v>88658</v>
      </c>
      <c r="AO61" s="360">
        <v>21</v>
      </c>
      <c r="AP61" s="361">
        <v>91056</v>
      </c>
      <c r="AQ61" s="362">
        <v>4.4000000000000004</v>
      </c>
      <c r="AR61" s="348">
        <v>16.600000000000001</v>
      </c>
    </row>
    <row r="62" spans="1:44" ht="13">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560</v>
      </c>
      <c r="AM62" s="351">
        <v>1528068</v>
      </c>
      <c r="AN62" s="352">
        <v>61323</v>
      </c>
      <c r="AO62" s="353">
        <v>25.2</v>
      </c>
      <c r="AP62" s="354">
        <v>43250</v>
      </c>
      <c r="AQ62" s="355">
        <v>5.6</v>
      </c>
      <c r="AR62" s="356">
        <v>19.600000000000001</v>
      </c>
    </row>
    <row r="63" spans="1:44" ht="13">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 hidden="1">
      <c r="AK70" s="273"/>
      <c r="AL70" s="273"/>
      <c r="AM70" s="273"/>
      <c r="AN70" s="273"/>
      <c r="AO70" s="273"/>
      <c r="AP70" s="273"/>
      <c r="AQ70" s="273"/>
      <c r="AR70" s="273"/>
    </row>
    <row r="71" spans="1:46" ht="13" hidden="1">
      <c r="AK71" s="273"/>
      <c r="AL71" s="273"/>
      <c r="AM71" s="273"/>
      <c r="AN71" s="273"/>
      <c r="AO71" s="273"/>
      <c r="AP71" s="273"/>
      <c r="AQ71" s="273"/>
      <c r="AR71" s="273"/>
    </row>
    <row r="72" spans="1:46" ht="13" hidden="1">
      <c r="AK72" s="273"/>
      <c r="AL72" s="273"/>
      <c r="AM72" s="273"/>
      <c r="AN72" s="273"/>
      <c r="AO72" s="273"/>
      <c r="AP72" s="273"/>
      <c r="AQ72" s="273"/>
      <c r="AR72" s="273"/>
    </row>
    <row r="73" spans="1:46" ht="13" hidden="1">
      <c r="AK73" s="273"/>
      <c r="AL73" s="273"/>
      <c r="AM73" s="273"/>
      <c r="AN73" s="273"/>
      <c r="AO73" s="273"/>
      <c r="AP73" s="273"/>
      <c r="AQ73" s="273"/>
      <c r="AR73" s="273"/>
    </row>
    <row r="74" spans="1:46" ht="13" hidden="1"/>
  </sheetData>
  <sheetProtection algorithmName="SHA-512" hashValue="jj+Rpxn+vxqzSv+ZLvN6c9SJD8NBTxAKmYPTj2MqVvT173bl6/qKxwy+41ORPE9MlFjVU5CcP7kYqelvkiknOw==" saltValue="j9pH497EDLDmq1hac2Bq8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53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
      <c r="B2" s="270"/>
      <c r="DG2" s="270"/>
    </row>
    <row r="3" spans="2:125" ht="13">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
    <row r="5" spans="2:125" ht="13"/>
    <row r="6" spans="2:125" ht="13"/>
    <row r="7" spans="2:125" ht="13"/>
    <row r="8" spans="2:125" ht="13"/>
    <row r="9" spans="2:125" ht="13">
      <c r="DU9" s="270"/>
    </row>
    <row r="10" spans="2:125" ht="13"/>
    <row r="11" spans="2:125" ht="13"/>
    <row r="12" spans="2:125" ht="13"/>
    <row r="13" spans="2:125" ht="13"/>
    <row r="14" spans="2:125" ht="13"/>
    <row r="15" spans="2:125" ht="13"/>
    <row r="16" spans="2:125" ht="13"/>
    <row r="17" spans="125:125" ht="13">
      <c r="DU17" s="270"/>
    </row>
    <row r="18" spans="125:125" ht="13"/>
    <row r="19" spans="125:125" ht="13"/>
    <row r="20" spans="125:125" ht="13">
      <c r="DU20" s="270"/>
    </row>
    <row r="21" spans="125:125" ht="13">
      <c r="DU21" s="270"/>
    </row>
    <row r="22" spans="125:125" ht="13"/>
    <row r="23" spans="125:125" ht="13"/>
    <row r="24" spans="125:125" ht="13"/>
    <row r="25" spans="125:125" ht="13"/>
    <row r="26" spans="125:125" ht="13"/>
    <row r="27" spans="125:125" ht="13"/>
    <row r="28" spans="125:125" ht="13">
      <c r="DU28" s="270"/>
    </row>
    <row r="29" spans="125:125" ht="13"/>
    <row r="30" spans="125:125" ht="13"/>
    <row r="31" spans="125:125" ht="13"/>
    <row r="32" spans="125:125" ht="13"/>
    <row r="33" spans="2:125" ht="13">
      <c r="B33" s="270"/>
      <c r="G33" s="270"/>
      <c r="I33" s="270"/>
    </row>
    <row r="34" spans="2:125" ht="13">
      <c r="C34" s="270"/>
      <c r="P34" s="270"/>
      <c r="DE34" s="270"/>
      <c r="DH34" s="270"/>
    </row>
    <row r="35" spans="2:125" ht="13">
      <c r="D35" s="270"/>
      <c r="E35" s="270"/>
      <c r="DG35" s="270"/>
      <c r="DJ35" s="270"/>
      <c r="DP35" s="270"/>
      <c r="DQ35" s="270"/>
      <c r="DR35" s="270"/>
      <c r="DS35" s="270"/>
      <c r="DT35" s="270"/>
      <c r="DU35" s="270"/>
    </row>
    <row r="36" spans="2:125" ht="13">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
      <c r="DU37" s="270"/>
    </row>
    <row r="38" spans="2:125" ht="13">
      <c r="DT38" s="270"/>
      <c r="DU38" s="270"/>
    </row>
    <row r="39" spans="2:125" ht="13"/>
    <row r="40" spans="2:125" ht="13">
      <c r="DH40" s="270"/>
    </row>
    <row r="41" spans="2:125" ht="13">
      <c r="DE41" s="270"/>
    </row>
    <row r="42" spans="2:125" ht="13">
      <c r="DG42" s="270"/>
      <c r="DJ42" s="270"/>
    </row>
    <row r="43" spans="2:125" ht="13">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
      <c r="DU44" s="270"/>
    </row>
    <row r="45" spans="2:125" ht="13"/>
    <row r="46" spans="2:125" ht="13"/>
    <row r="47" spans="2:125" ht="13"/>
    <row r="48" spans="2:125" ht="13">
      <c r="DT48" s="270"/>
      <c r="DU48" s="270"/>
    </row>
    <row r="49" spans="120:125" ht="13">
      <c r="DU49" s="270"/>
    </row>
    <row r="50" spans="120:125" ht="13">
      <c r="DU50" s="270"/>
    </row>
    <row r="51" spans="120:125" ht="13">
      <c r="DP51" s="270"/>
      <c r="DQ51" s="270"/>
      <c r="DR51" s="270"/>
      <c r="DS51" s="270"/>
      <c r="DT51" s="270"/>
      <c r="DU51" s="270"/>
    </row>
    <row r="52" spans="120:125" ht="13"/>
    <row r="53" spans="120:125" ht="13"/>
    <row r="54" spans="120:125" ht="13">
      <c r="DU54" s="270"/>
    </row>
    <row r="55" spans="120:125" ht="13"/>
    <row r="56" spans="120:125" ht="13"/>
    <row r="57" spans="120:125" ht="13"/>
    <row r="58" spans="120:125" ht="13">
      <c r="DU58" s="270"/>
    </row>
    <row r="59" spans="120:125" ht="13"/>
    <row r="60" spans="120:125" ht="13"/>
    <row r="61" spans="120:125" ht="13"/>
    <row r="62" spans="120:125" ht="13"/>
    <row r="63" spans="120:125" ht="13">
      <c r="DU63" s="270"/>
    </row>
    <row r="64" spans="120:125" ht="13">
      <c r="DT64" s="270"/>
      <c r="DU64" s="270"/>
    </row>
    <row r="65" spans="123:125" ht="13"/>
    <row r="66" spans="123:125" ht="13"/>
    <row r="67" spans="123:125" ht="13"/>
    <row r="68" spans="123:125" ht="13"/>
    <row r="69" spans="123:125" ht="13">
      <c r="DS69" s="270"/>
      <c r="DT69" s="270"/>
      <c r="DU69" s="270"/>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70"/>
    </row>
    <row r="83" spans="116:125" ht="13">
      <c r="DM83" s="270"/>
      <c r="DN83" s="270"/>
      <c r="DO83" s="270"/>
      <c r="DP83" s="270"/>
      <c r="DQ83" s="270"/>
      <c r="DR83" s="270"/>
      <c r="DS83" s="270"/>
      <c r="DT83" s="270"/>
      <c r="DU83" s="270"/>
    </row>
    <row r="84" spans="116:125" ht="13"/>
    <row r="85" spans="116:125" ht="13"/>
    <row r="86" spans="116:125" ht="13"/>
    <row r="87" spans="116:125" ht="13"/>
    <row r="88" spans="116:125" ht="13">
      <c r="DU88" s="270"/>
    </row>
    <row r="89" spans="116:125" ht="13"/>
    <row r="90" spans="116:125" ht="13"/>
    <row r="91" spans="116:125" ht="13"/>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DzjyTUWZg2Is04oiCvFGlr6gNjYObfzhDCArml4ykFs0lW0AufKJJSu+52nDU5Xcg0xq2Wkrp4uDAmV91wQTw==" saltValue="z7xiG0xAKO8eSE1b/elXK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53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
      <c r="B2" s="270"/>
      <c r="T2" s="270"/>
    </row>
    <row r="3" spans="1:125"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70"/>
      <c r="G33" s="270"/>
      <c r="I33" s="270"/>
    </row>
    <row r="34" spans="2:125" ht="13">
      <c r="C34" s="270"/>
      <c r="P34" s="270"/>
      <c r="R34" s="270"/>
      <c r="U34" s="270"/>
    </row>
    <row r="35" spans="2:125" ht="13">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
      <c r="F36" s="270"/>
      <c r="H36" s="270"/>
      <c r="J36" s="270"/>
      <c r="K36" s="270"/>
      <c r="L36" s="270"/>
      <c r="M36" s="270"/>
      <c r="N36" s="270"/>
      <c r="O36" s="270"/>
      <c r="Q36" s="270"/>
      <c r="S36" s="270"/>
      <c r="V36" s="270"/>
    </row>
    <row r="37" spans="2:125" ht="13"/>
    <row r="38" spans="2:125" ht="13"/>
    <row r="39" spans="2:125" ht="13"/>
    <row r="40" spans="2:125" ht="13">
      <c r="U40" s="270"/>
    </row>
    <row r="41" spans="2:125" ht="13">
      <c r="R41" s="270"/>
    </row>
    <row r="42" spans="2:125" ht="13">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
      <c r="Q43" s="270"/>
      <c r="S43" s="270"/>
      <c r="V43" s="270"/>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O3VZoSLFZGz6fpfqjI8bBm4Eiq6vcLHQDXhwBziDCKOHDlQtc25u1gclApZI6THKk6Z8KI9s8gS+4BCQ6vIZA==" saltValue="V3xY+ce7Sm9wFxVkYCtfc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174" t="s">
        <v>3</v>
      </c>
      <c r="D47" s="1174"/>
      <c r="E47" s="1175"/>
      <c r="F47" s="11">
        <v>41.29</v>
      </c>
      <c r="G47" s="12">
        <v>47.41</v>
      </c>
      <c r="H47" s="12">
        <v>54.31</v>
      </c>
      <c r="I47" s="12">
        <v>60.08</v>
      </c>
      <c r="J47" s="13">
        <v>63.31</v>
      </c>
    </row>
    <row r="48" spans="2:10" ht="57.75" customHeight="1">
      <c r="B48" s="14"/>
      <c r="C48" s="1176" t="s">
        <v>4</v>
      </c>
      <c r="D48" s="1176"/>
      <c r="E48" s="1177"/>
      <c r="F48" s="15">
        <v>4.5599999999999996</v>
      </c>
      <c r="G48" s="16">
        <v>3.99</v>
      </c>
      <c r="H48" s="16">
        <v>6.1</v>
      </c>
      <c r="I48" s="16">
        <v>3.81</v>
      </c>
      <c r="J48" s="17">
        <v>1.25</v>
      </c>
    </row>
    <row r="49" spans="2:10" ht="57.75" customHeight="1" thickBot="1">
      <c r="B49" s="18"/>
      <c r="C49" s="1178" t="s">
        <v>5</v>
      </c>
      <c r="D49" s="1178"/>
      <c r="E49" s="1179"/>
      <c r="F49" s="19">
        <v>6.29</v>
      </c>
      <c r="G49" s="20">
        <v>5.34</v>
      </c>
      <c r="H49" s="20">
        <v>9.08</v>
      </c>
      <c r="I49" s="20">
        <v>0.74</v>
      </c>
      <c r="J49" s="21" t="s">
        <v>574</v>
      </c>
    </row>
    <row r="50" spans="2:10" ht="13.5" customHeight="1"/>
    <row r="51" spans="2:10" ht="13.5" hidden="1" customHeight="1"/>
    <row r="52" spans="2:10" ht="13.5" hidden="1" customHeight="1"/>
    <row r="53" spans="2:10" ht="13.5" hidden="1" customHeight="1"/>
  </sheetData>
  <sheetProtection algorithmName="SHA-512" hashValue="SpYYRh0+3tA9PbOfBlsNF0x7ltrlNXGEN+paAL8SKG8bOOrWJO2+1nwvCKuXLG/QI1WRV2flQAv9qV8WYDgv3Q==" saltValue="03Sep0vA72H0i3AFNibq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2019-03-06T02:14:22Z</cp:lastPrinted>
  <dcterms:created xsi:type="dcterms:W3CDTF">2019-02-14T04:21:02Z</dcterms:created>
  <dcterms:modified xsi:type="dcterms:W3CDTF">2019-11-07T07:59:41Z</dcterms:modified>
  <cp:category/>
</cp:coreProperties>
</file>