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AL10" i="4" s="1"/>
  <c r="U6" i="5"/>
  <c r="BB8" i="4" s="1"/>
  <c r="T6" i="5"/>
  <c r="S6" i="5"/>
  <c r="R6" i="5"/>
  <c r="AD10" i="4" s="1"/>
  <c r="Q6" i="5"/>
  <c r="W10" i="4" s="1"/>
  <c r="P6" i="5"/>
  <c r="O6" i="5"/>
  <c r="N6" i="5"/>
  <c r="B10" i="4" s="1"/>
  <c r="M6" i="5"/>
  <c r="L6" i="5"/>
  <c r="K6" i="5"/>
  <c r="P8" i="4" s="1"/>
  <c r="J6" i="5"/>
  <c r="I8" i="4" s="1"/>
  <c r="I6" i="5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H86" i="4"/>
  <c r="E86" i="4"/>
  <c r="AT10" i="4"/>
  <c r="P10" i="4"/>
  <c r="I10" i="4"/>
  <c r="AT8" i="4"/>
  <c r="AL8" i="4"/>
  <c r="W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<sst xmlns="http://schemas.openxmlformats.org/spreadsheetml/2006/main" count="240" uniqueCount="125">
  <si>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</si>
  <si>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</si>
  <si>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</si>
  <si>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</si>
  <si>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</si>
  <si>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</si>
  <si>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</si>
  <si>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</si>
  <si>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</si>
  <si>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</si>
  <si>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</si>
  <si>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</si>
  <si>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</si>
  <si>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</si>
  <si>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</si>
  <si>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</si>
  <si>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</si>
  <si>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</si>
  <si>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</si>
  <si>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</si>
  <si>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</si>
  <si>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</si>
  <si>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</si>
  <si>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</si>
  <si>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</si>
  <si>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</si>
  <si>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</si>
  <si>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</si>
  <si>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</si>
  <si>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</si>
  <si>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</si>
  <si>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</si>
  <si>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</si>
  <si>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</si>
  <si>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</si>
  <si>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</si>
  <si>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</si>
  <si>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</si>
  <si>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</si>
  <si>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</si>
  <si>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</si>
  <si>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</si>
  <si>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</si>
  <si>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</si>
  <si>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</si>
  <si>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</si>
  <si>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</si>
  <si>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</si>
  <si>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</si>
  <si>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</si>
  <si>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</si>
  <si>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</si>
  <si>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</si>
  <si>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</si>
  <si>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</si>
  <si>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</si>
  <si>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</si>
  <si>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</si>
  <si>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</si>
  <si>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</si>
  <si>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</si>
  <si>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</si>
  <si>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</si>
  <si>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</si>
  <si>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</si>
  <si>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</si>
  <si>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</si>
  <si>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</si>
  <si>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</si>
  <si>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</si>
  <si>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</si>
  <si>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</si>
  <si>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</si>
  <si>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</si>
  <si>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</si>
  <si>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</si>
  <si>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</si>
  <si>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</si>
  <si>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</si>
  <si>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</si>
  <si>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</si>
  <si>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</si>
  <si>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</si>
  <si>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</si>
  <si>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</si>
  <si>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</si>
  <si>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</si>
  <si>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</si>
  <si>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</si>
  <si>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</si>
  <si>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</si>
  <si>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</si>
  <si>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</si>
  <si>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</si>
  <si>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</si>
  <si>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</si>
  <si>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</si>
  <si>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</si>
  <si>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</si>
  <si>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</si>
  <si>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</si>
  <si>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</si>
  <si>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</si>
  <si>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</si>
  <si>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</si>
  <si>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</si>
  <si>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</si>
  <si>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</si>
  <si>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</si>
  <si>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広島県　三次市</t>
  </si>
  <si>
    <t>法非適用</t>
  </si>
  <si>
    <t>下水道事業</t>
  </si>
  <si>
    <t>特定環境保全公共下水道</t>
  </si>
  <si>
    <t>D2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</si>
  <si>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</si>
  <si>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</si>
  <si>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</si>
  <si>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</si>
  <si>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</si>
  <si>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</si>
  <si>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</si>
  <si>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　平成３年から下水道工事に着手し，平成６年から供用開始しているため，管渠の老朽管等の更新については，ストックマネジメント計画の導入により計画的な更新に努める。</t>
    <phoneticPr fontId="4"/>
  </si>
  <si>
    <t xml:space="preserve">　８市町村の合併により，現在６処理場を有しているため，汚水処理原価が高く，経費回収率や施設利用率が平均値に比べ低い状況にある。
　今後は，公営企業会計化へ向けて資産を整理し，施設効率の改善や料金体系の見直しを行いながら，処理場の統廃合も視野に入れ，計画的な事業展開に努める。
</t>
    <phoneticPr fontId="4"/>
  </si>
  <si>
    <t>非設置</t>
    <rPh sb="0" eb="1">
      <t>ヒ</t>
    </rPh>
    <rPh sb="1" eb="3">
      <t>セッチ</t>
    </rPh>
    <phoneticPr fontId="4"/>
  </si>
  <si>
    <t xml:space="preserve">●収益的収支比率，企業債残高対事業規模比率
　平成２８年度は，収益的収支比率が約７７％程度であり，昨年度に比べ約３．８ポイント改善している。主な要因は，修繕工事費が減少したためである。企業債残高対事業規模比率は，企業債残高が減少するに伴い平均値を下回り改善傾向である。引き続き経営の健全化に努める。
●経費回収率，汚水処理原価
　平成２８年度は，経費回収率が昨年度に比べ約３．７ポイント改善し，汚水処理原価は昨年度に比べ約２７．５円改善している。主な要因は，汚水処理費が減少したためである。汚水処理原価が平均値より高い理由は，８市町村の合併により，現在６処理場を有しているためである。今後も，経常的経費の節減と適正な経費回収に努め，処理場の統廃合について検討する。
●施設利用率，水洗化率
　平成２８年度の，施設利用率は昨年度並みである。水洗化率は接続人口・処理区内人口の減により昨年度に比べ微減であり，平均値を下回っている。今後も加入促進を行い，水洗化率向上に努める。
</t>
    <rPh sb="39" eb="40">
      <t>ヤク</t>
    </rPh>
    <rPh sb="55" eb="56">
      <t>ヤク</t>
    </rPh>
    <rPh sb="186" eb="187">
      <t>ヤク</t>
    </rPh>
    <rPh sb="211" eb="212">
      <t>ヤク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</si>
</sst>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057280"/>
        <c:axId val="105088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0.11</c:v>
                </c:pt>
                <c:pt idx="1">
                  <c:v>0.05</c:v>
                </c:pt>
                <c:pt idx="2">
                  <c:v>0.04</c:v>
                </c:pt>
                <c:pt idx="3">
                  <c:v>7.0000000000000007E-2</c:v>
                </c:pt>
                <c:pt idx="4">
                  <c:v>0.09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057280"/>
        <c:axId val="105088128"/>
      </c:lineChart>
      <c:dateAx>
        <c:axId val="105057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088128"/>
        <c:crosses val="autoZero"/>
        <c:auto val="1"/>
        <c:lblOffset val="100"/>
        <c:baseTimeUnit val="years"/>
      </c:dateAx>
      <c:valAx>
        <c:axId val="105088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057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43.54</c:v>
                </c:pt>
                <c:pt idx="1">
                  <c:v>43</c:v>
                </c:pt>
                <c:pt idx="2">
                  <c:v>42.02</c:v>
                </c:pt>
                <c:pt idx="3">
                  <c:v>39.979999999999997</c:v>
                </c:pt>
                <c:pt idx="4">
                  <c:v>39.92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379520"/>
        <c:axId val="108389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42.31</c:v>
                </c:pt>
                <c:pt idx="1">
                  <c:v>43.65</c:v>
                </c:pt>
                <c:pt idx="2">
                  <c:v>43.58</c:v>
                </c:pt>
                <c:pt idx="3">
                  <c:v>41.35</c:v>
                </c:pt>
                <c:pt idx="4">
                  <c:v>42.9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79520"/>
        <c:axId val="108389888"/>
      </c:lineChart>
      <c:dateAx>
        <c:axId val="108379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8389888"/>
        <c:crosses val="autoZero"/>
        <c:auto val="1"/>
        <c:lblOffset val="100"/>
        <c:baseTimeUnit val="years"/>
      </c:dateAx>
      <c:valAx>
        <c:axId val="108389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8379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71.41</c:v>
                </c:pt>
                <c:pt idx="1">
                  <c:v>70.91</c:v>
                </c:pt>
                <c:pt idx="2">
                  <c:v>72.47</c:v>
                </c:pt>
                <c:pt idx="3">
                  <c:v>77.44</c:v>
                </c:pt>
                <c:pt idx="4">
                  <c:v>77.349999999999994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513728"/>
        <c:axId val="109532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81.3</c:v>
                </c:pt>
                <c:pt idx="1">
                  <c:v>82.2</c:v>
                </c:pt>
                <c:pt idx="2">
                  <c:v>82.35</c:v>
                </c:pt>
                <c:pt idx="3">
                  <c:v>82.9</c:v>
                </c:pt>
                <c:pt idx="4">
                  <c:v>83.5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513728"/>
        <c:axId val="109532288"/>
      </c:lineChart>
      <c:dateAx>
        <c:axId val="109513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532288"/>
        <c:crosses val="autoZero"/>
        <c:auto val="1"/>
        <c:lblOffset val="100"/>
        <c:baseTimeUnit val="years"/>
      </c:dateAx>
      <c:valAx>
        <c:axId val="109532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9513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66.209999999999994</c:v>
                </c:pt>
                <c:pt idx="1">
                  <c:v>66.41</c:v>
                </c:pt>
                <c:pt idx="2">
                  <c:v>79.400000000000006</c:v>
                </c:pt>
                <c:pt idx="3">
                  <c:v>73.7</c:v>
                </c:pt>
                <c:pt idx="4">
                  <c:v>77.47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917056"/>
        <c:axId val="105923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917056"/>
        <c:axId val="105923328"/>
      </c:lineChart>
      <c:dateAx>
        <c:axId val="105917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923328"/>
        <c:crosses val="autoZero"/>
        <c:auto val="1"/>
        <c:lblOffset val="100"/>
        <c:baseTimeUnit val="years"/>
      </c:dateAx>
      <c:valAx>
        <c:axId val="105923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917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957632"/>
        <c:axId val="105963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957632"/>
        <c:axId val="105963904"/>
      </c:lineChart>
      <c:dateAx>
        <c:axId val="105957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963904"/>
        <c:crosses val="autoZero"/>
        <c:auto val="1"/>
        <c:lblOffset val="100"/>
        <c:baseTimeUnit val="years"/>
      </c:dateAx>
      <c:valAx>
        <c:axId val="105963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957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026304"/>
        <c:axId val="107036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026304"/>
        <c:axId val="107036672"/>
      </c:lineChart>
      <c:dateAx>
        <c:axId val="107026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036672"/>
        <c:crosses val="autoZero"/>
        <c:auto val="1"/>
        <c:lblOffset val="100"/>
        <c:baseTimeUnit val="years"/>
      </c:dateAx>
      <c:valAx>
        <c:axId val="107036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026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067264"/>
        <c:axId val="107077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067264"/>
        <c:axId val="107077632"/>
      </c:lineChart>
      <c:dateAx>
        <c:axId val="107067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077632"/>
        <c:crosses val="autoZero"/>
        <c:auto val="1"/>
        <c:lblOffset val="100"/>
        <c:baseTimeUnit val="years"/>
      </c:dateAx>
      <c:valAx>
        <c:axId val="107077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067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116032"/>
        <c:axId val="107117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116032"/>
        <c:axId val="107117952"/>
      </c:lineChart>
      <c:dateAx>
        <c:axId val="107116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117952"/>
        <c:crosses val="autoZero"/>
        <c:auto val="1"/>
        <c:lblOffset val="100"/>
        <c:baseTimeUnit val="years"/>
      </c:dateAx>
      <c:valAx>
        <c:axId val="107117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116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1046.94</c:v>
                </c:pt>
                <c:pt idx="1">
                  <c:v>1047.19</c:v>
                </c:pt>
                <c:pt idx="2">
                  <c:v>9.17</c:v>
                </c:pt>
                <c:pt idx="3">
                  <c:v>10.33</c:v>
                </c:pt>
                <c:pt idx="4">
                  <c:v>11.53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140224"/>
        <c:axId val="107142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1622.51</c:v>
                </c:pt>
                <c:pt idx="1">
                  <c:v>1569.13</c:v>
                </c:pt>
                <c:pt idx="2">
                  <c:v>1436</c:v>
                </c:pt>
                <c:pt idx="3">
                  <c:v>1434.89</c:v>
                </c:pt>
                <c:pt idx="4">
                  <c:v>1298.9100000000001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140224"/>
        <c:axId val="107142144"/>
      </c:lineChart>
      <c:dateAx>
        <c:axId val="107140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142144"/>
        <c:crosses val="autoZero"/>
        <c:auto val="1"/>
        <c:lblOffset val="100"/>
        <c:baseTimeUnit val="years"/>
      </c:dateAx>
      <c:valAx>
        <c:axId val="107142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140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48.35</c:v>
                </c:pt>
                <c:pt idx="1">
                  <c:v>41.28</c:v>
                </c:pt>
                <c:pt idx="2">
                  <c:v>62.56</c:v>
                </c:pt>
                <c:pt idx="3">
                  <c:v>54.58</c:v>
                </c:pt>
                <c:pt idx="4">
                  <c:v>58.29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294912"/>
        <c:axId val="108296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62.83</c:v>
                </c:pt>
                <c:pt idx="1">
                  <c:v>64.63</c:v>
                </c:pt>
                <c:pt idx="2">
                  <c:v>66.56</c:v>
                </c:pt>
                <c:pt idx="3">
                  <c:v>66.22</c:v>
                </c:pt>
                <c:pt idx="4">
                  <c:v>69.87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294912"/>
        <c:axId val="108296832"/>
      </c:lineChart>
      <c:dateAx>
        <c:axId val="108294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8296832"/>
        <c:crosses val="autoZero"/>
        <c:auto val="1"/>
        <c:lblOffset val="100"/>
        <c:baseTimeUnit val="years"/>
      </c:dateAx>
      <c:valAx>
        <c:axId val="108296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82949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446.35</c:v>
                </c:pt>
                <c:pt idx="1">
                  <c:v>482.78</c:v>
                </c:pt>
                <c:pt idx="2">
                  <c:v>376.08</c:v>
                </c:pt>
                <c:pt idx="3">
                  <c:v>419.49</c:v>
                </c:pt>
                <c:pt idx="4">
                  <c:v>392.01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339200"/>
        <c:axId val="108341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250.43</c:v>
                </c:pt>
                <c:pt idx="1">
                  <c:v>245.75</c:v>
                </c:pt>
                <c:pt idx="2">
                  <c:v>244.29</c:v>
                </c:pt>
                <c:pt idx="3">
                  <c:v>246.72</c:v>
                </c:pt>
                <c:pt idx="4">
                  <c:v>234.96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39200"/>
        <c:axId val="108341120"/>
      </c:lineChart>
      <c:dateAx>
        <c:axId val="108339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8341120"/>
        <c:crosses val="autoZero"/>
        <c:auto val="1"/>
        <c:lblOffset val="100"/>
        <c:baseTimeUnit val="years"/>
      </c:dateAx>
      <c:valAx>
        <c:axId val="108341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8339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【1,348.09】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【82.30】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【232.54】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L4" zoomScaleNormal="100" workbookViewId="0">
      <selection activeCell="BL16" sqref="BL16:BZ44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75" t="str">
        <f>データ!H6</f>
        <v>広島県　三次市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63" t="s">
        <v>1</v>
      </c>
      <c r="C7" s="63"/>
      <c r="D7" s="63"/>
      <c r="E7" s="63"/>
      <c r="F7" s="63"/>
      <c r="G7" s="63"/>
      <c r="H7" s="63"/>
      <c r="I7" s="63" t="s">
        <v>2</v>
      </c>
      <c r="J7" s="63"/>
      <c r="K7" s="63"/>
      <c r="L7" s="63"/>
      <c r="M7" s="63"/>
      <c r="N7" s="63"/>
      <c r="O7" s="63"/>
      <c r="P7" s="63" t="s">
        <v>3</v>
      </c>
      <c r="Q7" s="63"/>
      <c r="R7" s="63"/>
      <c r="S7" s="63"/>
      <c r="T7" s="63"/>
      <c r="U7" s="63"/>
      <c r="V7" s="63"/>
      <c r="W7" s="63" t="s">
        <v>4</v>
      </c>
      <c r="X7" s="63"/>
      <c r="Y7" s="63"/>
      <c r="Z7" s="63"/>
      <c r="AA7" s="63"/>
      <c r="AB7" s="63"/>
      <c r="AC7" s="63"/>
      <c r="AD7" s="63" t="s">
        <v>5</v>
      </c>
      <c r="AE7" s="63"/>
      <c r="AF7" s="63"/>
      <c r="AG7" s="63"/>
      <c r="AH7" s="63"/>
      <c r="AI7" s="63"/>
      <c r="AJ7" s="63"/>
      <c r="AK7" s="4"/>
      <c r="AL7" s="63" t="s">
        <v>6</v>
      </c>
      <c r="AM7" s="63"/>
      <c r="AN7" s="63"/>
      <c r="AO7" s="63"/>
      <c r="AP7" s="63"/>
      <c r="AQ7" s="63"/>
      <c r="AR7" s="63"/>
      <c r="AS7" s="63"/>
      <c r="AT7" s="63" t="s">
        <v>7</v>
      </c>
      <c r="AU7" s="63"/>
      <c r="AV7" s="63"/>
      <c r="AW7" s="63"/>
      <c r="AX7" s="63"/>
      <c r="AY7" s="63"/>
      <c r="AZ7" s="63"/>
      <c r="BA7" s="63"/>
      <c r="BB7" s="63" t="s">
        <v>8</v>
      </c>
      <c r="BC7" s="63"/>
      <c r="BD7" s="63"/>
      <c r="BE7" s="63"/>
      <c r="BF7" s="63"/>
      <c r="BG7" s="63"/>
      <c r="BH7" s="63"/>
      <c r="BI7" s="63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特定環境保全公共下水道</v>
      </c>
      <c r="Q8" s="72"/>
      <c r="R8" s="72"/>
      <c r="S8" s="72"/>
      <c r="T8" s="72"/>
      <c r="U8" s="72"/>
      <c r="V8" s="72"/>
      <c r="W8" s="72" t="str">
        <f>データ!L6</f>
        <v>D2</v>
      </c>
      <c r="X8" s="72"/>
      <c r="Y8" s="72"/>
      <c r="Z8" s="72"/>
      <c r="AA8" s="72"/>
      <c r="AB8" s="72"/>
      <c r="AC8" s="72"/>
      <c r="AD8" s="73" t="s">
        <v>123</v>
      </c>
      <c r="AE8" s="73"/>
      <c r="AF8" s="73"/>
      <c r="AG8" s="73"/>
      <c r="AH8" s="73"/>
      <c r="AI8" s="73"/>
      <c r="AJ8" s="73"/>
      <c r="AK8" s="4"/>
      <c r="AL8" s="67">
        <f>データ!S6</f>
        <v>53995</v>
      </c>
      <c r="AM8" s="67"/>
      <c r="AN8" s="67"/>
      <c r="AO8" s="67"/>
      <c r="AP8" s="67"/>
      <c r="AQ8" s="67"/>
      <c r="AR8" s="67"/>
      <c r="AS8" s="67"/>
      <c r="AT8" s="66">
        <f>データ!T6</f>
        <v>778.14</v>
      </c>
      <c r="AU8" s="66"/>
      <c r="AV8" s="66"/>
      <c r="AW8" s="66"/>
      <c r="AX8" s="66"/>
      <c r="AY8" s="66"/>
      <c r="AZ8" s="66"/>
      <c r="BA8" s="66"/>
      <c r="BB8" s="66">
        <f>データ!U6</f>
        <v>69.39</v>
      </c>
      <c r="BC8" s="66"/>
      <c r="BD8" s="66"/>
      <c r="BE8" s="66"/>
      <c r="BF8" s="66"/>
      <c r="BG8" s="66"/>
      <c r="BH8" s="66"/>
      <c r="BI8" s="66"/>
      <c r="BJ8" s="4"/>
      <c r="BK8" s="4"/>
      <c r="BL8" s="70" t="s">
        <v>10</v>
      </c>
      <c r="BM8" s="71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63" t="s">
        <v>12</v>
      </c>
      <c r="C9" s="63"/>
      <c r="D9" s="63"/>
      <c r="E9" s="63"/>
      <c r="F9" s="63"/>
      <c r="G9" s="63"/>
      <c r="H9" s="63"/>
      <c r="I9" s="63" t="s">
        <v>13</v>
      </c>
      <c r="J9" s="63"/>
      <c r="K9" s="63"/>
      <c r="L9" s="63"/>
      <c r="M9" s="63"/>
      <c r="N9" s="63"/>
      <c r="O9" s="63"/>
      <c r="P9" s="63" t="s">
        <v>14</v>
      </c>
      <c r="Q9" s="63"/>
      <c r="R9" s="63"/>
      <c r="S9" s="63"/>
      <c r="T9" s="63"/>
      <c r="U9" s="63"/>
      <c r="V9" s="63"/>
      <c r="W9" s="63" t="s">
        <v>15</v>
      </c>
      <c r="X9" s="63"/>
      <c r="Y9" s="63"/>
      <c r="Z9" s="63"/>
      <c r="AA9" s="63"/>
      <c r="AB9" s="63"/>
      <c r="AC9" s="63"/>
      <c r="AD9" s="63" t="s">
        <v>16</v>
      </c>
      <c r="AE9" s="63"/>
      <c r="AF9" s="63"/>
      <c r="AG9" s="63"/>
      <c r="AH9" s="63"/>
      <c r="AI9" s="63"/>
      <c r="AJ9" s="63"/>
      <c r="AK9" s="4"/>
      <c r="AL9" s="63" t="s">
        <v>17</v>
      </c>
      <c r="AM9" s="63"/>
      <c r="AN9" s="63"/>
      <c r="AO9" s="63"/>
      <c r="AP9" s="63"/>
      <c r="AQ9" s="63"/>
      <c r="AR9" s="63"/>
      <c r="AS9" s="63"/>
      <c r="AT9" s="63" t="s">
        <v>18</v>
      </c>
      <c r="AU9" s="63"/>
      <c r="AV9" s="63"/>
      <c r="AW9" s="63"/>
      <c r="AX9" s="63"/>
      <c r="AY9" s="63"/>
      <c r="AZ9" s="63"/>
      <c r="BA9" s="63"/>
      <c r="BB9" s="63" t="s">
        <v>19</v>
      </c>
      <c r="BC9" s="63"/>
      <c r="BD9" s="63"/>
      <c r="BE9" s="63"/>
      <c r="BF9" s="63"/>
      <c r="BG9" s="63"/>
      <c r="BH9" s="63"/>
      <c r="BI9" s="63"/>
      <c r="BJ9" s="4"/>
      <c r="BK9" s="4"/>
      <c r="BL9" s="64" t="s">
        <v>20</v>
      </c>
      <c r="BM9" s="65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6" t="str">
        <f>データ!N6</f>
        <v>-</v>
      </c>
      <c r="C10" s="66"/>
      <c r="D10" s="66"/>
      <c r="E10" s="66"/>
      <c r="F10" s="66"/>
      <c r="G10" s="66"/>
      <c r="H10" s="66"/>
      <c r="I10" s="66" t="str">
        <f>データ!O6</f>
        <v>該当数値なし</v>
      </c>
      <c r="J10" s="66"/>
      <c r="K10" s="66"/>
      <c r="L10" s="66"/>
      <c r="M10" s="66"/>
      <c r="N10" s="66"/>
      <c r="O10" s="66"/>
      <c r="P10" s="66">
        <f>データ!P6</f>
        <v>7.16</v>
      </c>
      <c r="Q10" s="66"/>
      <c r="R10" s="66"/>
      <c r="S10" s="66"/>
      <c r="T10" s="66"/>
      <c r="U10" s="66"/>
      <c r="V10" s="66"/>
      <c r="W10" s="66">
        <f>データ!Q6</f>
        <v>100</v>
      </c>
      <c r="X10" s="66"/>
      <c r="Y10" s="66"/>
      <c r="Z10" s="66"/>
      <c r="AA10" s="66"/>
      <c r="AB10" s="66"/>
      <c r="AC10" s="66"/>
      <c r="AD10" s="67">
        <f>データ!R6</f>
        <v>2937</v>
      </c>
      <c r="AE10" s="67"/>
      <c r="AF10" s="67"/>
      <c r="AG10" s="67"/>
      <c r="AH10" s="67"/>
      <c r="AI10" s="67"/>
      <c r="AJ10" s="67"/>
      <c r="AK10" s="2"/>
      <c r="AL10" s="67">
        <f>データ!V6</f>
        <v>3837</v>
      </c>
      <c r="AM10" s="67"/>
      <c r="AN10" s="67"/>
      <c r="AO10" s="67"/>
      <c r="AP10" s="67"/>
      <c r="AQ10" s="67"/>
      <c r="AR10" s="67"/>
      <c r="AS10" s="67"/>
      <c r="AT10" s="66">
        <f>データ!W6</f>
        <v>3.34</v>
      </c>
      <c r="AU10" s="66"/>
      <c r="AV10" s="66"/>
      <c r="AW10" s="66"/>
      <c r="AX10" s="66"/>
      <c r="AY10" s="66"/>
      <c r="AZ10" s="66"/>
      <c r="BA10" s="66"/>
      <c r="BB10" s="66">
        <f>データ!X6</f>
        <v>1148.8</v>
      </c>
      <c r="BC10" s="66"/>
      <c r="BD10" s="66"/>
      <c r="BE10" s="66"/>
      <c r="BF10" s="66"/>
      <c r="BG10" s="66"/>
      <c r="BH10" s="66"/>
      <c r="BI10" s="66"/>
      <c r="BJ10" s="2"/>
      <c r="BK10" s="2"/>
      <c r="BL10" s="68" t="s">
        <v>22</v>
      </c>
      <c r="BM10" s="69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8" t="s">
        <v>24</v>
      </c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</row>
    <row r="14" spans="1:78" ht="13.5" customHeight="1" x14ac:dyDescent="0.15">
      <c r="A14" s="2"/>
      <c r="B14" s="60" t="s">
        <v>25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2"/>
      <c r="BK14" s="2"/>
      <c r="BL14" s="42" t="s">
        <v>26</v>
      </c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</row>
    <row r="15" spans="1:78" ht="13.5" customHeight="1" x14ac:dyDescent="0.15">
      <c r="A15" s="2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7"/>
      <c r="BK15" s="2"/>
      <c r="BL15" s="4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7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48" t="s">
        <v>124</v>
      </c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50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48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50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48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50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48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50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48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50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48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50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48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50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48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50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48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50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48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50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48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50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48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50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48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50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48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50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48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50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48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50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48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50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48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50"/>
    </row>
    <row r="34" spans="1:78" ht="13.5" customHeight="1" x14ac:dyDescent="0.15">
      <c r="A34" s="2"/>
      <c r="B34" s="17"/>
      <c r="C34" s="54" t="s">
        <v>27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20"/>
      <c r="R34" s="54" t="s">
        <v>28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20"/>
      <c r="AG34" s="54" t="s">
        <v>29</v>
      </c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20"/>
      <c r="AV34" s="54" t="s">
        <v>30</v>
      </c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19"/>
      <c r="BK34" s="2"/>
      <c r="BL34" s="48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50"/>
    </row>
    <row r="35" spans="1:78" ht="13.5" customHeight="1" x14ac:dyDescent="0.15">
      <c r="A35" s="2"/>
      <c r="B35" s="17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20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20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20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19"/>
      <c r="BK35" s="2"/>
      <c r="BL35" s="48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50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48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50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48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50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48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50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48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50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48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50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48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50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48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50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48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50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2" t="s">
        <v>31</v>
      </c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4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7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8" t="s">
        <v>121</v>
      </c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50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8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50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8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50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8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50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8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50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8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50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8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50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8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50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8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50"/>
    </row>
    <row r="56" spans="1:78" ht="13.5" customHeight="1" x14ac:dyDescent="0.15">
      <c r="A56" s="2"/>
      <c r="B56" s="17"/>
      <c r="C56" s="54" t="s">
        <v>32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20"/>
      <c r="R56" s="54" t="s">
        <v>33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20"/>
      <c r="AG56" s="54" t="s">
        <v>34</v>
      </c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20"/>
      <c r="AV56" s="54" t="s">
        <v>35</v>
      </c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19"/>
      <c r="BK56" s="2"/>
      <c r="BL56" s="48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50"/>
    </row>
    <row r="57" spans="1:78" ht="13.5" customHeight="1" x14ac:dyDescent="0.15">
      <c r="A57" s="2"/>
      <c r="B57" s="17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20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20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20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19"/>
      <c r="BK57" s="2"/>
      <c r="BL57" s="48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50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8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50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8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50"/>
    </row>
    <row r="60" spans="1:78" ht="13.5" customHeight="1" x14ac:dyDescent="0.15">
      <c r="A60" s="2"/>
      <c r="B60" s="55" t="s">
        <v>36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7"/>
      <c r="BK60" s="2"/>
      <c r="BL60" s="48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50"/>
    </row>
    <row r="61" spans="1:78" ht="13.5" customHeight="1" x14ac:dyDescent="0.15">
      <c r="A61" s="2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7"/>
      <c r="BK61" s="2"/>
      <c r="BL61" s="48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50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8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50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2" t="s">
        <v>37</v>
      </c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4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5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7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8" t="s">
        <v>122</v>
      </c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50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8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50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8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50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8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50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8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50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8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50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8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50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8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50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8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50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8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50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8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50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8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50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8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50"/>
    </row>
    <row r="79" spans="1:78" ht="13.5" customHeight="1" x14ac:dyDescent="0.15">
      <c r="A79" s="2"/>
      <c r="B79" s="17"/>
      <c r="C79" s="54" t="s">
        <v>38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20"/>
      <c r="V79" s="20"/>
      <c r="W79" s="54" t="s">
        <v>39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20"/>
      <c r="AP79" s="20"/>
      <c r="AQ79" s="54" t="s">
        <v>40</v>
      </c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18"/>
      <c r="BJ79" s="19"/>
      <c r="BK79" s="2"/>
      <c r="BL79" s="48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50"/>
    </row>
    <row r="80" spans="1:78" ht="13.5" customHeight="1" x14ac:dyDescent="0.15">
      <c r="A80" s="2"/>
      <c r="B80" s="17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20"/>
      <c r="V80" s="20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20"/>
      <c r="AP80" s="20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18"/>
      <c r="BJ80" s="19"/>
      <c r="BK80" s="2"/>
      <c r="BL80" s="48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50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8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50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【1,348.09】</v>
      </c>
      <c r="I86" s="26" t="str">
        <f>データ!CA6</f>
        <v>【69.80】</v>
      </c>
      <c r="J86" s="26" t="str">
        <f>データ!CL6</f>
        <v>【232.54】</v>
      </c>
      <c r="K86" s="26" t="str">
        <f>データ!CW6</f>
        <v>【42.17】</v>
      </c>
      <c r="L86" s="26" t="str">
        <f>データ!DH6</f>
        <v>【82.30】</v>
      </c>
      <c r="M86" s="26" t="s">
        <v>55</v>
      </c>
      <c r="N86" s="26" t="s">
        <v>55</v>
      </c>
      <c r="O86" s="26" t="str">
        <f>データ!EO6</f>
        <v>【0.09】</v>
      </c>
    </row>
  </sheetData>
  <sheetProtection password="B319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5" x14ac:dyDescent="0.15">
      <c r="A1" s="3" t="s">
        <v>56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57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58</v>
      </c>
      <c r="B3" s="29" t="s">
        <v>59</v>
      </c>
      <c r="C3" s="29" t="s">
        <v>60</v>
      </c>
      <c r="D3" s="29" t="s">
        <v>61</v>
      </c>
      <c r="E3" s="29" t="s">
        <v>62</v>
      </c>
      <c r="F3" s="29" t="s">
        <v>63</v>
      </c>
      <c r="G3" s="29" t="s">
        <v>64</v>
      </c>
      <c r="H3" s="77" t="s">
        <v>65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66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67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68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69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70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71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72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73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74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75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76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77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78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79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80</v>
      </c>
      <c r="B5" s="31"/>
      <c r="C5" s="31"/>
      <c r="D5" s="31"/>
      <c r="E5" s="31"/>
      <c r="F5" s="31"/>
      <c r="G5" s="31"/>
      <c r="H5" s="32" t="s">
        <v>81</v>
      </c>
      <c r="I5" s="32" t="s">
        <v>82</v>
      </c>
      <c r="J5" s="32" t="s">
        <v>83</v>
      </c>
      <c r="K5" s="32" t="s">
        <v>84</v>
      </c>
      <c r="L5" s="32" t="s">
        <v>85</v>
      </c>
      <c r="M5" s="32" t="s">
        <v>5</v>
      </c>
      <c r="N5" s="32" t="s">
        <v>86</v>
      </c>
      <c r="O5" s="32" t="s">
        <v>87</v>
      </c>
      <c r="P5" s="32" t="s">
        <v>88</v>
      </c>
      <c r="Q5" s="32" t="s">
        <v>89</v>
      </c>
      <c r="R5" s="32" t="s">
        <v>90</v>
      </c>
      <c r="S5" s="32" t="s">
        <v>91</v>
      </c>
      <c r="T5" s="32" t="s">
        <v>92</v>
      </c>
      <c r="U5" s="32" t="s">
        <v>93</v>
      </c>
      <c r="V5" s="32" t="s">
        <v>94</v>
      </c>
      <c r="W5" s="32" t="s">
        <v>95</v>
      </c>
      <c r="X5" s="32" t="s">
        <v>96</v>
      </c>
      <c r="Y5" s="32" t="s">
        <v>97</v>
      </c>
      <c r="Z5" s="32" t="s">
        <v>98</v>
      </c>
      <c r="AA5" s="32" t="s">
        <v>99</v>
      </c>
      <c r="AB5" s="32" t="s">
        <v>100</v>
      </c>
      <c r="AC5" s="32" t="s">
        <v>101</v>
      </c>
      <c r="AD5" s="32" t="s">
        <v>102</v>
      </c>
      <c r="AE5" s="32" t="s">
        <v>103</v>
      </c>
      <c r="AF5" s="32" t="s">
        <v>104</v>
      </c>
      <c r="AG5" s="32" t="s">
        <v>105</v>
      </c>
      <c r="AH5" s="32" t="s">
        <v>106</v>
      </c>
      <c r="AI5" s="32" t="s">
        <v>43</v>
      </c>
      <c r="AJ5" s="32" t="s">
        <v>97</v>
      </c>
      <c r="AK5" s="32" t="s">
        <v>98</v>
      </c>
      <c r="AL5" s="32" t="s">
        <v>99</v>
      </c>
      <c r="AM5" s="32" t="s">
        <v>100</v>
      </c>
      <c r="AN5" s="32" t="s">
        <v>101</v>
      </c>
      <c r="AO5" s="32" t="s">
        <v>102</v>
      </c>
      <c r="AP5" s="32" t="s">
        <v>103</v>
      </c>
      <c r="AQ5" s="32" t="s">
        <v>104</v>
      </c>
      <c r="AR5" s="32" t="s">
        <v>105</v>
      </c>
      <c r="AS5" s="32" t="s">
        <v>106</v>
      </c>
      <c r="AT5" s="32" t="s">
        <v>107</v>
      </c>
      <c r="AU5" s="32" t="s">
        <v>97</v>
      </c>
      <c r="AV5" s="32" t="s">
        <v>98</v>
      </c>
      <c r="AW5" s="32" t="s">
        <v>99</v>
      </c>
      <c r="AX5" s="32" t="s">
        <v>100</v>
      </c>
      <c r="AY5" s="32" t="s">
        <v>101</v>
      </c>
      <c r="AZ5" s="32" t="s">
        <v>102</v>
      </c>
      <c r="BA5" s="32" t="s">
        <v>103</v>
      </c>
      <c r="BB5" s="32" t="s">
        <v>104</v>
      </c>
      <c r="BC5" s="32" t="s">
        <v>105</v>
      </c>
      <c r="BD5" s="32" t="s">
        <v>106</v>
      </c>
      <c r="BE5" s="32" t="s">
        <v>107</v>
      </c>
      <c r="BF5" s="32" t="s">
        <v>97</v>
      </c>
      <c r="BG5" s="32" t="s">
        <v>98</v>
      </c>
      <c r="BH5" s="32" t="s">
        <v>99</v>
      </c>
      <c r="BI5" s="32" t="s">
        <v>100</v>
      </c>
      <c r="BJ5" s="32" t="s">
        <v>101</v>
      </c>
      <c r="BK5" s="32" t="s">
        <v>102</v>
      </c>
      <c r="BL5" s="32" t="s">
        <v>103</v>
      </c>
      <c r="BM5" s="32" t="s">
        <v>104</v>
      </c>
      <c r="BN5" s="32" t="s">
        <v>105</v>
      </c>
      <c r="BO5" s="32" t="s">
        <v>106</v>
      </c>
      <c r="BP5" s="32" t="s">
        <v>107</v>
      </c>
      <c r="BQ5" s="32" t="s">
        <v>97</v>
      </c>
      <c r="BR5" s="32" t="s">
        <v>98</v>
      </c>
      <c r="BS5" s="32" t="s">
        <v>99</v>
      </c>
      <c r="BT5" s="32" t="s">
        <v>100</v>
      </c>
      <c r="BU5" s="32" t="s">
        <v>101</v>
      </c>
      <c r="BV5" s="32" t="s">
        <v>102</v>
      </c>
      <c r="BW5" s="32" t="s">
        <v>103</v>
      </c>
      <c r="BX5" s="32" t="s">
        <v>104</v>
      </c>
      <c r="BY5" s="32" t="s">
        <v>105</v>
      </c>
      <c r="BZ5" s="32" t="s">
        <v>106</v>
      </c>
      <c r="CA5" s="32" t="s">
        <v>107</v>
      </c>
      <c r="CB5" s="32" t="s">
        <v>97</v>
      </c>
      <c r="CC5" s="32" t="s">
        <v>98</v>
      </c>
      <c r="CD5" s="32" t="s">
        <v>99</v>
      </c>
      <c r="CE5" s="32" t="s">
        <v>100</v>
      </c>
      <c r="CF5" s="32" t="s">
        <v>101</v>
      </c>
      <c r="CG5" s="32" t="s">
        <v>102</v>
      </c>
      <c r="CH5" s="32" t="s">
        <v>103</v>
      </c>
      <c r="CI5" s="32" t="s">
        <v>104</v>
      </c>
      <c r="CJ5" s="32" t="s">
        <v>105</v>
      </c>
      <c r="CK5" s="32" t="s">
        <v>106</v>
      </c>
      <c r="CL5" s="32" t="s">
        <v>107</v>
      </c>
      <c r="CM5" s="32" t="s">
        <v>97</v>
      </c>
      <c r="CN5" s="32" t="s">
        <v>98</v>
      </c>
      <c r="CO5" s="32" t="s">
        <v>99</v>
      </c>
      <c r="CP5" s="32" t="s">
        <v>100</v>
      </c>
      <c r="CQ5" s="32" t="s">
        <v>101</v>
      </c>
      <c r="CR5" s="32" t="s">
        <v>102</v>
      </c>
      <c r="CS5" s="32" t="s">
        <v>103</v>
      </c>
      <c r="CT5" s="32" t="s">
        <v>104</v>
      </c>
      <c r="CU5" s="32" t="s">
        <v>105</v>
      </c>
      <c r="CV5" s="32" t="s">
        <v>106</v>
      </c>
      <c r="CW5" s="32" t="s">
        <v>107</v>
      </c>
      <c r="CX5" s="32" t="s">
        <v>97</v>
      </c>
      <c r="CY5" s="32" t="s">
        <v>98</v>
      </c>
      <c r="CZ5" s="32" t="s">
        <v>99</v>
      </c>
      <c r="DA5" s="32" t="s">
        <v>100</v>
      </c>
      <c r="DB5" s="32" t="s">
        <v>101</v>
      </c>
      <c r="DC5" s="32" t="s">
        <v>102</v>
      </c>
      <c r="DD5" s="32" t="s">
        <v>103</v>
      </c>
      <c r="DE5" s="32" t="s">
        <v>104</v>
      </c>
      <c r="DF5" s="32" t="s">
        <v>105</v>
      </c>
      <c r="DG5" s="32" t="s">
        <v>106</v>
      </c>
      <c r="DH5" s="32" t="s">
        <v>107</v>
      </c>
      <c r="DI5" s="32" t="s">
        <v>97</v>
      </c>
      <c r="DJ5" s="32" t="s">
        <v>98</v>
      </c>
      <c r="DK5" s="32" t="s">
        <v>99</v>
      </c>
      <c r="DL5" s="32" t="s">
        <v>100</v>
      </c>
      <c r="DM5" s="32" t="s">
        <v>101</v>
      </c>
      <c r="DN5" s="32" t="s">
        <v>102</v>
      </c>
      <c r="DO5" s="32" t="s">
        <v>103</v>
      </c>
      <c r="DP5" s="32" t="s">
        <v>104</v>
      </c>
      <c r="DQ5" s="32" t="s">
        <v>105</v>
      </c>
      <c r="DR5" s="32" t="s">
        <v>106</v>
      </c>
      <c r="DS5" s="32" t="s">
        <v>107</v>
      </c>
      <c r="DT5" s="32" t="s">
        <v>97</v>
      </c>
      <c r="DU5" s="32" t="s">
        <v>98</v>
      </c>
      <c r="DV5" s="32" t="s">
        <v>99</v>
      </c>
      <c r="DW5" s="32" t="s">
        <v>100</v>
      </c>
      <c r="DX5" s="32" t="s">
        <v>101</v>
      </c>
      <c r="DY5" s="32" t="s">
        <v>102</v>
      </c>
      <c r="DZ5" s="32" t="s">
        <v>103</v>
      </c>
      <c r="EA5" s="32" t="s">
        <v>104</v>
      </c>
      <c r="EB5" s="32" t="s">
        <v>105</v>
      </c>
      <c r="EC5" s="32" t="s">
        <v>106</v>
      </c>
      <c r="ED5" s="32" t="s">
        <v>107</v>
      </c>
      <c r="EE5" s="32" t="s">
        <v>97</v>
      </c>
      <c r="EF5" s="32" t="s">
        <v>98</v>
      </c>
      <c r="EG5" s="32" t="s">
        <v>99</v>
      </c>
      <c r="EH5" s="32" t="s">
        <v>100</v>
      </c>
      <c r="EI5" s="32" t="s">
        <v>101</v>
      </c>
      <c r="EJ5" s="32" t="s">
        <v>102</v>
      </c>
      <c r="EK5" s="32" t="s">
        <v>103</v>
      </c>
      <c r="EL5" s="32" t="s">
        <v>104</v>
      </c>
      <c r="EM5" s="32" t="s">
        <v>105</v>
      </c>
      <c r="EN5" s="32" t="s">
        <v>106</v>
      </c>
      <c r="EO5" s="32" t="s">
        <v>107</v>
      </c>
    </row>
    <row r="6" spans="1:145" s="36" customFormat="1" x14ac:dyDescent="0.15">
      <c r="A6" s="28" t="s">
        <v>108</v>
      </c>
      <c r="B6" s="33">
        <f>B7</f>
        <v>2016</v>
      </c>
      <c r="C6" s="33">
        <f t="shared" ref="C6:X6" si="3">C7</f>
        <v>342092</v>
      </c>
      <c r="D6" s="33">
        <f t="shared" si="3"/>
        <v>47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広島県　三次市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7.16</v>
      </c>
      <c r="Q6" s="34">
        <f t="shared" si="3"/>
        <v>100</v>
      </c>
      <c r="R6" s="34">
        <f t="shared" si="3"/>
        <v>2937</v>
      </c>
      <c r="S6" s="34">
        <f t="shared" si="3"/>
        <v>53995</v>
      </c>
      <c r="T6" s="34">
        <f t="shared" si="3"/>
        <v>778.14</v>
      </c>
      <c r="U6" s="34">
        <f t="shared" si="3"/>
        <v>69.39</v>
      </c>
      <c r="V6" s="34">
        <f t="shared" si="3"/>
        <v>3837</v>
      </c>
      <c r="W6" s="34">
        <f t="shared" si="3"/>
        <v>3.34</v>
      </c>
      <c r="X6" s="34">
        <f t="shared" si="3"/>
        <v>1148.8</v>
      </c>
      <c r="Y6" s="35">
        <f>IF(Y7="",NA(),Y7)</f>
        <v>66.209999999999994</v>
      </c>
      <c r="Z6" s="35">
        <f t="shared" ref="Z6:AH6" si="4">IF(Z7="",NA(),Z7)</f>
        <v>66.41</v>
      </c>
      <c r="AA6" s="35">
        <f t="shared" si="4"/>
        <v>79.400000000000006</v>
      </c>
      <c r="AB6" s="35">
        <f t="shared" si="4"/>
        <v>73.7</v>
      </c>
      <c r="AC6" s="35">
        <f t="shared" si="4"/>
        <v>77.47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1046.94</v>
      </c>
      <c r="BG6" s="35">
        <f t="shared" ref="BG6:BO6" si="7">IF(BG7="",NA(),BG7)</f>
        <v>1047.19</v>
      </c>
      <c r="BH6" s="35">
        <f t="shared" si="7"/>
        <v>9.17</v>
      </c>
      <c r="BI6" s="35">
        <f t="shared" si="7"/>
        <v>10.33</v>
      </c>
      <c r="BJ6" s="35">
        <f t="shared" si="7"/>
        <v>11.53</v>
      </c>
      <c r="BK6" s="35">
        <f t="shared" si="7"/>
        <v>1622.51</v>
      </c>
      <c r="BL6" s="35">
        <f t="shared" si="7"/>
        <v>1569.13</v>
      </c>
      <c r="BM6" s="35">
        <f t="shared" si="7"/>
        <v>1436</v>
      </c>
      <c r="BN6" s="35">
        <f t="shared" si="7"/>
        <v>1434.89</v>
      </c>
      <c r="BO6" s="35">
        <f t="shared" si="7"/>
        <v>1298.9100000000001</v>
      </c>
      <c r="BP6" s="34" t="str">
        <f>IF(BP7="","",IF(BP7="-","【-】","【"&amp;SUBSTITUTE(TEXT(BP7,"#,##0.00"),"-","△")&amp;"】"))</f>
        <v>【1,348.09】</v>
      </c>
      <c r="BQ6" s="35">
        <f>IF(BQ7="",NA(),BQ7)</f>
        <v>48.35</v>
      </c>
      <c r="BR6" s="35">
        <f t="shared" ref="BR6:BZ6" si="8">IF(BR7="",NA(),BR7)</f>
        <v>41.28</v>
      </c>
      <c r="BS6" s="35">
        <f t="shared" si="8"/>
        <v>62.56</v>
      </c>
      <c r="BT6" s="35">
        <f t="shared" si="8"/>
        <v>54.58</v>
      </c>
      <c r="BU6" s="35">
        <f t="shared" si="8"/>
        <v>58.29</v>
      </c>
      <c r="BV6" s="35">
        <f t="shared" si="8"/>
        <v>62.83</v>
      </c>
      <c r="BW6" s="35">
        <f t="shared" si="8"/>
        <v>64.63</v>
      </c>
      <c r="BX6" s="35">
        <f t="shared" si="8"/>
        <v>66.56</v>
      </c>
      <c r="BY6" s="35">
        <f t="shared" si="8"/>
        <v>66.22</v>
      </c>
      <c r="BZ6" s="35">
        <f t="shared" si="8"/>
        <v>69.87</v>
      </c>
      <c r="CA6" s="34" t="str">
        <f>IF(CA7="","",IF(CA7="-","【-】","【"&amp;SUBSTITUTE(TEXT(CA7,"#,##0.00"),"-","△")&amp;"】"))</f>
        <v>【69.80】</v>
      </c>
      <c r="CB6" s="35">
        <f>IF(CB7="",NA(),CB7)</f>
        <v>446.35</v>
      </c>
      <c r="CC6" s="35">
        <f t="shared" ref="CC6:CK6" si="9">IF(CC7="",NA(),CC7)</f>
        <v>482.78</v>
      </c>
      <c r="CD6" s="35">
        <f t="shared" si="9"/>
        <v>376.08</v>
      </c>
      <c r="CE6" s="35">
        <f t="shared" si="9"/>
        <v>419.49</v>
      </c>
      <c r="CF6" s="35">
        <f t="shared" si="9"/>
        <v>392.01</v>
      </c>
      <c r="CG6" s="35">
        <f t="shared" si="9"/>
        <v>250.43</v>
      </c>
      <c r="CH6" s="35">
        <f t="shared" si="9"/>
        <v>245.75</v>
      </c>
      <c r="CI6" s="35">
        <f t="shared" si="9"/>
        <v>244.29</v>
      </c>
      <c r="CJ6" s="35">
        <f t="shared" si="9"/>
        <v>246.72</v>
      </c>
      <c r="CK6" s="35">
        <f t="shared" si="9"/>
        <v>234.96</v>
      </c>
      <c r="CL6" s="34" t="str">
        <f>IF(CL7="","",IF(CL7="-","【-】","【"&amp;SUBSTITUTE(TEXT(CL7,"#,##0.00"),"-","△")&amp;"】"))</f>
        <v>【232.54】</v>
      </c>
      <c r="CM6" s="35">
        <f>IF(CM7="",NA(),CM7)</f>
        <v>43.54</v>
      </c>
      <c r="CN6" s="35">
        <f t="shared" ref="CN6:CV6" si="10">IF(CN7="",NA(),CN7)</f>
        <v>43</v>
      </c>
      <c r="CO6" s="35">
        <f t="shared" si="10"/>
        <v>42.02</v>
      </c>
      <c r="CP6" s="35">
        <f t="shared" si="10"/>
        <v>39.979999999999997</v>
      </c>
      <c r="CQ6" s="35">
        <f t="shared" si="10"/>
        <v>39.92</v>
      </c>
      <c r="CR6" s="35">
        <f t="shared" si="10"/>
        <v>42.31</v>
      </c>
      <c r="CS6" s="35">
        <f t="shared" si="10"/>
        <v>43.65</v>
      </c>
      <c r="CT6" s="35">
        <f t="shared" si="10"/>
        <v>43.58</v>
      </c>
      <c r="CU6" s="35">
        <f t="shared" si="10"/>
        <v>41.35</v>
      </c>
      <c r="CV6" s="35">
        <f t="shared" si="10"/>
        <v>42.9</v>
      </c>
      <c r="CW6" s="34" t="str">
        <f>IF(CW7="","",IF(CW7="-","【-】","【"&amp;SUBSTITUTE(TEXT(CW7,"#,##0.00"),"-","△")&amp;"】"))</f>
        <v>【42.17】</v>
      </c>
      <c r="CX6" s="35">
        <f>IF(CX7="",NA(),CX7)</f>
        <v>71.41</v>
      </c>
      <c r="CY6" s="35">
        <f t="shared" ref="CY6:DG6" si="11">IF(CY7="",NA(),CY7)</f>
        <v>70.91</v>
      </c>
      <c r="CZ6" s="35">
        <f t="shared" si="11"/>
        <v>72.47</v>
      </c>
      <c r="DA6" s="35">
        <f t="shared" si="11"/>
        <v>77.44</v>
      </c>
      <c r="DB6" s="35">
        <f t="shared" si="11"/>
        <v>77.349999999999994</v>
      </c>
      <c r="DC6" s="35">
        <f t="shared" si="11"/>
        <v>81.3</v>
      </c>
      <c r="DD6" s="35">
        <f t="shared" si="11"/>
        <v>82.2</v>
      </c>
      <c r="DE6" s="35">
        <f t="shared" si="11"/>
        <v>82.35</v>
      </c>
      <c r="DF6" s="35">
        <f t="shared" si="11"/>
        <v>82.9</v>
      </c>
      <c r="DG6" s="35">
        <f t="shared" si="11"/>
        <v>83.5</v>
      </c>
      <c r="DH6" s="34" t="str">
        <f>IF(DH7="","",IF(DH7="-","【-】","【"&amp;SUBSTITUTE(TEXT(DH7,"#,##0.00"),"-","△")&amp;"】"))</f>
        <v>【82.30】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0.11</v>
      </c>
      <c r="EK6" s="35">
        <f t="shared" si="14"/>
        <v>0.05</v>
      </c>
      <c r="EL6" s="35">
        <f t="shared" si="14"/>
        <v>0.04</v>
      </c>
      <c r="EM6" s="35">
        <f t="shared" si="14"/>
        <v>7.0000000000000007E-2</v>
      </c>
      <c r="EN6" s="35">
        <f t="shared" si="14"/>
        <v>0.09</v>
      </c>
      <c r="EO6" s="34" t="str">
        <f>IF(EO7="","",IF(EO7="-","【-】","【"&amp;SUBSTITUTE(TEXT(EO7,"#,##0.00"),"-","△")&amp;"】"))</f>
        <v>【0.09】</v>
      </c>
    </row>
    <row r="7" spans="1:145" s="36" customFormat="1" x14ac:dyDescent="0.15">
      <c r="A7" s="28"/>
      <c r="B7" s="37">
        <v>2016</v>
      </c>
      <c r="C7" s="37">
        <v>342092</v>
      </c>
      <c r="D7" s="37">
        <v>47</v>
      </c>
      <c r="E7" s="37">
        <v>17</v>
      </c>
      <c r="F7" s="37">
        <v>4</v>
      </c>
      <c r="G7" s="37">
        <v>0</v>
      </c>
      <c r="H7" s="37" t="s">
        <v>109</v>
      </c>
      <c r="I7" s="37" t="s">
        <v>110</v>
      </c>
      <c r="J7" s="37" t="s">
        <v>111</v>
      </c>
      <c r="K7" s="37" t="s">
        <v>112</v>
      </c>
      <c r="L7" s="37" t="s">
        <v>113</v>
      </c>
      <c r="M7" s="37"/>
      <c r="N7" s="38" t="s">
        <v>114</v>
      </c>
      <c r="O7" s="38" t="s">
        <v>115</v>
      </c>
      <c r="P7" s="38">
        <v>7.16</v>
      </c>
      <c r="Q7" s="38">
        <v>100</v>
      </c>
      <c r="R7" s="38">
        <v>2937</v>
      </c>
      <c r="S7" s="38">
        <v>53995</v>
      </c>
      <c r="T7" s="38">
        <v>778.14</v>
      </c>
      <c r="U7" s="38">
        <v>69.39</v>
      </c>
      <c r="V7" s="38">
        <v>3837</v>
      </c>
      <c r="W7" s="38">
        <v>3.34</v>
      </c>
      <c r="X7" s="38">
        <v>1148.8</v>
      </c>
      <c r="Y7" s="38">
        <v>66.209999999999994</v>
      </c>
      <c r="Z7" s="38">
        <v>66.41</v>
      </c>
      <c r="AA7" s="38">
        <v>79.400000000000006</v>
      </c>
      <c r="AB7" s="38">
        <v>73.7</v>
      </c>
      <c r="AC7" s="38">
        <v>77.47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1046.94</v>
      </c>
      <c r="BG7" s="38">
        <v>1047.19</v>
      </c>
      <c r="BH7" s="38">
        <v>9.17</v>
      </c>
      <c r="BI7" s="38">
        <v>10.33</v>
      </c>
      <c r="BJ7" s="38">
        <v>11.53</v>
      </c>
      <c r="BK7" s="38">
        <v>1622.51</v>
      </c>
      <c r="BL7" s="38">
        <v>1569.13</v>
      </c>
      <c r="BM7" s="38">
        <v>1436</v>
      </c>
      <c r="BN7" s="38">
        <v>1434.89</v>
      </c>
      <c r="BO7" s="38">
        <v>1298.9100000000001</v>
      </c>
      <c r="BP7" s="38">
        <v>1348.09</v>
      </c>
      <c r="BQ7" s="38">
        <v>48.35</v>
      </c>
      <c r="BR7" s="38">
        <v>41.28</v>
      </c>
      <c r="BS7" s="38">
        <v>62.56</v>
      </c>
      <c r="BT7" s="38">
        <v>54.58</v>
      </c>
      <c r="BU7" s="38">
        <v>58.29</v>
      </c>
      <c r="BV7" s="38">
        <v>62.83</v>
      </c>
      <c r="BW7" s="38">
        <v>64.63</v>
      </c>
      <c r="BX7" s="38">
        <v>66.56</v>
      </c>
      <c r="BY7" s="38">
        <v>66.22</v>
      </c>
      <c r="BZ7" s="38">
        <v>69.87</v>
      </c>
      <c r="CA7" s="38">
        <v>69.8</v>
      </c>
      <c r="CB7" s="38">
        <v>446.35</v>
      </c>
      <c r="CC7" s="38">
        <v>482.78</v>
      </c>
      <c r="CD7" s="38">
        <v>376.08</v>
      </c>
      <c r="CE7" s="38">
        <v>419.49</v>
      </c>
      <c r="CF7" s="38">
        <v>392.01</v>
      </c>
      <c r="CG7" s="38">
        <v>250.43</v>
      </c>
      <c r="CH7" s="38">
        <v>245.75</v>
      </c>
      <c r="CI7" s="38">
        <v>244.29</v>
      </c>
      <c r="CJ7" s="38">
        <v>246.72</v>
      </c>
      <c r="CK7" s="38">
        <v>234.96</v>
      </c>
      <c r="CL7" s="38">
        <v>232.54</v>
      </c>
      <c r="CM7" s="38">
        <v>43.54</v>
      </c>
      <c r="CN7" s="38">
        <v>43</v>
      </c>
      <c r="CO7" s="38">
        <v>42.02</v>
      </c>
      <c r="CP7" s="38">
        <v>39.979999999999997</v>
      </c>
      <c r="CQ7" s="38">
        <v>39.92</v>
      </c>
      <c r="CR7" s="38">
        <v>42.31</v>
      </c>
      <c r="CS7" s="38">
        <v>43.65</v>
      </c>
      <c r="CT7" s="38">
        <v>43.58</v>
      </c>
      <c r="CU7" s="38">
        <v>41.35</v>
      </c>
      <c r="CV7" s="38">
        <v>42.9</v>
      </c>
      <c r="CW7" s="38">
        <v>42.17</v>
      </c>
      <c r="CX7" s="38">
        <v>71.41</v>
      </c>
      <c r="CY7" s="38">
        <v>70.91</v>
      </c>
      <c r="CZ7" s="38">
        <v>72.47</v>
      </c>
      <c r="DA7" s="38">
        <v>77.44</v>
      </c>
      <c r="DB7" s="38">
        <v>77.349999999999994</v>
      </c>
      <c r="DC7" s="38">
        <v>81.3</v>
      </c>
      <c r="DD7" s="38">
        <v>82.2</v>
      </c>
      <c r="DE7" s="38">
        <v>82.35</v>
      </c>
      <c r="DF7" s="38">
        <v>82.9</v>
      </c>
      <c r="DG7" s="38">
        <v>83.5</v>
      </c>
      <c r="DH7" s="38">
        <v>82.3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0.11</v>
      </c>
      <c r="EK7" s="38">
        <v>0.05</v>
      </c>
      <c r="EL7" s="38">
        <v>0.04</v>
      </c>
      <c r="EM7" s="38">
        <v>7.0000000000000007E-2</v>
      </c>
      <c r="EN7" s="38">
        <v>0.09</v>
      </c>
      <c r="EO7" s="38">
        <v>0.09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116</v>
      </c>
      <c r="C9" s="40" t="s">
        <v>117</v>
      </c>
      <c r="D9" s="40" t="s">
        <v>118</v>
      </c>
      <c r="E9" s="40" t="s">
        <v>119</v>
      </c>
      <c r="F9" s="40" t="s">
        <v>120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59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h.matsuie3594</cp:lastModifiedBy>
  <cp:lastPrinted>2018-01-30T02:43:13Z</cp:lastPrinted>
  <dcterms:created xsi:type="dcterms:W3CDTF">2017-12-25T02:22:04Z</dcterms:created>
  <dcterms:modified xsi:type="dcterms:W3CDTF">2018-01-30T02:43:17Z</dcterms:modified>
</cp:coreProperties>
</file>