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CW102" i="11" l="1"/>
  <c r="DB102" i="11"/>
  <c r="DG102" i="11"/>
  <c r="CR102" i="11"/>
  <c r="AU88" i="11"/>
  <c r="AP88" i="11"/>
  <c r="AF88" i="11"/>
  <c r="AU63" i="11"/>
  <c r="AP63" i="11"/>
  <c r="AP23" i="11" l="1"/>
  <c r="V23" i="11"/>
  <c r="AA23" i="11"/>
  <c r="Q23" i="11"/>
  <c r="BG37" i="9"/>
  <c r="BG36" i="9"/>
  <c r="BG35" i="9"/>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C37" i="9"/>
  <c r="CO36" i="9"/>
  <c r="BW36" i="9"/>
  <c r="CO35" i="9"/>
  <c r="BW35" i="9"/>
  <c r="CO34" i="9"/>
  <c r="BW34" i="9"/>
  <c r="C34" i="9"/>
  <c r="C35" i="9" l="1"/>
  <c r="C36"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BE34" i="9" l="1"/>
  <c r="BE35" i="9" s="1"/>
  <c r="BE36" i="9" s="1"/>
  <c r="BE37" i="9" s="1"/>
</calcChain>
</file>

<file path=xl/sharedStrings.xml><?xml version="1.0" encoding="utf-8"?>
<sst xmlns="http://schemas.openxmlformats.org/spreadsheetml/2006/main" count="1058" uniqueCount="572">
  <si>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</si>
  <si>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</si>
  <si>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</si>
  <si>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</si>
  <si>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</si>
  <si>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</si>
  <si>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</si>
  <si>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</si>
  <si>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</si>
  <si>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</si>
  <si>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</si>
  <si>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</si>
  <si>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</si>
  <si>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</si>
  <si>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</si>
  <si>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</si>
  <si>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</si>
  <si>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</si>
  <si>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</si>
  <si>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</si>
  <si>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</si>
  <si>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</si>
  <si>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</si>
  <si>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</si>
  <si>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</si>
  <si>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</si>
  <si>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</si>
  <si>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</si>
  <si>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</si>
  <si>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</si>
  <si>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</si>
  <si>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</si>
  <si>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</si>
  <si>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</si>
  <si>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</si>
  <si>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</si>
  <si>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</si>
  <si>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</si>
  <si>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</si>
  <si>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</si>
  <si>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</si>
  <si>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</si>
  <si>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</si>
  <si>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</si>
  <si>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</si>
  <si>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</si>
  <si>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</si>
  <si>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</si>
  <si>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</si>
  <si>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</si>
  <si>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</si>
  <si>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</si>
  <si>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</si>
  <si>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</si>
  <si>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</si>
  <si>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</si>
  <si>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</si>
  <si>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</si>
  <si>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</si>
  <si>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</si>
  <si>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</si>
  <si>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</si>
  <si>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</si>
  <si>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</si>
  <si>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</si>
  <si>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</si>
  <si>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</si>
  <si>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</si>
  <si>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</si>
  <si>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</si>
  <si>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</si>
  <si>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</si>
  <si>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</si>
  <si>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</si>
  <si>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</si>
  <si>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</si>
  <si>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</si>
  <si>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</si>
  <si>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</si>
  <si>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</si>
  <si>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</si>
  <si>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</si>
  <si>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福山市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</si>
  <si>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</si>
  <si>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</si>
  <si>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</si>
  <si>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</si>
  <si>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</si>
  <si>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</si>
  <si>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</si>
  <si>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</si>
  <si>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</si>
  <si>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</si>
  <si>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</si>
  <si>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</si>
  <si>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</si>
  <si>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</si>
  <si>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</si>
  <si>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</si>
  <si>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</si>
  <si>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</si>
  <si>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</si>
  <si>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</si>
  <si>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</si>
  <si>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</si>
  <si>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</si>
  <si>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</si>
  <si>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</si>
  <si>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</si>
  <si>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</si>
  <si>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</si>
  <si>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</si>
  <si>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</si>
  <si>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</si>
  <si>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</si>
  <si>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</si>
  <si>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</si>
  <si>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</si>
  <si>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</si>
  <si>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</si>
  <si>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</si>
  <si>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</si>
  <si>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</si>
  <si>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</si>
  <si>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</si>
  <si>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</si>
  <si>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</si>
  <si>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</si>
  <si>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</si>
  <si>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</si>
  <si>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</si>
  <si>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</si>
  <si>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</si>
  <si>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</si>
  <si>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</si>
  <si>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</si>
  <si>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</si>
  <si>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</si>
  <si>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</si>
  <si>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</si>
  <si>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</si>
  <si>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</si>
  <si>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</si>
  <si>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</si>
  <si>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</si>
  <si>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</si>
  <si>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</si>
  <si>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</si>
  <si>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</si>
  <si>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</si>
  <si>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</si>
  <si>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</si>
  <si>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</si>
  <si>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</si>
  <si>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</si>
  <si>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</si>
  <si>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</si>
  <si>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</si>
  <si>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</si>
  <si>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</si>
  <si>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</si>
  <si>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</si>
  <si>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</si>
  <si>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</si>
  <si>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</si>
  <si>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</si>
  <si>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</si>
  <si>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</si>
  <si>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</si>
  <si>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</si>
  <si>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</si>
  <si>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</si>
  <si>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</si>
  <si>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</si>
  <si>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</si>
  <si>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</si>
  <si>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</si>
  <si>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</si>
  <si>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</si>
  <si>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</si>
  <si>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</si>
  <si>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</si>
  <si>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</si>
  <si>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</si>
  <si>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</si>
  <si>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</si>
  <si>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</si>
  <si>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</si>
  <si>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</si>
  <si>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</si>
  <si>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</si>
  <si>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</si>
  <si>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</si>
  <si>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</si>
  <si>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</si>
  <si>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</si>
  <si>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広島県福山市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</si>
  <si>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</si>
  <si>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</si>
  <si>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</si>
  <si>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</si>
  <si>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</si>
  <si>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</si>
  <si>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</si>
  <si>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</si>
  <si>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</si>
  <si>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</si>
  <si>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</si>
  <si>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</si>
  <si>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</si>
  <si>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</si>
  <si>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</si>
  <si>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</si>
  <si>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</si>
  <si>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</si>
  <si>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</si>
  <si>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</si>
  <si>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</si>
  <si>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</si>
  <si>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</si>
  <si>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</si>
  <si>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</si>
  <si>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</si>
  <si>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</si>
  <si>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</si>
  <si>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</si>
  <si>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</si>
  <si>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</si>
  <si>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</si>
  <si>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</si>
  <si>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</si>
  <si>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</si>
  <si>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</si>
  <si>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</si>
  <si>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</si>
  <si>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</si>
  <si>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</si>
  <si>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</si>
  <si>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</si>
  <si>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</si>
  <si>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</si>
  <si>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</si>
  <si>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</si>
  <si>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</si>
  <si>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</si>
  <si>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</si>
  <si>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</si>
  <si>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</si>
  <si>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</si>
  <si>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</si>
  <si>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</si>
  <si>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</si>
  <si>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</si>
  <si>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</si>
  <si>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</si>
  <si>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</si>
  <si>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</si>
  <si>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</si>
  <si>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</si>
  <si>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</si>
  <si>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</si>
  <si>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</si>
  <si>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</si>
  <si>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</si>
  <si>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</si>
  <si>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</si>
  <si>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</si>
  <si>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</si>
  <si>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</si>
  <si>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</si>
  <si>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</si>
  <si>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</si>
  <si>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</si>
  <si>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</si>
  <si>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</si>
  <si>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</si>
  <si>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</si>
  <si>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</si>
  <si>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</si>
  <si>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</si>
  <si>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</si>
  <si>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</si>
  <si>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</si>
  <si>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</si>
  <si>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</si>
  <si>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</si>
  <si>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</si>
  <si>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</si>
  <si>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</si>
  <si>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</si>
  <si>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</si>
  <si>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</si>
  <si>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</si>
  <si>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</si>
  <si>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</si>
  <si>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</si>
  <si>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</si>
  <si>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</si>
  <si>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</si>
  <si>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</si>
  <si>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</si>
  <si>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</si>
  <si>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</si>
  <si>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</si>
  <si>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</si>
  <si>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</si>
  <si>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</si>
  <si>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</si>
  <si>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</si>
  <si>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</si>
  <si>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</si>
  <si>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</si>
  <si>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</si>
  <si>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</si>
  <si>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</si>
  <si>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</si>
  <si>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</si>
  <si>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</si>
  <si>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</si>
  <si>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</si>
  <si>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</si>
  <si>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</si>
  <si>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</si>
  <si>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</si>
  <si>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</si>
  <si>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</si>
  <si>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</si>
  <si>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</si>
  <si>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</si>
  <si>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</si>
  <si>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</si>
  <si>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</si>
  <si>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</si>
  <si>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</si>
  <si>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</si>
  <si>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</si>
  <si>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</si>
  <si>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</si>
  <si>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</si>
  <si>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</si>
  <si>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</si>
  <si>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</si>
  <si>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</si>
  <si>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</si>
  <si>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</si>
  <si>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広島県福山市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</si>
  <si>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</si>
  <si>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</si>
  <si>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</si>
  <si>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</si>
  <si>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</si>
  <si>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</si>
  <si>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</si>
  <si>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</si>
  <si>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</si>
  <si>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</si>
  <si>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</si>
  <si>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</si>
  <si>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</si>
  <si>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</si>
  <si>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</si>
  <si>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</si>
  <si>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</si>
  <si>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</si>
  <si>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</si>
  <si>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</si>
  <si>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母子父子寡婦福祉資金貸付特別会計</t>
    <phoneticPr fontId="5"/>
  </si>
  <si>
    <t>誠之奨学資金特別会計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</si>
  <si>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</si>
  <si>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</si>
  <si>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</si>
  <si>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</si>
  <si>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</si>
  <si>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</si>
  <si>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</si>
  <si>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</si>
  <si>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</si>
  <si>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</si>
  <si>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</si>
  <si>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</si>
  <si>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</si>
  <si>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</si>
  <si>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</si>
  <si>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</si>
  <si>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</si>
  <si>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病院事業会計</t>
    <phoneticPr fontId="5"/>
  </si>
  <si>
    <t>法適用企業</t>
    <phoneticPr fontId="5"/>
  </si>
  <si>
    <t>水道事業会計</t>
    <phoneticPr fontId="5"/>
  </si>
  <si>
    <t>工業用水道事業会計</t>
    <phoneticPr fontId="5"/>
  </si>
  <si>
    <t>下水道事業会計</t>
    <phoneticPr fontId="5"/>
  </si>
  <si>
    <t>集落排水事業特別会計</t>
    <phoneticPr fontId="5"/>
  </si>
  <si>
    <t>法非適用企業</t>
    <phoneticPr fontId="5"/>
  </si>
  <si>
    <t>食肉センター特別会計</t>
    <phoneticPr fontId="5"/>
  </si>
  <si>
    <t>商業施設特別会計</t>
    <phoneticPr fontId="5"/>
  </si>
  <si>
    <t>都市開発事業特別会計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</si>
  <si>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</si>
  <si>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</si>
  <si>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</si>
  <si>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</si>
  <si>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</si>
  <si>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</si>
  <si>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</si>
  <si>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</si>
  <si>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</si>
  <si>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</si>
  <si>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</si>
  <si>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</si>
  <si>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</si>
  <si>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</si>
  <si>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</si>
  <si>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</si>
  <si>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</si>
  <si>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</si>
  <si>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</si>
  <si>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</si>
  <si>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</si>
  <si>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</si>
  <si>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</si>
  <si>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</si>
  <si>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</si>
  <si>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</si>
  <si>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</si>
  <si>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</si>
  <si>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</si>
  <si>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</si>
  <si>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</si>
  <si>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</si>
  <si>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</si>
  <si>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</si>
  <si>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</si>
  <si>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</si>
  <si>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</si>
  <si>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</si>
  <si>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</si>
  <si>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</si>
  <si>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</si>
  <si>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</si>
  <si>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</si>
  <si>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</si>
  <si>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</si>
  <si>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</si>
  <si>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</si>
  <si>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</si>
  <si>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</si>
  <si>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</si>
  <si>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</si>
  <si>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</si>
  <si>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</si>
  <si>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</si>
  <si>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</si>
  <si>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</si>
  <si>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</si>
  <si>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</si>
  <si>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</si>
  <si>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</si>
  <si>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</si>
  <si>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</si>
  <si>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</si>
  <si>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</si>
  <si>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</si>
  <si>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</si>
  <si>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</si>
  <si>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</si>
  <si>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</si>
  <si>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</si>
  <si>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</si>
  <si>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</si>
  <si>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</si>
  <si>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</si>
  <si>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</si>
  <si>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</si>
  <si>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</si>
  <si>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</si>
  <si>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</si>
  <si>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</si>
  <si>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</si>
  <si>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</si>
  <si>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</si>
  <si>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</si>
  <si>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</si>
  <si>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</si>
  <si>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</si>
  <si>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</si>
  <si>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</si>
  <si>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</si>
  <si>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</si>
  <si>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</si>
  <si>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</si>
  <si>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</si>
  <si>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</si>
  <si>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</si>
  <si>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</si>
  <si>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</si>
  <si>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</si>
  <si>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</si>
  <si>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</si>
  <si>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</si>
  <si>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</si>
  <si>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</si>
  <si>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</si>
  <si>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</si>
  <si>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</si>
  <si>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</si>
  <si>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</si>
  <si>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</si>
  <si>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</si>
  <si>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</si>
  <si>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</si>
  <si>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</si>
  <si>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</si>
  <si>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</si>
  <si>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</si>
  <si>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</si>
  <si>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</si>
  <si>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</si>
  <si>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</si>
  <si>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</si>
  <si>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</si>
  <si>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</si>
  <si>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</si>
  <si>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</si>
  <si>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</si>
  <si>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</si>
  <si>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</si>
  <si>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</si>
  <si>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</si>
  <si>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</si>
  <si>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</si>
  <si>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</si>
  <si>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</si>
  <si>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病院事業会計</t>
  </si>
  <si>
    <t>工業用水道事業会計</t>
  </si>
  <si>
    <t>水道事業会計</t>
  </si>
  <si>
    <t>一般会計</t>
  </si>
  <si>
    <t>国民健康保険特別会計</t>
  </si>
  <si>
    <t>下水道事業会計</t>
  </si>
  <si>
    <t>介護保険特別会計</t>
  </si>
  <si>
    <t>駐車場事業特別会計</t>
  </si>
  <si>
    <t>その他会計（赤字）</t>
  </si>
  <si>
    <t>その他会計（黒字）</t>
  </si>
  <si>
    <t>-</t>
    <phoneticPr fontId="2"/>
  </si>
  <si>
    <t>福山地区消防組合</t>
    <rPh sb="0" eb="2">
      <t>フクヤマ</t>
    </rPh>
    <rPh sb="2" eb="4">
      <t>チク</t>
    </rPh>
    <rPh sb="4" eb="6">
      <t>ショウボウ</t>
    </rPh>
    <rPh sb="6" eb="8">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</si>
  <si>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</si>
  <si>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</si>
  <si>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福山市土地開発公社</t>
    <rPh sb="0" eb="3">
      <t>フクヤマシ</t>
    </rPh>
    <rPh sb="3" eb="5">
      <t>トチ</t>
    </rPh>
    <rPh sb="5" eb="7">
      <t>カイハツ</t>
    </rPh>
    <rPh sb="7" eb="9">
      <t>コウシャ</t>
    </rPh>
    <phoneticPr fontId="2"/>
  </si>
  <si>
    <t>○</t>
    <phoneticPr fontId="2"/>
  </si>
  <si>
    <t>福山市青少年育成事業団</t>
    <rPh sb="0" eb="3">
      <t>フクヤマシ</t>
    </rPh>
    <rPh sb="3" eb="6">
      <t>セイショウネン</t>
    </rPh>
    <rPh sb="6" eb="8">
      <t>イクセイ</t>
    </rPh>
    <rPh sb="8" eb="11">
      <t>ジギョウダン</t>
    </rPh>
    <phoneticPr fontId="2"/>
  </si>
  <si>
    <t>福山市体育振興事業団</t>
    <rPh sb="0" eb="3">
      <t>フクヤマシ</t>
    </rPh>
    <rPh sb="3" eb="5">
      <t>タイイク</t>
    </rPh>
    <rPh sb="5" eb="7">
      <t>シンコウ</t>
    </rPh>
    <rPh sb="7" eb="10">
      <t>ジギョウダン</t>
    </rPh>
    <phoneticPr fontId="2"/>
  </si>
  <si>
    <t>福山市体育協会</t>
    <rPh sb="0" eb="3">
      <t>フクヤマシ</t>
    </rPh>
    <rPh sb="3" eb="5">
      <t>タイイク</t>
    </rPh>
    <rPh sb="5" eb="7">
      <t>キョウカイ</t>
    </rPh>
    <phoneticPr fontId="2"/>
  </si>
  <si>
    <t>ふくやま芸術文化振興財団</t>
    <rPh sb="4" eb="6">
      <t>ゲイジュツ</t>
    </rPh>
    <rPh sb="6" eb="8">
      <t>ブンカ</t>
    </rPh>
    <rPh sb="8" eb="10">
      <t>シンコウ</t>
    </rPh>
    <rPh sb="10" eb="12">
      <t>ザイダン</t>
    </rPh>
    <phoneticPr fontId="2"/>
  </si>
  <si>
    <t>広島県東部花き流通センター</t>
    <rPh sb="0" eb="3">
      <t>ヒロシマケン</t>
    </rPh>
    <rPh sb="3" eb="5">
      <t>トウブ</t>
    </rPh>
    <rPh sb="5" eb="6">
      <t>ハナ</t>
    </rPh>
    <rPh sb="7" eb="9">
      <t>リュウツウ</t>
    </rPh>
    <phoneticPr fontId="2"/>
  </si>
  <si>
    <t>備後地域地場産業振興センター</t>
    <rPh sb="0" eb="2">
      <t>ビンゴ</t>
    </rPh>
    <rPh sb="2" eb="4">
      <t>チイキ</t>
    </rPh>
    <rPh sb="4" eb="6">
      <t>ジバ</t>
    </rPh>
    <rPh sb="6" eb="8">
      <t>サンギョウ</t>
    </rPh>
    <rPh sb="8" eb="10">
      <t>シンコウ</t>
    </rPh>
    <phoneticPr fontId="2"/>
  </si>
  <si>
    <t>福山勤労福祉・文化振興会</t>
    <rPh sb="0" eb="2">
      <t>フクヤマ</t>
    </rPh>
    <rPh sb="2" eb="4">
      <t>キンロウ</t>
    </rPh>
    <rPh sb="4" eb="6">
      <t>フクシ</t>
    </rPh>
    <rPh sb="7" eb="9">
      <t>ブンカ</t>
    </rPh>
    <rPh sb="9" eb="11">
      <t>シンコウ</t>
    </rPh>
    <rPh sb="11" eb="12">
      <t>カイ</t>
    </rPh>
    <phoneticPr fontId="2"/>
  </si>
  <si>
    <t>アリストぬまくま</t>
    <phoneticPr fontId="2"/>
  </si>
  <si>
    <t>福山市かんなべ文化振興会</t>
    <rPh sb="0" eb="3">
      <t>フクヤマシ</t>
    </rPh>
    <rPh sb="7" eb="9">
      <t>ブンカ</t>
    </rPh>
    <rPh sb="9" eb="11">
      <t>シンコウ</t>
    </rPh>
    <rPh sb="11" eb="12">
      <t>カイ</t>
    </rPh>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</si>
  <si>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</si>
  <si>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</si>
  <si>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</si>
  <si>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</si>
  <si>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</si>
  <si>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</si>
  <si>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</si>
  <si>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</si>
  <si>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</si>
  <si>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</si>
  <si>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将来負担比率，実質公債費比率ともに，市債発行額の抑制等の取組により，低下傾向にあり，類似団体と比較しても低い水準にある。
また将来負担比率においては，平成２７年度決算より，充当可能財源等が将来負担額を上回ったため，比率が算定されなかった。</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</si>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</sst>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5"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1" xfId="34" applyFont="1" applyFill="1" applyBorder="1" applyAlignment="1" applyProtection="1">
      <alignment horizontal="left" vertical="top" wrapText="1"/>
      <protection locked="0"/>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9"/>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29056</c:v>
                </c:pt>
                <c:pt idx="1">
                  <c:v>28394</c:v>
                </c:pt>
                <c:pt idx="2">
                  <c:v>25565</c:v>
                </c:pt>
                <c:pt idx="3">
                  <c:v>29937</c:v>
                </c:pt>
                <c:pt idx="4">
                  <c:v>32541</c:v>
                </c:pt>
              </c:numCache>
            </c:numRef>
          </c:val>
          <c:smooth val="0"/>
        </c:ser>
        <c:dLbls>
          <c:showLegendKey val="0"/>
          <c:showVal val="0"/>
          <c:showCatName val="0"/>
          <c:showSerName val="0"/>
          <c:showPercent val="0"/>
          <c:showBubbleSize val="0"/>
        </c:dLbls>
        <c:marker val="1"/>
        <c:smooth val="0"/>
        <c:axId val="115192192"/>
        <c:axId val="115194112"/>
      </c:lineChart>
      <c:catAx>
        <c:axId val="115192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194112"/>
        <c:crosses val="autoZero"/>
        <c:auto val="1"/>
        <c:lblAlgn val="ctr"/>
        <c:lblOffset val="100"/>
        <c:tickLblSkip val="1"/>
        <c:tickMarkSkip val="1"/>
        <c:noMultiLvlLbl val="0"/>
      </c:catAx>
      <c:valAx>
        <c:axId val="1151941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2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192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1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3.47</c:v>
                </c:pt>
                <c:pt idx="1">
                  <c:v>2.98</c:v>
                </c:pt>
                <c:pt idx="2">
                  <c:v>4.0599999999999996</c:v>
                </c:pt>
                <c:pt idx="3">
                  <c:v>3.21</c:v>
                </c:pt>
                <c:pt idx="4">
                  <c:v>3.57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14.17</c:v>
                </c:pt>
                <c:pt idx="1">
                  <c:v>15.66</c:v>
                </c:pt>
                <c:pt idx="2">
                  <c:v>14.1</c:v>
                </c:pt>
                <c:pt idx="3">
                  <c:v>16.350000000000001</c:v>
                </c:pt>
                <c:pt idx="4">
                  <c:v>17.899999999999999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6181248"/>
        <c:axId val="136182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2.13</c:v>
                </c:pt>
                <c:pt idx="1">
                  <c:v>2.25</c:v>
                </c:pt>
                <c:pt idx="2">
                  <c:v>0.59</c:v>
                </c:pt>
                <c:pt idx="3">
                  <c:v>2.16</c:v>
                </c:pt>
                <c:pt idx="4">
                  <c:v>2.96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6181248"/>
        <c:axId val="136182784"/>
      </c:lineChart>
      <c:catAx>
        <c:axId val="13618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182784"/>
        <c:crosses val="autoZero"/>
        <c:auto val="1"/>
        <c:lblAlgn val="ctr"/>
        <c:lblOffset val="100"/>
        <c:tickLblSkip val="1"/>
        <c:tickMarkSkip val="1"/>
        <c:noMultiLvlLbl val="0"/>
      </c:catAx>
      <c:valAx>
        <c:axId val="136182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18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0.8</c:v>
                </c:pt>
                <c:pt idx="2">
                  <c:v>#N/A</c:v>
                </c:pt>
                <c:pt idx="3">
                  <c:v>0.72</c:v>
                </c:pt>
                <c:pt idx="4">
                  <c:v>#N/A</c:v>
                </c:pt>
                <c:pt idx="5">
                  <c:v>0.77</c:v>
                </c:pt>
                <c:pt idx="6">
                  <c:v>#N/A</c:v>
                </c:pt>
                <c:pt idx="7">
                  <c:v>0.55000000000000004</c:v>
                </c:pt>
                <c:pt idx="8">
                  <c:v>#N/A</c:v>
                </c:pt>
                <c:pt idx="9">
                  <c:v>0.59</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0.21</c:v>
                </c:pt>
                <c:pt idx="2">
                  <c:v>#N/A</c:v>
                </c:pt>
                <c:pt idx="3">
                  <c:v>0.28999999999999998</c:v>
                </c:pt>
                <c:pt idx="4">
                  <c:v>#N/A</c:v>
                </c:pt>
                <c:pt idx="5">
                  <c:v>0.38</c:v>
                </c:pt>
                <c:pt idx="6">
                  <c:v>#N/A</c:v>
                </c:pt>
                <c:pt idx="7">
                  <c:v>0.55000000000000004</c:v>
                </c:pt>
                <c:pt idx="8">
                  <c:v>#N/A</c:v>
                </c:pt>
                <c:pt idx="9">
                  <c:v>0.68</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0.32</c:v>
                </c:pt>
                <c:pt idx="2">
                  <c:v>#N/A</c:v>
                </c:pt>
                <c:pt idx="3">
                  <c:v>0.33</c:v>
                </c:pt>
                <c:pt idx="4">
                  <c:v>#N/A</c:v>
                </c:pt>
                <c:pt idx="5">
                  <c:v>0.38</c:v>
                </c:pt>
                <c:pt idx="6">
                  <c:v>#N/A</c:v>
                </c:pt>
                <c:pt idx="7">
                  <c:v>0.87</c:v>
                </c:pt>
                <c:pt idx="8">
                  <c:v>#N/A</c:v>
                </c:pt>
                <c:pt idx="9">
                  <c:v>0.89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0.16</c:v>
                </c:pt>
                <c:pt idx="2">
                  <c:v>#N/A</c:v>
                </c:pt>
                <c:pt idx="3">
                  <c:v>0.16</c:v>
                </c:pt>
                <c:pt idx="4">
                  <c:v>#N/A</c:v>
                </c:pt>
                <c:pt idx="5">
                  <c:v>0.16</c:v>
                </c:pt>
                <c:pt idx="6">
                  <c:v>#N/A</c:v>
                </c:pt>
                <c:pt idx="7">
                  <c:v>1.19</c:v>
                </c:pt>
                <c:pt idx="8">
                  <c:v>#N/A</c:v>
                </c:pt>
                <c:pt idx="9">
                  <c:v>1.3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1.0900000000000001</c:v>
                </c:pt>
                <c:pt idx="2">
                  <c:v>#N/A</c:v>
                </c:pt>
                <c:pt idx="3">
                  <c:v>1.31</c:v>
                </c:pt>
                <c:pt idx="4">
                  <c:v>#N/A</c:v>
                </c:pt>
                <c:pt idx="5">
                  <c:v>1.18</c:v>
                </c:pt>
                <c:pt idx="6">
                  <c:v>#N/A</c:v>
                </c:pt>
                <c:pt idx="7">
                  <c:v>1.04</c:v>
                </c:pt>
                <c:pt idx="8">
                  <c:v>#N/A</c:v>
                </c:pt>
                <c:pt idx="9">
                  <c:v>1.64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3.39</c:v>
                </c:pt>
                <c:pt idx="2">
                  <c:v>#N/A</c:v>
                </c:pt>
                <c:pt idx="3">
                  <c:v>2.9</c:v>
                </c:pt>
                <c:pt idx="4">
                  <c:v>#N/A</c:v>
                </c:pt>
                <c:pt idx="5">
                  <c:v>3.98</c:v>
                </c:pt>
                <c:pt idx="6">
                  <c:v>#N/A</c:v>
                </c:pt>
                <c:pt idx="7">
                  <c:v>3.12</c:v>
                </c:pt>
                <c:pt idx="8">
                  <c:v>#N/A</c:v>
                </c:pt>
                <c:pt idx="9">
                  <c:v>3.47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4.93</c:v>
                </c:pt>
                <c:pt idx="2">
                  <c:v>#N/A</c:v>
                </c:pt>
                <c:pt idx="3">
                  <c:v>3.76</c:v>
                </c:pt>
                <c:pt idx="4">
                  <c:v>#N/A</c:v>
                </c:pt>
                <c:pt idx="5">
                  <c:v>3.21</c:v>
                </c:pt>
                <c:pt idx="6">
                  <c:v>#N/A</c:v>
                </c:pt>
                <c:pt idx="7">
                  <c:v>3.37</c:v>
                </c:pt>
                <c:pt idx="8">
                  <c:v>#N/A</c:v>
                </c:pt>
                <c:pt idx="9">
                  <c:v>3.91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4.68</c:v>
                </c:pt>
                <c:pt idx="2">
                  <c:v>#N/A</c:v>
                </c:pt>
                <c:pt idx="3">
                  <c:v>4.7</c:v>
                </c:pt>
                <c:pt idx="4">
                  <c:v>#N/A</c:v>
                </c:pt>
                <c:pt idx="5">
                  <c:v>4.93</c:v>
                </c:pt>
                <c:pt idx="6">
                  <c:v>#N/A</c:v>
                </c:pt>
                <c:pt idx="7">
                  <c:v>5.12</c:v>
                </c:pt>
                <c:pt idx="8">
                  <c:v>#N/A</c:v>
                </c:pt>
                <c:pt idx="9">
                  <c:v>5.65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8.39</c:v>
                </c:pt>
                <c:pt idx="2">
                  <c:v>#N/A</c:v>
                </c:pt>
                <c:pt idx="3">
                  <c:v>8.6</c:v>
                </c:pt>
                <c:pt idx="4">
                  <c:v>#N/A</c:v>
                </c:pt>
                <c:pt idx="5">
                  <c:v>9.56</c:v>
                </c:pt>
                <c:pt idx="6">
                  <c:v>#N/A</c:v>
                </c:pt>
                <c:pt idx="7">
                  <c:v>10.83</c:v>
                </c:pt>
                <c:pt idx="8">
                  <c:v>#N/A</c:v>
                </c:pt>
                <c:pt idx="9">
                  <c:v>11.11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9310336"/>
        <c:axId val="49316224"/>
      </c:barChart>
      <c:catAx>
        <c:axId val="4931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16224"/>
        <c:crosses val="autoZero"/>
        <c:auto val="1"/>
        <c:lblAlgn val="ctr"/>
        <c:lblOffset val="100"/>
        <c:tickLblSkip val="1"/>
        <c:tickMarkSkip val="1"/>
        <c:noMultiLvlLbl val="0"/>
      </c:catAx>
      <c:valAx>
        <c:axId val="49316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10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97E-2"/>
          <c:y val="8.7976539589442848E-2"/>
          <c:w val="0.90356317136844111"/>
          <c:h val="0.639296187683286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18990</c:v>
                </c:pt>
                <c:pt idx="5">
                  <c:v>19343</c:v>
                </c:pt>
                <c:pt idx="8">
                  <c:v>19863</c:v>
                </c:pt>
                <c:pt idx="11">
                  <c:v>19158</c:v>
                </c:pt>
                <c:pt idx="14">
                  <c:v>19207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258</c:v>
                </c:pt>
                <c:pt idx="3">
                  <c:v>249</c:v>
                </c:pt>
                <c:pt idx="6">
                  <c:v>232</c:v>
                </c:pt>
                <c:pt idx="9">
                  <c:v>220</c:v>
                </c:pt>
                <c:pt idx="12">
                  <c:v>209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219</c:v>
                </c:pt>
                <c:pt idx="3">
                  <c:v>199</c:v>
                </c:pt>
                <c:pt idx="6">
                  <c:v>211</c:v>
                </c:pt>
                <c:pt idx="9">
                  <c:v>218</c:v>
                </c:pt>
                <c:pt idx="12">
                  <c:v>280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5242</c:v>
                </c:pt>
                <c:pt idx="3">
                  <c:v>5208</c:v>
                </c:pt>
                <c:pt idx="6">
                  <c:v>4772</c:v>
                </c:pt>
                <c:pt idx="9">
                  <c:v>4446</c:v>
                </c:pt>
                <c:pt idx="12">
                  <c:v>4186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50</c:v>
                </c:pt>
                <c:pt idx="3">
                  <c:v>50</c:v>
                </c:pt>
                <c:pt idx="6">
                  <c:v>50</c:v>
                </c:pt>
                <c:pt idx="9">
                  <c:v>33</c:v>
                </c:pt>
                <c:pt idx="12">
                  <c:v>17</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18727</c:v>
                </c:pt>
                <c:pt idx="3">
                  <c:v>19170</c:v>
                </c:pt>
                <c:pt idx="6">
                  <c:v>18546</c:v>
                </c:pt>
                <c:pt idx="9">
                  <c:v>17034</c:v>
                </c:pt>
                <c:pt idx="12">
                  <c:v>16468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9171712"/>
        <c:axId val="139194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5506</c:v>
                </c:pt>
                <c:pt idx="2">
                  <c:v>#N/A</c:v>
                </c:pt>
                <c:pt idx="3">
                  <c:v>#N/A</c:v>
                </c:pt>
                <c:pt idx="4">
                  <c:v>5533</c:v>
                </c:pt>
                <c:pt idx="5">
                  <c:v>#N/A</c:v>
                </c:pt>
                <c:pt idx="6">
                  <c:v>#N/A</c:v>
                </c:pt>
                <c:pt idx="7">
                  <c:v>3948</c:v>
                </c:pt>
                <c:pt idx="8">
                  <c:v>#N/A</c:v>
                </c:pt>
                <c:pt idx="9">
                  <c:v>#N/A</c:v>
                </c:pt>
                <c:pt idx="10">
                  <c:v>2793</c:v>
                </c:pt>
                <c:pt idx="11">
                  <c:v>#N/A</c:v>
                </c:pt>
                <c:pt idx="12">
                  <c:v>#N/A</c:v>
                </c:pt>
                <c:pt idx="13">
                  <c:v>1953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9171712"/>
        <c:axId val="139194368"/>
      </c:lineChart>
      <c:catAx>
        <c:axId val="13917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194368"/>
        <c:crosses val="autoZero"/>
        <c:auto val="1"/>
        <c:lblAlgn val="ctr"/>
        <c:lblOffset val="100"/>
        <c:tickLblSkip val="1"/>
        <c:tickMarkSkip val="1"/>
        <c:noMultiLvlLbl val="0"/>
      </c:catAx>
      <c:valAx>
        <c:axId val="139194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171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73"/>
          <c:h val="0.589182127738552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163268</c:v>
                </c:pt>
                <c:pt idx="5">
                  <c:v>165752</c:v>
                </c:pt>
                <c:pt idx="8">
                  <c:v>166737</c:v>
                </c:pt>
                <c:pt idx="11">
                  <c:v>168054</c:v>
                </c:pt>
                <c:pt idx="14">
                  <c:v>167450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48852</c:v>
                </c:pt>
                <c:pt idx="5">
                  <c:v>51262</c:v>
                </c:pt>
                <c:pt idx="8">
                  <c:v>49516</c:v>
                </c:pt>
                <c:pt idx="11">
                  <c:v>49915</c:v>
                </c:pt>
                <c:pt idx="14">
                  <c:v>49446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23706</c:v>
                </c:pt>
                <c:pt idx="5">
                  <c:v>27033</c:v>
                </c:pt>
                <c:pt idx="8">
                  <c:v>29432</c:v>
                </c:pt>
                <c:pt idx="11">
                  <c:v>34408</c:v>
                </c:pt>
                <c:pt idx="14">
                  <c:v>37526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1258</c:v>
                </c:pt>
                <c:pt idx="3">
                  <c:v>994</c:v>
                </c:pt>
                <c:pt idx="6">
                  <c:v>616</c:v>
                </c:pt>
                <c:pt idx="9">
                  <c:v>231</c:v>
                </c:pt>
                <c:pt idx="12">
                  <c:v>187</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31952</c:v>
                </c:pt>
                <c:pt idx="3">
                  <c:v>29090</c:v>
                </c:pt>
                <c:pt idx="6">
                  <c:v>25633</c:v>
                </c:pt>
                <c:pt idx="9">
                  <c:v>23297</c:v>
                </c:pt>
                <c:pt idx="12">
                  <c:v>21942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2203</c:v>
                </c:pt>
                <c:pt idx="3">
                  <c:v>2849</c:v>
                </c:pt>
                <c:pt idx="6">
                  <c:v>3406</c:v>
                </c:pt>
                <c:pt idx="9">
                  <c:v>3549</c:v>
                </c:pt>
                <c:pt idx="12">
                  <c:v>3395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71712</c:v>
                </c:pt>
                <c:pt idx="3">
                  <c:v>73104</c:v>
                </c:pt>
                <c:pt idx="6">
                  <c:v>68952</c:v>
                </c:pt>
                <c:pt idx="9">
                  <c:v>62946</c:v>
                </c:pt>
                <c:pt idx="12">
                  <c:v>56100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2120</c:v>
                </c:pt>
                <c:pt idx="3">
                  <c:v>2005</c:v>
                </c:pt>
                <c:pt idx="6">
                  <c:v>1763</c:v>
                </c:pt>
                <c:pt idx="9">
                  <c:v>1582</c:v>
                </c:pt>
                <c:pt idx="12">
                  <c:v>1430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158136</c:v>
                </c:pt>
                <c:pt idx="3">
                  <c:v>155807</c:v>
                </c:pt>
                <c:pt idx="6">
                  <c:v>151976</c:v>
                </c:pt>
                <c:pt idx="9">
                  <c:v>148096</c:v>
                </c:pt>
                <c:pt idx="12">
                  <c:v>142975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8998912"/>
        <c:axId val="139000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31554</c:v>
                </c:pt>
                <c:pt idx="2">
                  <c:v>#N/A</c:v>
                </c:pt>
                <c:pt idx="3">
                  <c:v>#N/A</c:v>
                </c:pt>
                <c:pt idx="4">
                  <c:v>19802</c:v>
                </c:pt>
                <c:pt idx="5">
                  <c:v>#N/A</c:v>
                </c:pt>
                <c:pt idx="6">
                  <c:v>#N/A</c:v>
                </c:pt>
                <c:pt idx="7">
                  <c:v>6661</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8998912"/>
        <c:axId val="139000832"/>
      </c:lineChart>
      <c:catAx>
        <c:axId val="13899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000832"/>
        <c:crosses val="autoZero"/>
        <c:auto val="1"/>
        <c:lblAlgn val="ctr"/>
        <c:lblOffset val="100"/>
        <c:tickLblSkip val="1"/>
        <c:tickMarkSkip val="1"/>
        <c:noMultiLvlLbl val="0"/>
      </c:catAx>
      <c:valAx>
        <c:axId val="139000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99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{D39B969B-ABE5-4934-9D85-CE1B4AC5C991}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{0421A6E5-8F84-4D5F-A957-F080770A908B}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{2F615A64-5D00-4623-A880-0384CB1A0CFE}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{C34E3BB8-E6E5-4E8C-BB52-B6A4C584EAFD}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{F52A1BAE-388C-492B-8F2B-0F10D200F960}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{A3C612BE-071A-4205-A4E8-79EFB6371871}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{2CDDBDE5-78CE-47B5-A6B5-787E2A140EA8}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{800C1248-400D-4C85-A17E-49BF4AFB44A2}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{C6316735-0603-4166-8E4D-37CB857C843E}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{B4D0768E-402E-4AD9-9F6D-FABAD5DF078C}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3149824"/>
        <c:axId val="133151744"/>
      </c:scatterChart>
      <c:valAx>
        <c:axId val="1331498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151744"/>
        <c:crosses val="autoZero"/>
        <c:crossBetween val="midCat"/>
      </c:valAx>
      <c:valAx>
        <c:axId val="1331517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149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{579E4E0C-5748-45DB-A20A-02CDB2DA9E64}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{A2063949-36D5-475B-867B-FB0C9B2B4630}</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{934C3C6E-98A3-43AB-A30A-79C43E2E41FA}</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{2ED98A30-FB3E-4C64-8A31-A1ED09CEBBAB}</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{84632043-DEC8-4E7B-A1AF-839F83668BE5}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6.6</c:v>
                </c:pt>
                <c:pt idx="1">
                  <c:v>6.4</c:v>
                </c:pt>
                <c:pt idx="2">
                  <c:v>5.7</c:v>
                </c:pt>
                <c:pt idx="3">
                  <c:v>4.7</c:v>
                </c:pt>
                <c:pt idx="4">
                  <c:v>3.3</c:v>
                </c:pt>
              </c:numCache>
            </c:numRef>
          </c:xVal>
          <c:yVal>
            <c:numRef>
              <c:f>公会計指標分析・財政指標組合せ分析表!$K$73:$O$73</c:f>
              <c:numCache>
                <c:formatCode>#,##0.0;"▲ "#,##0.0</c:formatCode>
                <c:ptCount val="5"/>
                <c:pt idx="0">
                  <c:v>36.700000000000003</c:v>
                </c:pt>
                <c:pt idx="1">
                  <c:v>22.7</c:v>
                </c:pt>
                <c:pt idx="2">
                  <c:v>7.6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{768B09ED-A6A5-432F-B1B8-F7F9570F111B}</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{FD0F8191-973D-4DA4-8620-F459B848123D}</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{46428230-D26D-4592-AE47-E45D0DDAEBA1}</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{00BD3334-4924-4722-8B7D-03DF1DBE6C82}</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{B135CD6E-00B1-47E5-9937-9C66949D6B7D}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3301376"/>
        <c:axId val="133303296"/>
      </c:scatterChart>
      <c:valAx>
        <c:axId val="133301376"/>
        <c:scaling>
          <c:orientation val="minMax"/>
          <c:max val="8.9"/>
          <c:min val="5.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303296"/>
        <c:crosses val="autoZero"/>
        <c:crossBetween val="midCat"/>
      </c:valAx>
      <c:valAx>
        <c:axId val="133303296"/>
        <c:scaling>
          <c:orientation val="minMax"/>
          <c:max val="72"/>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3013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latin typeface="ＭＳ ゴシック" pitchFamily="49" charset="-128"/>
              <a:ea typeface="ＭＳ ゴシック" pitchFamily="49" charset="-128"/>
              <a:cs typeface="+mn-cs"/>
            </a:rPr>
            <a:t>・</a:t>
          </a:r>
          <a:r>
            <a:rPr kumimoji="1" lang="ja-JP" altLang="ja-JP" sz="1400">
              <a:solidFill>
                <a:schemeClr val="dk1"/>
              </a:solidFill>
              <a:latin typeface="ＭＳ ゴシック" pitchFamily="49" charset="-128"/>
              <a:ea typeface="ＭＳ ゴシック" pitchFamily="49" charset="-128"/>
              <a:cs typeface="+mn-cs"/>
            </a:rPr>
            <a:t>平成</a:t>
          </a:r>
          <a:r>
            <a:rPr kumimoji="1" lang="en-US" altLang="ja-JP" sz="1400">
              <a:solidFill>
                <a:schemeClr val="dk1"/>
              </a:solidFill>
              <a:latin typeface="ＭＳ ゴシック" pitchFamily="49" charset="-128"/>
              <a:ea typeface="ＭＳ ゴシック" pitchFamily="49" charset="-128"/>
              <a:cs typeface="+mn-cs"/>
            </a:rPr>
            <a:t>28</a:t>
          </a:r>
          <a:r>
            <a:rPr kumimoji="1" lang="ja-JP" altLang="ja-JP" sz="1400">
              <a:solidFill>
                <a:schemeClr val="dk1"/>
              </a:solidFill>
              <a:latin typeface="ＭＳ ゴシック" pitchFamily="49" charset="-128"/>
              <a:ea typeface="ＭＳ ゴシック" pitchFamily="49" charset="-128"/>
              <a:cs typeface="+mn-cs"/>
            </a:rPr>
            <a:t>年度の「元利償還金等</a:t>
          </a:r>
          <a:r>
            <a:rPr kumimoji="1" lang="en-US" altLang="ja-JP" sz="1400">
              <a:solidFill>
                <a:schemeClr val="dk1"/>
              </a:solidFill>
              <a:latin typeface="ＭＳ ゴシック" pitchFamily="49" charset="-128"/>
              <a:ea typeface="ＭＳ ゴシック" pitchFamily="49" charset="-128"/>
              <a:cs typeface="+mn-cs"/>
            </a:rPr>
            <a:t>(A)</a:t>
          </a:r>
          <a:r>
            <a:rPr kumimoji="1" lang="ja-JP" altLang="ja-JP" sz="1400">
              <a:solidFill>
                <a:schemeClr val="dk1"/>
              </a:solidFill>
              <a:latin typeface="ＭＳ ゴシック" pitchFamily="49" charset="-128"/>
              <a:ea typeface="ＭＳ ゴシック" pitchFamily="49" charset="-128"/>
              <a:cs typeface="+mn-cs"/>
            </a:rPr>
            <a:t>」は，元利償還金の減少</a:t>
          </a:r>
          <a:r>
            <a:rPr kumimoji="1" lang="en-US" altLang="ja-JP" sz="1400">
              <a:solidFill>
                <a:schemeClr val="dk1"/>
              </a:solidFill>
              <a:latin typeface="ＭＳ ゴシック" pitchFamily="49" charset="-128"/>
              <a:ea typeface="ＭＳ ゴシック" pitchFamily="49" charset="-128"/>
              <a:cs typeface="+mn-cs"/>
            </a:rPr>
            <a:t>(</a:t>
          </a:r>
          <a:r>
            <a:rPr kumimoji="1" lang="ja-JP" altLang="ja-JP" sz="1400">
              <a:solidFill>
                <a:schemeClr val="dk1"/>
              </a:solidFill>
              <a:latin typeface="ＭＳ ゴシック" pitchFamily="49" charset="-128"/>
              <a:ea typeface="ＭＳ ゴシック" pitchFamily="49" charset="-128"/>
              <a:cs typeface="+mn-cs"/>
            </a:rPr>
            <a:t>△</a:t>
          </a:r>
          <a:r>
            <a:rPr kumimoji="1" lang="en-US" altLang="ja-JP" sz="1400">
              <a:solidFill>
                <a:schemeClr val="dk1"/>
              </a:solidFill>
              <a:latin typeface="ＭＳ ゴシック" pitchFamily="49" charset="-128"/>
              <a:ea typeface="ＭＳ ゴシック" pitchFamily="49" charset="-128"/>
              <a:cs typeface="+mn-cs"/>
            </a:rPr>
            <a:t>566</a:t>
          </a:r>
          <a:r>
            <a:rPr kumimoji="1" lang="ja-JP" altLang="ja-JP" sz="1400">
              <a:solidFill>
                <a:schemeClr val="dk1"/>
              </a:solidFill>
              <a:latin typeface="ＭＳ ゴシック" pitchFamily="49" charset="-128"/>
              <a:ea typeface="ＭＳ ゴシック" pitchFamily="49" charset="-128"/>
              <a:cs typeface="+mn-cs"/>
            </a:rPr>
            <a:t>百万円</a:t>
          </a:r>
          <a:r>
            <a:rPr kumimoji="1" lang="en-US" altLang="ja-JP" sz="1400">
              <a:solidFill>
                <a:schemeClr val="dk1"/>
              </a:solidFill>
              <a:latin typeface="ＭＳ ゴシック" pitchFamily="49" charset="-128"/>
              <a:ea typeface="ＭＳ ゴシック" pitchFamily="49" charset="-128"/>
              <a:cs typeface="+mn-cs"/>
            </a:rPr>
            <a:t>)</a:t>
          </a:r>
          <a:r>
            <a:rPr kumimoji="1" lang="ja-JP" altLang="ja-JP" sz="1400">
              <a:solidFill>
                <a:schemeClr val="dk1"/>
              </a:solidFill>
              <a:latin typeface="ＭＳ ゴシック" pitchFamily="49" charset="-128"/>
              <a:ea typeface="ＭＳ ゴシック" pitchFamily="49" charset="-128"/>
              <a:cs typeface="+mn-cs"/>
            </a:rPr>
            <a:t>，公営企業債の元利償還金に対する繰入金の減少</a:t>
          </a:r>
          <a:r>
            <a:rPr kumimoji="1" lang="en-US" altLang="ja-JP" sz="1400">
              <a:solidFill>
                <a:schemeClr val="dk1"/>
              </a:solidFill>
              <a:latin typeface="ＭＳ ゴシック" pitchFamily="49" charset="-128"/>
              <a:ea typeface="ＭＳ ゴシック" pitchFamily="49" charset="-128"/>
              <a:cs typeface="+mn-cs"/>
            </a:rPr>
            <a:t>(</a:t>
          </a:r>
          <a:r>
            <a:rPr kumimoji="1" lang="ja-JP" altLang="ja-JP" sz="1400">
              <a:solidFill>
                <a:schemeClr val="dk1"/>
              </a:solidFill>
              <a:latin typeface="ＭＳ ゴシック" pitchFamily="49" charset="-128"/>
              <a:ea typeface="ＭＳ ゴシック" pitchFamily="49" charset="-128"/>
              <a:cs typeface="+mn-cs"/>
            </a:rPr>
            <a:t>△</a:t>
          </a:r>
          <a:r>
            <a:rPr kumimoji="1" lang="en-US" altLang="ja-JP" sz="1400">
              <a:solidFill>
                <a:schemeClr val="dk1"/>
              </a:solidFill>
              <a:latin typeface="ＭＳ ゴシック" pitchFamily="49" charset="-128"/>
              <a:ea typeface="ＭＳ ゴシック" pitchFamily="49" charset="-128"/>
              <a:cs typeface="+mn-cs"/>
            </a:rPr>
            <a:t>260</a:t>
          </a:r>
          <a:r>
            <a:rPr kumimoji="1" lang="ja-JP" altLang="ja-JP" sz="1400">
              <a:solidFill>
                <a:schemeClr val="dk1"/>
              </a:solidFill>
              <a:latin typeface="ＭＳ ゴシック" pitchFamily="49" charset="-128"/>
              <a:ea typeface="ＭＳ ゴシック" pitchFamily="49" charset="-128"/>
              <a:cs typeface="+mn-cs"/>
            </a:rPr>
            <a:t>百万円</a:t>
          </a:r>
          <a:r>
            <a:rPr kumimoji="1" lang="en-US" altLang="ja-JP" sz="1400">
              <a:solidFill>
                <a:schemeClr val="dk1"/>
              </a:solidFill>
              <a:latin typeface="ＭＳ ゴシック" pitchFamily="49" charset="-128"/>
              <a:ea typeface="ＭＳ ゴシック" pitchFamily="49" charset="-128"/>
              <a:cs typeface="+mn-cs"/>
            </a:rPr>
            <a:t>)</a:t>
          </a:r>
          <a:r>
            <a:rPr kumimoji="1" lang="ja-JP" altLang="ja-JP" sz="1400">
              <a:solidFill>
                <a:schemeClr val="dk1"/>
              </a:solidFill>
              <a:latin typeface="ＭＳ ゴシック" pitchFamily="49" charset="-128"/>
              <a:ea typeface="ＭＳ ゴシック" pitchFamily="49" charset="-128"/>
              <a:cs typeface="+mn-cs"/>
            </a:rPr>
            <a:t>等により，全体で</a:t>
          </a:r>
          <a:r>
            <a:rPr kumimoji="1" lang="en-US" altLang="ja-JP" sz="1400">
              <a:solidFill>
                <a:schemeClr val="dk1"/>
              </a:solidFill>
              <a:latin typeface="ＭＳ ゴシック" pitchFamily="49" charset="-128"/>
              <a:ea typeface="ＭＳ ゴシック" pitchFamily="49" charset="-128"/>
              <a:cs typeface="+mn-cs"/>
            </a:rPr>
            <a:t>791</a:t>
          </a:r>
          <a:r>
            <a:rPr kumimoji="1" lang="ja-JP" altLang="ja-JP" sz="1400">
              <a:solidFill>
                <a:schemeClr val="dk1"/>
              </a:solidFill>
              <a:latin typeface="ＭＳ ゴシック" pitchFamily="49" charset="-128"/>
              <a:ea typeface="ＭＳ ゴシック" pitchFamily="49" charset="-128"/>
              <a:cs typeface="+mn-cs"/>
            </a:rPr>
            <a:t>百万円減少している。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a:t>
          </a:r>
          <a:r>
            <a:rPr kumimoji="1" lang="ja-JP" altLang="en-US" sz="1400">
              <a:latin typeface="ＭＳ ゴシック" pitchFamily="49" charset="-128"/>
              <a:ea typeface="ＭＳ ゴシック" pitchFamily="49" charset="-128"/>
            </a:rPr>
            <a:t>控除額である平成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」は，臨時財政対策債の償還額の増加などに伴い，基準財政需要額に算入される公債費が増加したことなどから，全体で</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百万円増加している。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28</a:t>
          </a:r>
          <a:r>
            <a:rPr lang="ja-JP" altLang="ja-JP" sz="1100" b="0" i="0" baseline="0">
              <a:solidFill>
                <a:schemeClr val="dk1"/>
              </a:solidFill>
              <a:effectLst/>
              <a:latin typeface="+mn-ea"/>
              <a:ea typeface="+mn-ea"/>
              <a:cs typeface="+mn-cs"/>
            </a:rPr>
            <a:t>年度の「将来負担額</a:t>
          </a:r>
          <a:r>
            <a:rPr lang="en-US" altLang="ja-JP" sz="1100" b="0" i="0" baseline="0">
              <a:solidFill>
                <a:schemeClr val="dk1"/>
              </a:solidFill>
              <a:effectLst/>
              <a:latin typeface="+mn-ea"/>
              <a:ea typeface="+mn-ea"/>
              <a:cs typeface="+mn-cs"/>
            </a:rPr>
            <a:t>(A)</a:t>
          </a:r>
          <a:r>
            <a:rPr lang="ja-JP" altLang="ja-JP" sz="1100" b="0" i="0" baseline="0">
              <a:solidFill>
                <a:schemeClr val="dk1"/>
              </a:solidFill>
              <a:effectLst/>
              <a:latin typeface="+mn-ea"/>
              <a:ea typeface="+mn-ea"/>
              <a:cs typeface="+mn-cs"/>
            </a:rPr>
            <a:t>」は，公営企業債等繰入</a:t>
          </a:r>
          <a:endParaRPr lang="ja-JP" altLang="ja-JP" sz="1400">
            <a:effectLst/>
            <a:latin typeface="+mn-ea"/>
            <a:ea typeface="+mn-ea"/>
          </a:endParaRPr>
        </a:p>
        <a:p>
          <a:pPr rtl="0"/>
          <a:r>
            <a:rPr lang="ja-JP" altLang="ja-JP" sz="1100" b="0" i="0" baseline="0">
              <a:solidFill>
                <a:schemeClr val="dk1"/>
              </a:solidFill>
              <a:effectLst/>
              <a:latin typeface="+mn-ea"/>
              <a:ea typeface="+mn-ea"/>
              <a:cs typeface="+mn-cs"/>
            </a:rPr>
            <a:t>見込額が減少（</a:t>
          </a:r>
          <a:r>
            <a:rPr lang="en-US" altLang="ja-JP" sz="1100" b="0" i="0" baseline="0">
              <a:solidFill>
                <a:schemeClr val="dk1"/>
              </a:solidFill>
              <a:effectLst/>
              <a:latin typeface="+mn-ea"/>
              <a:ea typeface="+mn-ea"/>
              <a:cs typeface="+mn-cs"/>
            </a:rPr>
            <a:t>6,846</a:t>
          </a:r>
          <a:r>
            <a:rPr lang="ja-JP" altLang="ja-JP" sz="1100" b="0" i="0" baseline="0">
              <a:solidFill>
                <a:schemeClr val="dk1"/>
              </a:solidFill>
              <a:effectLst/>
              <a:latin typeface="+mn-ea"/>
              <a:ea typeface="+mn-ea"/>
              <a:cs typeface="+mn-cs"/>
            </a:rPr>
            <a:t>百万円）したほか，一般会計等に係る地方債の現在高が減少（</a:t>
          </a:r>
          <a:r>
            <a:rPr lang="en-US" altLang="ja-JP" sz="1100" b="0" i="0" baseline="0">
              <a:solidFill>
                <a:schemeClr val="dk1"/>
              </a:solidFill>
              <a:effectLst/>
              <a:latin typeface="+mn-ea"/>
              <a:ea typeface="+mn-ea"/>
              <a:cs typeface="+mn-cs"/>
            </a:rPr>
            <a:t>5,121</a:t>
          </a:r>
          <a:r>
            <a:rPr lang="ja-JP" altLang="ja-JP" sz="1100" b="0" i="0" baseline="0">
              <a:solidFill>
                <a:schemeClr val="dk1"/>
              </a:solidFill>
              <a:effectLst/>
              <a:latin typeface="+mn-ea"/>
              <a:ea typeface="+mn-ea"/>
              <a:cs typeface="+mn-cs"/>
            </a:rPr>
            <a:t>百万円）したことなどにより，全体で</a:t>
          </a:r>
          <a:r>
            <a:rPr lang="en-US" altLang="ja-JP" sz="1100" b="0" i="0" baseline="0">
              <a:solidFill>
                <a:schemeClr val="dk1"/>
              </a:solidFill>
              <a:effectLst/>
              <a:latin typeface="+mn-ea"/>
              <a:ea typeface="+mn-ea"/>
              <a:cs typeface="+mn-cs"/>
            </a:rPr>
            <a:t>13,672</a:t>
          </a:r>
          <a:r>
            <a:rPr lang="ja-JP" altLang="ja-JP" sz="1100" b="0" i="0" baseline="0">
              <a:solidFill>
                <a:schemeClr val="dk1"/>
              </a:solidFill>
              <a:effectLst/>
              <a:latin typeface="+mn-ea"/>
              <a:ea typeface="+mn-ea"/>
              <a:cs typeface="+mn-cs"/>
            </a:rPr>
            <a:t>百万円減少している。</a:t>
          </a:r>
          <a:endParaRPr lang="ja-JP" altLang="ja-JP" sz="1400">
            <a:effectLst/>
            <a:latin typeface="+mn-ea"/>
            <a:ea typeface="+mn-ea"/>
          </a:endParaRPr>
        </a:p>
        <a:p>
          <a:pPr rtl="0"/>
          <a:r>
            <a:rPr lang="ja-JP" altLang="ja-JP" sz="1100" b="0" i="0" baseline="0">
              <a:solidFill>
                <a:schemeClr val="dk1"/>
              </a:solidFill>
              <a:effectLst/>
              <a:latin typeface="+mn-ea"/>
              <a:ea typeface="+mn-ea"/>
              <a:cs typeface="+mn-cs"/>
            </a:rPr>
            <a:t>・控除額である「充当可能財源等</a:t>
          </a:r>
          <a:r>
            <a:rPr lang="en-US" altLang="ja-JP" sz="1100" b="0" i="0" baseline="0">
              <a:solidFill>
                <a:schemeClr val="dk1"/>
              </a:solidFill>
              <a:effectLst/>
              <a:latin typeface="+mn-ea"/>
              <a:ea typeface="+mn-ea"/>
              <a:cs typeface="+mn-cs"/>
            </a:rPr>
            <a:t>(B)</a:t>
          </a:r>
          <a:r>
            <a:rPr lang="ja-JP" altLang="ja-JP" sz="1100" b="0" i="0" baseline="0">
              <a:solidFill>
                <a:schemeClr val="dk1"/>
              </a:solidFill>
              <a:effectLst/>
              <a:latin typeface="+mn-ea"/>
              <a:ea typeface="+mn-ea"/>
              <a:cs typeface="+mn-cs"/>
            </a:rPr>
            <a:t>」は，</a:t>
          </a:r>
          <a:endParaRPr lang="ja-JP" altLang="ja-JP" sz="1400">
            <a:effectLst/>
            <a:latin typeface="+mn-ea"/>
            <a:ea typeface="+mn-ea"/>
          </a:endParaRPr>
        </a:p>
        <a:p>
          <a:pPr rtl="0"/>
          <a:r>
            <a:rPr lang="ja-JP" altLang="en-US" sz="1100" b="0" i="0" baseline="0">
              <a:solidFill>
                <a:schemeClr val="dk1"/>
              </a:solidFill>
              <a:effectLst/>
              <a:latin typeface="+mn-ea"/>
              <a:ea typeface="+mn-ea"/>
              <a:cs typeface="+mn-cs"/>
            </a:rPr>
            <a:t>基準財政需要額算入見込額は減少（</a:t>
          </a:r>
          <a:r>
            <a:rPr lang="en-US" altLang="ja-JP" sz="1100" b="0" i="0" baseline="0">
              <a:solidFill>
                <a:schemeClr val="dk1"/>
              </a:solidFill>
              <a:effectLst/>
              <a:latin typeface="+mn-ea"/>
              <a:ea typeface="+mn-ea"/>
              <a:cs typeface="+mn-cs"/>
            </a:rPr>
            <a:t>604</a:t>
          </a:r>
          <a:r>
            <a:rPr lang="ja-JP" altLang="ja-JP" sz="1100" b="0" i="0" baseline="0">
              <a:solidFill>
                <a:schemeClr val="dk1"/>
              </a:solidFill>
              <a:effectLst/>
              <a:latin typeface="+mn-ea"/>
              <a:ea typeface="+mn-ea"/>
              <a:cs typeface="+mn-cs"/>
            </a:rPr>
            <a:t>百万円</a:t>
          </a:r>
          <a:r>
            <a:rPr lang="ja-JP" altLang="en-US" sz="1100" b="0" i="0" baseline="0">
              <a:solidFill>
                <a:schemeClr val="dk1"/>
              </a:solidFill>
              <a:effectLst/>
              <a:latin typeface="+mn-ea"/>
              <a:ea typeface="+mn-ea"/>
              <a:cs typeface="+mn-cs"/>
            </a:rPr>
            <a:t>）したものの，</a:t>
          </a:r>
          <a:r>
            <a:rPr lang="ja-JP" altLang="ja-JP" sz="1100" b="0" i="0" baseline="0">
              <a:solidFill>
                <a:schemeClr val="dk1"/>
              </a:solidFill>
              <a:effectLst/>
              <a:latin typeface="+mn-ea"/>
              <a:ea typeface="+mn-ea"/>
              <a:cs typeface="+mn-cs"/>
            </a:rPr>
            <a:t>充当可能基金が増加（</a:t>
          </a:r>
          <a:r>
            <a:rPr lang="en-US" altLang="ja-JP" sz="1100" b="0" i="0" baseline="0">
              <a:solidFill>
                <a:schemeClr val="dk1"/>
              </a:solidFill>
              <a:effectLst/>
              <a:latin typeface="+mn-ea"/>
              <a:ea typeface="+mn-ea"/>
              <a:cs typeface="+mn-cs"/>
            </a:rPr>
            <a:t>3,118</a:t>
          </a:r>
          <a:r>
            <a:rPr lang="ja-JP" altLang="ja-JP" sz="1100" b="0" i="0" baseline="0">
              <a:solidFill>
                <a:schemeClr val="dk1"/>
              </a:solidFill>
              <a:effectLst/>
              <a:latin typeface="+mn-ea"/>
              <a:ea typeface="+mn-ea"/>
              <a:cs typeface="+mn-cs"/>
            </a:rPr>
            <a:t>百万円）した</a:t>
          </a:r>
          <a:r>
            <a:rPr lang="ja-JP" altLang="en-US" sz="1100" b="0" i="0" baseline="0">
              <a:solidFill>
                <a:schemeClr val="dk1"/>
              </a:solidFill>
              <a:effectLst/>
              <a:latin typeface="+mn-ea"/>
              <a:ea typeface="+mn-ea"/>
              <a:cs typeface="+mn-cs"/>
            </a:rPr>
            <a:t>こと</a:t>
          </a:r>
          <a:r>
            <a:rPr lang="ja-JP" altLang="ja-JP" sz="1100" b="0" i="0" baseline="0">
              <a:solidFill>
                <a:schemeClr val="dk1"/>
              </a:solidFill>
              <a:effectLst/>
              <a:latin typeface="+mn-ea"/>
              <a:ea typeface="+mn-ea"/>
              <a:cs typeface="+mn-cs"/>
            </a:rPr>
            <a:t>から，全体で</a:t>
          </a:r>
          <a:r>
            <a:rPr lang="en-US" altLang="ja-JP" sz="1100" b="0" i="0" baseline="0">
              <a:solidFill>
                <a:schemeClr val="dk1"/>
              </a:solidFill>
              <a:effectLst/>
              <a:latin typeface="+mn-ea"/>
              <a:ea typeface="+mn-ea"/>
              <a:cs typeface="+mn-cs"/>
            </a:rPr>
            <a:t>2,045</a:t>
          </a:r>
          <a:r>
            <a:rPr lang="ja-JP" altLang="ja-JP" sz="1100" b="0" i="0" baseline="0">
              <a:solidFill>
                <a:schemeClr val="dk1"/>
              </a:solidFill>
              <a:effectLst/>
              <a:latin typeface="+mn-ea"/>
              <a:ea typeface="+mn-ea"/>
              <a:cs typeface="+mn-cs"/>
            </a:rPr>
            <a:t>百万円増加している。</a:t>
          </a:r>
          <a:endParaRPr lang="ja-JP" altLang="ja-JP" sz="1400">
            <a:effectLst/>
            <a:latin typeface="+mn-ea"/>
            <a:ea typeface="+mn-ea"/>
          </a:endParaRPr>
        </a:p>
        <a:p>
          <a:pPr rtl="0" fontAlgn="base"/>
          <a:r>
            <a:rPr lang="ja-JP" altLang="ja-JP" sz="1100" b="0" i="0" baseline="0">
              <a:solidFill>
                <a:schemeClr val="dk1"/>
              </a:solidFill>
              <a:effectLst/>
              <a:latin typeface="+mn-ea"/>
              <a:ea typeface="+mn-ea"/>
              <a:cs typeface="+mn-cs"/>
            </a:rPr>
            <a:t>・将来負担比率の分子は</a:t>
          </a:r>
          <a:r>
            <a:rPr lang="en-US" altLang="ja-JP" sz="1100" b="0" i="0" baseline="0">
              <a:solidFill>
                <a:schemeClr val="dk1"/>
              </a:solidFill>
              <a:effectLst/>
              <a:latin typeface="+mn-ea"/>
              <a:ea typeface="+mn-ea"/>
              <a:cs typeface="+mn-cs"/>
            </a:rPr>
            <a:t>9</a:t>
          </a:r>
          <a:r>
            <a:rPr lang="ja-JP" altLang="ja-JP" sz="1100" b="0" i="0" baseline="0">
              <a:solidFill>
                <a:schemeClr val="dk1"/>
              </a:solidFill>
              <a:effectLst/>
              <a:latin typeface="+mn-ea"/>
              <a:ea typeface="+mn-ea"/>
              <a:cs typeface="+mn-cs"/>
            </a:rPr>
            <a:t>年連続で減少し，平成</a:t>
          </a:r>
          <a:r>
            <a:rPr lang="en-US" altLang="ja-JP" sz="1100" b="0" i="0" baseline="0">
              <a:solidFill>
                <a:schemeClr val="dk1"/>
              </a:solidFill>
              <a:effectLst/>
              <a:latin typeface="+mn-ea"/>
              <a:ea typeface="+mn-ea"/>
              <a:cs typeface="+mn-cs"/>
            </a:rPr>
            <a:t>27</a:t>
          </a:r>
          <a:r>
            <a:rPr lang="ja-JP" altLang="ja-JP" sz="1100" b="0" i="0" baseline="0">
              <a:solidFill>
                <a:schemeClr val="dk1"/>
              </a:solidFill>
              <a:effectLst/>
              <a:latin typeface="+mn-ea"/>
              <a:ea typeface="+mn-ea"/>
              <a:cs typeface="+mn-cs"/>
            </a:rPr>
            <a:t>年度</a:t>
          </a:r>
          <a:r>
            <a:rPr lang="ja-JP" altLang="en-US" sz="1100" b="0" i="0" baseline="0">
              <a:solidFill>
                <a:schemeClr val="dk1"/>
              </a:solidFill>
              <a:effectLst/>
              <a:latin typeface="+mn-ea"/>
              <a:ea typeface="+mn-ea"/>
              <a:cs typeface="+mn-cs"/>
            </a:rPr>
            <a:t>に引き続き，</a:t>
          </a:r>
          <a:r>
            <a:rPr lang="ja-JP" altLang="ja-JP" sz="1100" b="0" i="0" baseline="0">
              <a:solidFill>
                <a:schemeClr val="dk1"/>
              </a:solidFill>
              <a:effectLst/>
              <a:latin typeface="+mn-ea"/>
              <a:ea typeface="+mn-ea"/>
              <a:cs typeface="+mn-cs"/>
            </a:rPr>
            <a:t>「充当可能財源等</a:t>
          </a:r>
          <a:r>
            <a:rPr lang="en-US" altLang="ja-JP" sz="1100" b="0" i="0" baseline="0">
              <a:solidFill>
                <a:schemeClr val="dk1"/>
              </a:solidFill>
              <a:effectLst/>
              <a:latin typeface="+mn-ea"/>
              <a:ea typeface="+mn-ea"/>
              <a:cs typeface="+mn-cs"/>
            </a:rPr>
            <a:t>(B)</a:t>
          </a:r>
          <a:r>
            <a:rPr lang="ja-JP" altLang="ja-JP" sz="1100" b="0" i="0" baseline="0">
              <a:solidFill>
                <a:schemeClr val="dk1"/>
              </a:solidFill>
              <a:effectLst/>
              <a:latin typeface="+mn-ea"/>
              <a:ea typeface="+mn-ea"/>
              <a:cs typeface="+mn-cs"/>
            </a:rPr>
            <a:t>」が「将来負担額</a:t>
          </a:r>
          <a:r>
            <a:rPr lang="en-US" altLang="ja-JP" sz="1100" b="0" i="0" baseline="0">
              <a:solidFill>
                <a:schemeClr val="dk1"/>
              </a:solidFill>
              <a:effectLst/>
              <a:latin typeface="+mn-ea"/>
              <a:ea typeface="+mn-ea"/>
              <a:cs typeface="+mn-cs"/>
            </a:rPr>
            <a:t>(A)</a:t>
          </a:r>
          <a:r>
            <a:rPr lang="ja-JP" altLang="ja-JP" sz="1100" b="0" i="0" baseline="0">
              <a:solidFill>
                <a:schemeClr val="dk1"/>
              </a:solidFill>
              <a:effectLst/>
              <a:latin typeface="+mn-ea"/>
              <a:ea typeface="+mn-ea"/>
              <a:cs typeface="+mn-cs"/>
            </a:rPr>
            <a:t>」を上回ったため，</a:t>
          </a:r>
          <a:r>
            <a:rPr lang="ja-JP" altLang="en-US" sz="1100" b="0" i="0" baseline="0">
              <a:solidFill>
                <a:schemeClr val="dk1"/>
              </a:solidFill>
              <a:effectLst/>
              <a:latin typeface="+mn-ea"/>
              <a:ea typeface="+mn-ea"/>
              <a:cs typeface="+mn-cs"/>
            </a:rPr>
            <a:t>負数となり，</a:t>
          </a:r>
          <a:r>
            <a:rPr lang="ja-JP" altLang="en-US" sz="1100">
              <a:solidFill>
                <a:schemeClr val="dk1"/>
              </a:solidFill>
              <a:effectLst/>
              <a:latin typeface="+mn-lt"/>
              <a:ea typeface="+mn-ea"/>
              <a:cs typeface="+mn-cs"/>
            </a:rPr>
            <a:t>将来負担</a:t>
          </a:r>
          <a:r>
            <a:rPr lang="ja-JP" altLang="ja-JP" sz="1100">
              <a:solidFill>
                <a:schemeClr val="dk1"/>
              </a:solidFill>
              <a:effectLst/>
              <a:latin typeface="+mn-lt"/>
              <a:ea typeface="+mn-ea"/>
              <a:cs typeface="+mn-cs"/>
            </a:rPr>
            <a:t>比率</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算定されなかった。</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広島県福山市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471,345
463,371
518.14
171,734,423
166,509,668
3,566,827
100,027,684
141,749,576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2" name="角丸四角形 21"/>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1" name="テキスト ボックス 30"/>
        <xdr:cNvSpPr txBox="1"/>
      </xdr:nvSpPr>
      <xdr:spPr>
        <a:xfrm>
          <a:off x="419100" y="2143125"/>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6" name="正方形/長方形 55"/>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8" name="テキスト ボックス 57"/>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広島県福山市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471,345
463,371
518.14
171,734,423
166,509,668
3,566,827
100,027,684
141,749,576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広島県福山市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471,345
463,371
518.14
171,734,423
166,509,668
3,566,827
100,027,684
141,749,576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広島県福山市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471,345
463,371
518.14
171,734,423
166,509,668
3,566,827
100,027,684
141,749,576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latin typeface="+mn-lt"/>
              <a:ea typeface="+mn-ea"/>
              <a:cs typeface="+mn-cs"/>
            </a:rPr>
            <a:t>　</a:t>
          </a:r>
          <a:r>
            <a:rPr lang="ja-JP" altLang="ja-JP" sz="1400" b="0" i="0" baseline="0">
              <a:solidFill>
                <a:schemeClr val="dk1"/>
              </a:solidFill>
              <a:latin typeface="+mn-lt"/>
              <a:ea typeface="+mn-ea"/>
              <a:cs typeface="+mn-cs"/>
            </a:rPr>
            <a:t>前年度と</a:t>
          </a:r>
          <a:r>
            <a:rPr lang="ja-JP" altLang="en-US" sz="1400" b="0" i="0" baseline="0">
              <a:solidFill>
                <a:schemeClr val="dk1"/>
              </a:solidFill>
              <a:latin typeface="+mn-lt"/>
              <a:ea typeface="+mn-ea"/>
              <a:cs typeface="+mn-cs"/>
            </a:rPr>
            <a:t>ほぼ</a:t>
          </a:r>
          <a:r>
            <a:rPr lang="ja-JP" altLang="ja-JP" sz="1400" b="0" i="0" baseline="0">
              <a:solidFill>
                <a:schemeClr val="dk1"/>
              </a:solidFill>
              <a:latin typeface="+mn-lt"/>
              <a:ea typeface="+mn-ea"/>
              <a:cs typeface="+mn-cs"/>
            </a:rPr>
            <a:t>同水準となっており，類似団体の平均を上回る０．８</a:t>
          </a:r>
          <a:r>
            <a:rPr lang="ja-JP" altLang="en-US" sz="1400" b="0" i="0" baseline="0">
              <a:solidFill>
                <a:schemeClr val="dk1"/>
              </a:solidFill>
              <a:latin typeface="+mn-lt"/>
              <a:ea typeface="+mn-ea"/>
              <a:cs typeface="+mn-cs"/>
            </a:rPr>
            <a:t>２</a:t>
          </a:r>
          <a:r>
            <a:rPr lang="ja-JP" altLang="ja-JP" sz="1400" b="0" i="0" baseline="0">
              <a:solidFill>
                <a:schemeClr val="dk1"/>
              </a:solidFill>
              <a:latin typeface="+mn-lt"/>
              <a:ea typeface="+mn-ea"/>
              <a:cs typeface="+mn-cs"/>
            </a:rPr>
            <a:t>となっている。今後も，市税等の収納率向上に向けた取組を継続することにより，引き続き自主財源の確保に努める。</a:t>
          </a:r>
          <a:endParaRPr kumimoji="1" lang="ja-JP" altLang="en-US" sz="14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93435</xdr:rowOff>
    </xdr:from>
    <xdr:to>
      <xdr:col>7</xdr:col>
      <xdr:colOff>152400</xdr:colOff>
      <xdr:row>41</xdr:row>
      <xdr:rowOff>110672</xdr:rowOff>
    </xdr:to>
    <xdr:cxnSp macro="">
      <xdr:nvCxnSpPr>
        <xdr:cNvPr id="70" name="直線コネクタ 69"/>
        <xdr:cNvCxnSpPr/>
      </xdr:nvCxnSpPr>
      <xdr:spPr>
        <a:xfrm flipV="1">
          <a:off x="4114800" y="71228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66420</xdr:rowOff>
    </xdr:from>
    <xdr:ext cx="762000" cy="259045"/>
    <xdr:sp macro="" textlink="">
      <xdr:nvSpPr>
        <xdr:cNvPr id="71" name="財政力平均値テキスト"/>
        <xdr:cNvSpPr txBox="1"/>
      </xdr:nvSpPr>
      <xdr:spPr>
        <a:xfrm>
          <a:off x="5041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110672</xdr:rowOff>
    </xdr:from>
    <xdr:to>
      <xdr:col>6</xdr:col>
      <xdr:colOff>0</xdr:colOff>
      <xdr:row>41</xdr:row>
      <xdr:rowOff>110672</xdr:rowOff>
    </xdr:to>
    <xdr:cxnSp macro="">
      <xdr:nvCxnSpPr>
        <xdr:cNvPr id="73" name="直線コネクタ 72"/>
        <xdr:cNvCxnSpPr/>
      </xdr:nvCxnSpPr>
      <xdr:spPr>
        <a:xfrm>
          <a:off x="3225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75" name="テキスト ボックス 74"/>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110672</xdr:rowOff>
    </xdr:from>
    <xdr:to>
      <xdr:col>4</xdr:col>
      <xdr:colOff>482600</xdr:colOff>
      <xdr:row>41</xdr:row>
      <xdr:rowOff>127907</xdr:rowOff>
    </xdr:to>
    <xdr:cxnSp macro="">
      <xdr:nvCxnSpPr>
        <xdr:cNvPr id="76" name="直線コネクタ 75"/>
        <xdr:cNvCxnSpPr/>
      </xdr:nvCxnSpPr>
      <xdr:spPr>
        <a:xfrm flipV="1">
          <a:off x="2336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8" name="テキスト ボックス 77"/>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127907</xdr:rowOff>
    </xdr:from>
    <xdr:to>
      <xdr:col>3</xdr:col>
      <xdr:colOff>279400</xdr:colOff>
      <xdr:row>41</xdr:row>
      <xdr:rowOff>127907</xdr:rowOff>
    </xdr:to>
    <xdr:cxnSp macro="">
      <xdr:nvCxnSpPr>
        <xdr:cNvPr id="79" name="直線コネクタ 78"/>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3" name="テキスト ボックス 82"/>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89" name="円/楕円 88"/>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59162</xdr:rowOff>
    </xdr:from>
    <xdr:ext cx="762000" cy="259045"/>
    <xdr:sp macro="" textlink="">
      <xdr:nvSpPr>
        <xdr:cNvPr id="90"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59872</xdr:rowOff>
    </xdr:from>
    <xdr:to>
      <xdr:col>6</xdr:col>
      <xdr:colOff>50800</xdr:colOff>
      <xdr:row>41</xdr:row>
      <xdr:rowOff>161472</xdr:rowOff>
    </xdr:to>
    <xdr:sp macro="" textlink="">
      <xdr:nvSpPr>
        <xdr:cNvPr id="91" name="円/楕円 90"/>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199</xdr:rowOff>
    </xdr:from>
    <xdr:ext cx="736600" cy="259045"/>
    <xdr:sp macro="" textlink="">
      <xdr:nvSpPr>
        <xdr:cNvPr id="92" name="テキスト ボックス 91"/>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59872</xdr:rowOff>
    </xdr:from>
    <xdr:to>
      <xdr:col>4</xdr:col>
      <xdr:colOff>533400</xdr:colOff>
      <xdr:row>41</xdr:row>
      <xdr:rowOff>161472</xdr:rowOff>
    </xdr:to>
    <xdr:sp macro="" textlink="">
      <xdr:nvSpPr>
        <xdr:cNvPr id="93" name="円/楕円 92"/>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199</xdr:rowOff>
    </xdr:from>
    <xdr:ext cx="762000" cy="259045"/>
    <xdr:sp macro="" textlink="">
      <xdr:nvSpPr>
        <xdr:cNvPr id="94" name="テキスト ボックス 93"/>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5" name="円/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17434</xdr:rowOff>
    </xdr:from>
    <xdr:ext cx="762000" cy="259045"/>
    <xdr:sp macro="" textlink="">
      <xdr:nvSpPr>
        <xdr:cNvPr id="96" name="テキスト ボックス 95"/>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97" name="円/楕円 96"/>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17434</xdr:rowOff>
    </xdr:from>
    <xdr:ext cx="762000" cy="259045"/>
    <xdr:sp macro="" textlink="">
      <xdr:nvSpPr>
        <xdr:cNvPr id="98" name="テキスト ボックス 97"/>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latin typeface="+mn-lt"/>
              <a:ea typeface="+mn-ea"/>
              <a:cs typeface="+mn-cs"/>
            </a:rPr>
            <a:t>　</a:t>
          </a:r>
          <a:r>
            <a:rPr kumimoji="1" lang="ja-JP" altLang="ja-JP" sz="1400">
              <a:solidFill>
                <a:schemeClr val="dk1"/>
              </a:solidFill>
              <a:latin typeface="+mn-lt"/>
              <a:ea typeface="+mn-ea"/>
              <a:cs typeface="+mn-cs"/>
            </a:rPr>
            <a:t>前年度より１．</a:t>
          </a:r>
          <a:r>
            <a:rPr kumimoji="1" lang="ja-JP" altLang="en-US" sz="1400">
              <a:solidFill>
                <a:schemeClr val="dk1"/>
              </a:solidFill>
              <a:latin typeface="+mn-lt"/>
              <a:ea typeface="+mn-ea"/>
              <a:cs typeface="+mn-cs"/>
            </a:rPr>
            <a:t>５</a:t>
          </a:r>
          <a:r>
            <a:rPr kumimoji="1" lang="ja-JP" altLang="ja-JP" sz="1400">
              <a:solidFill>
                <a:schemeClr val="dk1"/>
              </a:solidFill>
              <a:latin typeface="+mn-lt"/>
              <a:ea typeface="+mn-ea"/>
              <a:cs typeface="+mn-cs"/>
            </a:rPr>
            <a:t>ポイント</a:t>
          </a:r>
          <a:r>
            <a:rPr kumimoji="1" lang="ja-JP" altLang="en-US" sz="1400">
              <a:solidFill>
                <a:schemeClr val="dk1"/>
              </a:solidFill>
              <a:latin typeface="+mn-lt"/>
              <a:ea typeface="+mn-ea"/>
              <a:cs typeface="+mn-cs"/>
            </a:rPr>
            <a:t>上昇</a:t>
          </a:r>
          <a:r>
            <a:rPr kumimoji="1" lang="ja-JP" altLang="ja-JP" sz="1400">
              <a:solidFill>
                <a:schemeClr val="dk1"/>
              </a:solidFill>
              <a:latin typeface="+mn-lt"/>
              <a:ea typeface="+mn-ea"/>
              <a:cs typeface="+mn-cs"/>
            </a:rPr>
            <a:t>し，８</a:t>
          </a:r>
          <a:r>
            <a:rPr kumimoji="1" lang="ja-JP" altLang="en-US" sz="1400">
              <a:solidFill>
                <a:schemeClr val="dk1"/>
              </a:solidFill>
              <a:latin typeface="+mn-lt"/>
              <a:ea typeface="+mn-ea"/>
              <a:cs typeface="+mn-cs"/>
            </a:rPr>
            <a:t>８</a:t>
          </a:r>
          <a:r>
            <a:rPr kumimoji="1" lang="ja-JP" altLang="ja-JP" sz="1400">
              <a:solidFill>
                <a:schemeClr val="dk1"/>
              </a:solidFill>
              <a:latin typeface="+mn-lt"/>
              <a:ea typeface="+mn-ea"/>
              <a:cs typeface="+mn-cs"/>
            </a:rPr>
            <a:t>．</a:t>
          </a:r>
          <a:r>
            <a:rPr kumimoji="1" lang="ja-JP" altLang="en-US" sz="1400">
              <a:solidFill>
                <a:schemeClr val="dk1"/>
              </a:solidFill>
              <a:latin typeface="+mn-lt"/>
              <a:ea typeface="+mn-ea"/>
              <a:cs typeface="+mn-cs"/>
            </a:rPr>
            <a:t>８</a:t>
          </a:r>
          <a:r>
            <a:rPr kumimoji="1" lang="ja-JP" altLang="ja-JP" sz="1400">
              <a:solidFill>
                <a:schemeClr val="dk1"/>
              </a:solidFill>
              <a:latin typeface="+mn-lt"/>
              <a:ea typeface="+mn-ea"/>
              <a:cs typeface="+mn-cs"/>
            </a:rPr>
            <a:t>％となっている。</a:t>
          </a:r>
          <a:endParaRPr kumimoji="1" lang="en-US" altLang="ja-JP" sz="1400">
            <a:solidFill>
              <a:schemeClr val="dk1"/>
            </a:solidFill>
            <a:latin typeface="+mn-lt"/>
            <a:ea typeface="+mn-ea"/>
            <a:cs typeface="+mn-cs"/>
          </a:endParaRPr>
        </a:p>
        <a:p>
          <a:pPr rtl="0"/>
          <a:r>
            <a:rPr lang="ja-JP" altLang="ja-JP" sz="1400" b="0" i="0" baseline="0">
              <a:solidFill>
                <a:schemeClr val="dk1"/>
              </a:solidFill>
              <a:latin typeface="+mn-lt"/>
              <a:ea typeface="+mn-ea"/>
              <a:cs typeface="+mn-cs"/>
            </a:rPr>
            <a:t>　</a:t>
          </a:r>
          <a:r>
            <a:rPr lang="ja-JP" altLang="en-US" sz="1400" b="0" i="0" baseline="0">
              <a:solidFill>
                <a:schemeClr val="dk1"/>
              </a:solidFill>
              <a:latin typeface="+mn-lt"/>
              <a:ea typeface="+mn-ea"/>
              <a:cs typeface="+mn-cs"/>
            </a:rPr>
            <a:t>歳出では，</a:t>
          </a:r>
          <a:r>
            <a:rPr lang="ja-JP" altLang="ja-JP" sz="1400" b="0" i="0" baseline="0">
              <a:solidFill>
                <a:schemeClr val="dk1"/>
              </a:solidFill>
              <a:latin typeface="+mn-lt"/>
              <a:ea typeface="+mn-ea"/>
              <a:cs typeface="+mn-cs"/>
            </a:rPr>
            <a:t>公債費や人件費などが</a:t>
          </a:r>
          <a:r>
            <a:rPr lang="ja-JP" altLang="en-US" sz="1400" b="0" i="0" baseline="0">
              <a:solidFill>
                <a:schemeClr val="dk1"/>
              </a:solidFill>
              <a:latin typeface="+mn-lt"/>
              <a:ea typeface="+mn-ea"/>
              <a:cs typeface="+mn-cs"/>
            </a:rPr>
            <a:t>減少する一方で，</a:t>
          </a:r>
          <a:r>
            <a:rPr lang="ja-JP" altLang="ja-JP" sz="1400" b="0" i="0" baseline="0">
              <a:solidFill>
                <a:schemeClr val="dk1"/>
              </a:solidFill>
              <a:latin typeface="+mn-lt"/>
              <a:ea typeface="+mn-ea"/>
              <a:cs typeface="+mn-cs"/>
            </a:rPr>
            <a:t>歳入</a:t>
          </a:r>
          <a:r>
            <a:rPr lang="ja-JP" altLang="en-US" sz="1400" b="0" i="0" baseline="0">
              <a:solidFill>
                <a:schemeClr val="dk1"/>
              </a:solidFill>
              <a:latin typeface="+mn-lt"/>
              <a:ea typeface="+mn-ea"/>
              <a:cs typeface="+mn-cs"/>
            </a:rPr>
            <a:t>においては，市税</a:t>
          </a:r>
          <a:r>
            <a:rPr lang="ja-JP" altLang="ja-JP" sz="1400" b="0" i="0" baseline="0">
              <a:solidFill>
                <a:schemeClr val="dk1"/>
              </a:solidFill>
              <a:latin typeface="+mn-lt"/>
              <a:ea typeface="+mn-ea"/>
              <a:cs typeface="+mn-cs"/>
            </a:rPr>
            <a:t>などが増加したものの，臨時財政対策債や地方</a:t>
          </a:r>
          <a:r>
            <a:rPr lang="ja-JP" altLang="en-US" sz="1400" b="0" i="0" baseline="0">
              <a:solidFill>
                <a:schemeClr val="dk1"/>
              </a:solidFill>
              <a:latin typeface="+mn-lt"/>
              <a:ea typeface="+mn-ea"/>
              <a:cs typeface="+mn-cs"/>
            </a:rPr>
            <a:t>消費税</a:t>
          </a:r>
          <a:r>
            <a:rPr lang="ja-JP" altLang="ja-JP" sz="1400" b="0" i="0" baseline="0">
              <a:solidFill>
                <a:schemeClr val="dk1"/>
              </a:solidFill>
              <a:latin typeface="+mn-lt"/>
              <a:ea typeface="+mn-ea"/>
              <a:cs typeface="+mn-cs"/>
            </a:rPr>
            <a:t>交付</a:t>
          </a:r>
          <a:r>
            <a:rPr lang="ja-JP" altLang="en-US" sz="1400" b="0" i="0" baseline="0">
              <a:solidFill>
                <a:schemeClr val="dk1"/>
              </a:solidFill>
              <a:latin typeface="+mn-lt"/>
              <a:ea typeface="+mn-ea"/>
              <a:cs typeface="+mn-cs"/>
            </a:rPr>
            <a:t>金</a:t>
          </a:r>
          <a:r>
            <a:rPr lang="ja-JP" altLang="ja-JP" sz="1400" b="0" i="0" baseline="0">
              <a:solidFill>
                <a:schemeClr val="dk1"/>
              </a:solidFill>
              <a:latin typeface="+mn-lt"/>
              <a:ea typeface="+mn-ea"/>
              <a:cs typeface="+mn-cs"/>
            </a:rPr>
            <a:t>など</a:t>
          </a:r>
          <a:r>
            <a:rPr lang="ja-JP" altLang="en-US" sz="1400" b="0" i="0" baseline="0">
              <a:solidFill>
                <a:schemeClr val="dk1"/>
              </a:solidFill>
              <a:latin typeface="+mn-lt"/>
              <a:ea typeface="+mn-ea"/>
              <a:cs typeface="+mn-cs"/>
            </a:rPr>
            <a:t>の</a:t>
          </a:r>
          <a:r>
            <a:rPr lang="ja-JP" altLang="ja-JP" sz="1400" b="0" i="0" baseline="0">
              <a:solidFill>
                <a:schemeClr val="dk1"/>
              </a:solidFill>
              <a:latin typeface="+mn-lt"/>
              <a:ea typeface="+mn-ea"/>
              <a:cs typeface="+mn-cs"/>
            </a:rPr>
            <a:t>減少により，経常一般財源が減少している。</a:t>
          </a:r>
          <a:endParaRPr lang="ja-JP" altLang="ja-JP" sz="1400">
            <a:solidFill>
              <a:schemeClr val="dk1"/>
            </a:solidFill>
            <a:latin typeface="+mn-lt"/>
            <a:ea typeface="+mn-ea"/>
            <a:cs typeface="+mn-cs"/>
          </a:endParaRPr>
        </a:p>
        <a:p>
          <a:pPr rtl="0"/>
          <a:r>
            <a:rPr lang="ja-JP" altLang="ja-JP" sz="1400" b="0" i="0" baseline="0">
              <a:solidFill>
                <a:schemeClr val="dk1"/>
              </a:solidFill>
              <a:latin typeface="+mn-lt"/>
              <a:ea typeface="+mn-ea"/>
              <a:cs typeface="+mn-cs"/>
            </a:rPr>
            <a:t>　比率は類似団体の平均を下回っているが，依然高い水準で推移している。今後も，行財政運営を着実に推進し，健全で安定した財政運営に努める。</a:t>
          </a:r>
          <a:endParaRPr lang="ja-JP" altLang="ja-JP" sz="14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115781</xdr:rowOff>
    </xdr:from>
    <xdr:to>
      <xdr:col>7</xdr:col>
      <xdr:colOff>152400</xdr:colOff>
      <xdr:row>65</xdr:row>
      <xdr:rowOff>4656</xdr:rowOff>
    </xdr:to>
    <xdr:cxnSp macro="">
      <xdr:nvCxnSpPr>
        <xdr:cNvPr id="133" name="直線コネクタ 132"/>
        <xdr:cNvCxnSpPr/>
      </xdr:nvCxnSpPr>
      <xdr:spPr>
        <a:xfrm>
          <a:off x="4114800" y="11088581"/>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50606</xdr:rowOff>
    </xdr:from>
    <xdr:ext cx="762000" cy="259045"/>
    <xdr:sp macro="" textlink="">
      <xdr:nvSpPr>
        <xdr:cNvPr id="134" name="財政構造の弾力性平均値テキスト"/>
        <xdr:cNvSpPr txBox="1"/>
      </xdr:nvSpPr>
      <xdr:spPr>
        <a:xfrm>
          <a:off x="5041900" y="11194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115781</xdr:rowOff>
    </xdr:from>
    <xdr:to>
      <xdr:col>6</xdr:col>
      <xdr:colOff>0</xdr:colOff>
      <xdr:row>64</xdr:row>
      <xdr:rowOff>164042</xdr:rowOff>
    </xdr:to>
    <xdr:cxnSp macro="">
      <xdr:nvCxnSpPr>
        <xdr:cNvPr id="136" name="直線コネクタ 135"/>
        <xdr:cNvCxnSpPr/>
      </xdr:nvCxnSpPr>
      <xdr:spPr>
        <a:xfrm flipV="1">
          <a:off x="3225800" y="11088581"/>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68385</xdr:rowOff>
    </xdr:from>
    <xdr:ext cx="736600" cy="259045"/>
    <xdr:sp macro="" textlink="">
      <xdr:nvSpPr>
        <xdr:cNvPr id="138" name="テキスト ボックス 137"/>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164042</xdr:rowOff>
    </xdr:from>
    <xdr:to>
      <xdr:col>4</xdr:col>
      <xdr:colOff>482600</xdr:colOff>
      <xdr:row>64</xdr:row>
      <xdr:rowOff>164042</xdr:rowOff>
    </xdr:to>
    <xdr:cxnSp macro="">
      <xdr:nvCxnSpPr>
        <xdr:cNvPr id="139" name="直線コネクタ 138"/>
        <xdr:cNvCxnSpPr/>
      </xdr:nvCxnSpPr>
      <xdr:spPr>
        <a:xfrm>
          <a:off x="2336800" y="1113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104581</xdr:rowOff>
    </xdr:from>
    <xdr:ext cx="762000" cy="259045"/>
    <xdr:sp macro="" textlink="">
      <xdr:nvSpPr>
        <xdr:cNvPr id="141" name="テキスト ボックス 140"/>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139912</xdr:rowOff>
    </xdr:from>
    <xdr:to>
      <xdr:col>3</xdr:col>
      <xdr:colOff>279400</xdr:colOff>
      <xdr:row>64</xdr:row>
      <xdr:rowOff>164042</xdr:rowOff>
    </xdr:to>
    <xdr:cxnSp macro="">
      <xdr:nvCxnSpPr>
        <xdr:cNvPr id="142" name="直線コネクタ 141"/>
        <xdr:cNvCxnSpPr/>
      </xdr:nvCxnSpPr>
      <xdr:spPr>
        <a:xfrm>
          <a:off x="1447800" y="111127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84472</xdr:rowOff>
    </xdr:from>
    <xdr:ext cx="762000" cy="259045"/>
    <xdr:sp macro="" textlink="">
      <xdr:nvSpPr>
        <xdr:cNvPr id="144" name="テキスト ボックス 143"/>
        <xdr:cNvSpPr txBox="1"/>
      </xdr:nvSpPr>
      <xdr:spPr>
        <a:xfrm>
          <a:off x="1955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112623</xdr:rowOff>
    </xdr:from>
    <xdr:ext cx="762000" cy="259045"/>
    <xdr:sp macro="" textlink="">
      <xdr:nvSpPr>
        <xdr:cNvPr id="146" name="テキスト ボックス 145"/>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125306</xdr:rowOff>
    </xdr:from>
    <xdr:to>
      <xdr:col>7</xdr:col>
      <xdr:colOff>203200</xdr:colOff>
      <xdr:row>65</xdr:row>
      <xdr:rowOff>55456</xdr:rowOff>
    </xdr:to>
    <xdr:sp macro="" textlink="">
      <xdr:nvSpPr>
        <xdr:cNvPr id="152" name="円/楕円 151"/>
        <xdr:cNvSpPr/>
      </xdr:nvSpPr>
      <xdr:spPr>
        <a:xfrm>
          <a:off x="49022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141833</xdr:rowOff>
    </xdr:from>
    <xdr:ext cx="762000" cy="259045"/>
    <xdr:sp macro="" textlink="">
      <xdr:nvSpPr>
        <xdr:cNvPr id="153" name="財政構造の弾力性該当値テキスト"/>
        <xdr:cNvSpPr txBox="1"/>
      </xdr:nvSpPr>
      <xdr:spPr>
        <a:xfrm>
          <a:off x="50419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64981</xdr:rowOff>
    </xdr:from>
    <xdr:to>
      <xdr:col>6</xdr:col>
      <xdr:colOff>50800</xdr:colOff>
      <xdr:row>64</xdr:row>
      <xdr:rowOff>166581</xdr:rowOff>
    </xdr:to>
    <xdr:sp macro="" textlink="">
      <xdr:nvSpPr>
        <xdr:cNvPr id="154" name="円/楕円 153"/>
        <xdr:cNvSpPr/>
      </xdr:nvSpPr>
      <xdr:spPr>
        <a:xfrm>
          <a:off x="4064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5308</xdr:rowOff>
    </xdr:from>
    <xdr:ext cx="736600" cy="259045"/>
    <xdr:sp macro="" textlink="">
      <xdr:nvSpPr>
        <xdr:cNvPr id="155" name="テキスト ボックス 154"/>
        <xdr:cNvSpPr txBox="1"/>
      </xdr:nvSpPr>
      <xdr:spPr>
        <a:xfrm>
          <a:off x="3733800" y="10806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113242</xdr:rowOff>
    </xdr:from>
    <xdr:to>
      <xdr:col>4</xdr:col>
      <xdr:colOff>533400</xdr:colOff>
      <xdr:row>65</xdr:row>
      <xdr:rowOff>43392</xdr:rowOff>
    </xdr:to>
    <xdr:sp macro="" textlink="">
      <xdr:nvSpPr>
        <xdr:cNvPr id="156" name="円/楕円 155"/>
        <xdr:cNvSpPr/>
      </xdr:nvSpPr>
      <xdr:spPr>
        <a:xfrm>
          <a:off x="3175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53569</xdr:rowOff>
    </xdr:from>
    <xdr:ext cx="762000" cy="259045"/>
    <xdr:sp macro="" textlink="">
      <xdr:nvSpPr>
        <xdr:cNvPr id="157" name="テキスト ボックス 156"/>
        <xdr:cNvSpPr txBox="1"/>
      </xdr:nvSpPr>
      <xdr:spPr>
        <a:xfrm>
          <a:off x="2844800" y="1085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113242</xdr:rowOff>
    </xdr:from>
    <xdr:to>
      <xdr:col>3</xdr:col>
      <xdr:colOff>330200</xdr:colOff>
      <xdr:row>65</xdr:row>
      <xdr:rowOff>43392</xdr:rowOff>
    </xdr:to>
    <xdr:sp macro="" textlink="">
      <xdr:nvSpPr>
        <xdr:cNvPr id="158" name="円/楕円 157"/>
        <xdr:cNvSpPr/>
      </xdr:nvSpPr>
      <xdr:spPr>
        <a:xfrm>
          <a:off x="2286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53569</xdr:rowOff>
    </xdr:from>
    <xdr:ext cx="762000" cy="259045"/>
    <xdr:sp macro="" textlink="">
      <xdr:nvSpPr>
        <xdr:cNvPr id="159" name="テキスト ボックス 158"/>
        <xdr:cNvSpPr txBox="1"/>
      </xdr:nvSpPr>
      <xdr:spPr>
        <a:xfrm>
          <a:off x="1955800" y="1085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89112</xdr:rowOff>
    </xdr:from>
    <xdr:to>
      <xdr:col>2</xdr:col>
      <xdr:colOff>127000</xdr:colOff>
      <xdr:row>65</xdr:row>
      <xdr:rowOff>19262</xdr:rowOff>
    </xdr:to>
    <xdr:sp macro="" textlink="">
      <xdr:nvSpPr>
        <xdr:cNvPr id="160" name="円/楕円 159"/>
        <xdr:cNvSpPr/>
      </xdr:nvSpPr>
      <xdr:spPr>
        <a:xfrm>
          <a:off x="1397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29439</xdr:rowOff>
    </xdr:from>
    <xdr:ext cx="762000" cy="259045"/>
    <xdr:sp macro="" textlink="">
      <xdr:nvSpPr>
        <xdr:cNvPr id="161" name="テキスト ボックス 160"/>
        <xdr:cNvSpPr txBox="1"/>
      </xdr:nvSpPr>
      <xdr:spPr>
        <a:xfrm>
          <a:off x="1066800" y="108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latin typeface="+mn-lt"/>
              <a:ea typeface="+mn-ea"/>
              <a:cs typeface="+mn-cs"/>
            </a:rPr>
            <a:t>　</a:t>
          </a:r>
          <a:r>
            <a:rPr lang="ja-JP" altLang="ja-JP" sz="1400" b="0" i="0" baseline="0">
              <a:solidFill>
                <a:schemeClr val="dk1"/>
              </a:solidFill>
              <a:latin typeface="+mn-lt"/>
              <a:ea typeface="+mn-ea"/>
              <a:cs typeface="+mn-cs"/>
            </a:rPr>
            <a:t>人件費・物件費及び維持補修費の合計額の人口１人当たり決算額は，類似団体の平均を下回っている。前年度に比べて，</a:t>
          </a:r>
          <a:r>
            <a:rPr lang="ja-JP" altLang="en-US" sz="1400" b="0" i="0" baseline="0">
              <a:solidFill>
                <a:schemeClr val="dk1"/>
              </a:solidFill>
              <a:latin typeface="+mn-lt"/>
              <a:ea typeface="+mn-ea"/>
              <a:cs typeface="+mn-cs"/>
            </a:rPr>
            <a:t>物件</a:t>
          </a:r>
          <a:r>
            <a:rPr lang="ja-JP" altLang="ja-JP" sz="1400" b="0" i="0" baseline="0">
              <a:solidFill>
                <a:schemeClr val="dk1"/>
              </a:solidFill>
              <a:latin typeface="+mn-lt"/>
              <a:ea typeface="+mn-ea"/>
              <a:cs typeface="+mn-cs"/>
            </a:rPr>
            <a:t>費は増加し，</a:t>
          </a:r>
          <a:r>
            <a:rPr lang="ja-JP" altLang="en-US" sz="1400" b="0" i="0" baseline="0">
              <a:solidFill>
                <a:schemeClr val="dk1"/>
              </a:solidFill>
              <a:latin typeface="+mn-lt"/>
              <a:ea typeface="+mn-ea"/>
              <a:cs typeface="+mn-cs"/>
            </a:rPr>
            <a:t>人</a:t>
          </a:r>
          <a:r>
            <a:rPr lang="ja-JP" altLang="ja-JP" sz="1400" b="0" i="0" baseline="0">
              <a:solidFill>
                <a:schemeClr val="dk1"/>
              </a:solidFill>
              <a:latin typeface="+mn-lt"/>
              <a:ea typeface="+mn-ea"/>
              <a:cs typeface="+mn-cs"/>
            </a:rPr>
            <a:t>件費・維持補修費は減少している。引き続き，定員管理及び給与の適正化による人件費の抑制に努めるとともに，民間委託・民間移管の推進や指定管理者制度の活用などによる物件費の抑制に努める。</a:t>
          </a:r>
          <a:endParaRPr kumimoji="1" lang="ja-JP" altLang="en-US" sz="14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146252</xdr:rowOff>
    </xdr:from>
    <xdr:to>
      <xdr:col>7</xdr:col>
      <xdr:colOff>152400</xdr:colOff>
      <xdr:row>80</xdr:row>
      <xdr:rowOff>150569</xdr:rowOff>
    </xdr:to>
    <xdr:cxnSp macro="">
      <xdr:nvCxnSpPr>
        <xdr:cNvPr id="196" name="直線コネクタ 195"/>
        <xdr:cNvCxnSpPr/>
      </xdr:nvCxnSpPr>
      <xdr:spPr>
        <a:xfrm flipV="1">
          <a:off x="4114800" y="13862252"/>
          <a:ext cx="838200" cy="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56194</xdr:rowOff>
    </xdr:from>
    <xdr:ext cx="762000" cy="259045"/>
    <xdr:sp macro="" textlink="">
      <xdr:nvSpPr>
        <xdr:cNvPr id="197" name="人件費・物件費等の状況平均値テキスト"/>
        <xdr:cNvSpPr txBox="1"/>
      </xdr:nvSpPr>
      <xdr:spPr>
        <a:xfrm>
          <a:off x="5041900" y="1394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150569</xdr:rowOff>
    </xdr:from>
    <xdr:to>
      <xdr:col>6</xdr:col>
      <xdr:colOff>0</xdr:colOff>
      <xdr:row>80</xdr:row>
      <xdr:rowOff>153036</xdr:rowOff>
    </xdr:to>
    <xdr:cxnSp macro="">
      <xdr:nvCxnSpPr>
        <xdr:cNvPr id="199" name="直線コネクタ 198"/>
        <xdr:cNvCxnSpPr/>
      </xdr:nvCxnSpPr>
      <xdr:spPr>
        <a:xfrm flipV="1">
          <a:off x="3225800" y="13866569"/>
          <a:ext cx="889000" cy="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162679</xdr:rowOff>
    </xdr:from>
    <xdr:ext cx="736600" cy="259045"/>
    <xdr:sp macro="" textlink="">
      <xdr:nvSpPr>
        <xdr:cNvPr id="201" name="テキスト ボックス 200"/>
        <xdr:cNvSpPr txBox="1"/>
      </xdr:nvSpPr>
      <xdr:spPr>
        <a:xfrm>
          <a:off x="3733800" y="1405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135220</xdr:rowOff>
    </xdr:from>
    <xdr:to>
      <xdr:col>4</xdr:col>
      <xdr:colOff>482600</xdr:colOff>
      <xdr:row>80</xdr:row>
      <xdr:rowOff>153036</xdr:rowOff>
    </xdr:to>
    <xdr:cxnSp macro="">
      <xdr:nvCxnSpPr>
        <xdr:cNvPr id="202" name="直線コネクタ 201"/>
        <xdr:cNvCxnSpPr/>
      </xdr:nvCxnSpPr>
      <xdr:spPr>
        <a:xfrm>
          <a:off x="2336800" y="13851220"/>
          <a:ext cx="889000" cy="1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155024</xdr:rowOff>
    </xdr:from>
    <xdr:ext cx="762000" cy="259045"/>
    <xdr:sp macro="" textlink="">
      <xdr:nvSpPr>
        <xdr:cNvPr id="204" name="テキスト ボックス 203"/>
        <xdr:cNvSpPr txBox="1"/>
      </xdr:nvSpPr>
      <xdr:spPr>
        <a:xfrm>
          <a:off x="2844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135220</xdr:rowOff>
    </xdr:from>
    <xdr:to>
      <xdr:col>3</xdr:col>
      <xdr:colOff>279400</xdr:colOff>
      <xdr:row>80</xdr:row>
      <xdr:rowOff>157406</xdr:rowOff>
    </xdr:to>
    <xdr:cxnSp macro="">
      <xdr:nvCxnSpPr>
        <xdr:cNvPr id="205" name="直線コネクタ 204"/>
        <xdr:cNvCxnSpPr/>
      </xdr:nvCxnSpPr>
      <xdr:spPr>
        <a:xfrm flipV="1">
          <a:off x="1447800" y="13851220"/>
          <a:ext cx="889000" cy="2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100370</xdr:rowOff>
    </xdr:from>
    <xdr:ext cx="762000" cy="259045"/>
    <xdr:sp macro="" textlink="">
      <xdr:nvSpPr>
        <xdr:cNvPr id="207" name="テキスト ボックス 206"/>
        <xdr:cNvSpPr txBox="1"/>
      </xdr:nvSpPr>
      <xdr:spPr>
        <a:xfrm>
          <a:off x="1955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111872</xdr:rowOff>
    </xdr:from>
    <xdr:ext cx="762000" cy="259045"/>
    <xdr:sp macro="" textlink="">
      <xdr:nvSpPr>
        <xdr:cNvPr id="209" name="テキスト ボックス 208"/>
        <xdr:cNvSpPr txBox="1"/>
      </xdr:nvSpPr>
      <xdr:spPr>
        <a:xfrm>
          <a:off x="1066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95452</xdr:rowOff>
    </xdr:from>
    <xdr:to>
      <xdr:col>7</xdr:col>
      <xdr:colOff>203200</xdr:colOff>
      <xdr:row>81</xdr:row>
      <xdr:rowOff>25602</xdr:rowOff>
    </xdr:to>
    <xdr:sp macro="" textlink="">
      <xdr:nvSpPr>
        <xdr:cNvPr id="215" name="円/楕円 214"/>
        <xdr:cNvSpPr/>
      </xdr:nvSpPr>
      <xdr:spPr>
        <a:xfrm>
          <a:off x="4902200" y="1381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111979</xdr:rowOff>
    </xdr:from>
    <xdr:ext cx="762000" cy="259045"/>
    <xdr:sp macro="" textlink="">
      <xdr:nvSpPr>
        <xdr:cNvPr id="216" name="人件費・物件費等の状況該当値テキスト"/>
        <xdr:cNvSpPr txBox="1"/>
      </xdr:nvSpPr>
      <xdr:spPr>
        <a:xfrm>
          <a:off x="5041900" y="1365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94,594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99769</xdr:rowOff>
    </xdr:from>
    <xdr:to>
      <xdr:col>6</xdr:col>
      <xdr:colOff>50800</xdr:colOff>
      <xdr:row>81</xdr:row>
      <xdr:rowOff>29919</xdr:rowOff>
    </xdr:to>
    <xdr:sp macro="" textlink="">
      <xdr:nvSpPr>
        <xdr:cNvPr id="217" name="円/楕円 216"/>
        <xdr:cNvSpPr/>
      </xdr:nvSpPr>
      <xdr:spPr>
        <a:xfrm>
          <a:off x="4064000" y="1381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40096</xdr:rowOff>
    </xdr:from>
    <xdr:ext cx="736600" cy="259045"/>
    <xdr:sp macro="" textlink="">
      <xdr:nvSpPr>
        <xdr:cNvPr id="218" name="テキスト ボックス 217"/>
        <xdr:cNvSpPr txBox="1"/>
      </xdr:nvSpPr>
      <xdr:spPr>
        <a:xfrm>
          <a:off x="3733800" y="13584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94,916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102236</xdr:rowOff>
    </xdr:from>
    <xdr:to>
      <xdr:col>4</xdr:col>
      <xdr:colOff>533400</xdr:colOff>
      <xdr:row>81</xdr:row>
      <xdr:rowOff>32386</xdr:rowOff>
    </xdr:to>
    <xdr:sp macro="" textlink="">
      <xdr:nvSpPr>
        <xdr:cNvPr id="219" name="円/楕円 218"/>
        <xdr:cNvSpPr/>
      </xdr:nvSpPr>
      <xdr:spPr>
        <a:xfrm>
          <a:off x="3175000" y="1381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42563</xdr:rowOff>
    </xdr:from>
    <xdr:ext cx="762000" cy="259045"/>
    <xdr:sp macro="" textlink="">
      <xdr:nvSpPr>
        <xdr:cNvPr id="220" name="テキスト ボックス 219"/>
        <xdr:cNvSpPr txBox="1"/>
      </xdr:nvSpPr>
      <xdr:spPr>
        <a:xfrm>
          <a:off x="2844800" y="1358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95,100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84420</xdr:rowOff>
    </xdr:from>
    <xdr:to>
      <xdr:col>3</xdr:col>
      <xdr:colOff>330200</xdr:colOff>
      <xdr:row>81</xdr:row>
      <xdr:rowOff>14570</xdr:rowOff>
    </xdr:to>
    <xdr:sp macro="" textlink="">
      <xdr:nvSpPr>
        <xdr:cNvPr id="221" name="円/楕円 220"/>
        <xdr:cNvSpPr/>
      </xdr:nvSpPr>
      <xdr:spPr>
        <a:xfrm>
          <a:off x="2286000" y="138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24747</xdr:rowOff>
    </xdr:from>
    <xdr:ext cx="762000" cy="259045"/>
    <xdr:sp macro="" textlink="">
      <xdr:nvSpPr>
        <xdr:cNvPr id="222" name="テキスト ボックス 221"/>
        <xdr:cNvSpPr txBox="1"/>
      </xdr:nvSpPr>
      <xdr:spPr>
        <a:xfrm>
          <a:off x="1955800" y="1356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93,771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106606</xdr:rowOff>
    </xdr:from>
    <xdr:to>
      <xdr:col>2</xdr:col>
      <xdr:colOff>127000</xdr:colOff>
      <xdr:row>81</xdr:row>
      <xdr:rowOff>36756</xdr:rowOff>
    </xdr:to>
    <xdr:sp macro="" textlink="">
      <xdr:nvSpPr>
        <xdr:cNvPr id="223" name="円/楕円 222"/>
        <xdr:cNvSpPr/>
      </xdr:nvSpPr>
      <xdr:spPr>
        <a:xfrm>
          <a:off x="1397000" y="1382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46933</xdr:rowOff>
    </xdr:from>
    <xdr:ext cx="762000" cy="259045"/>
    <xdr:sp macro="" textlink="">
      <xdr:nvSpPr>
        <xdr:cNvPr id="224" name="テキスト ボックス 223"/>
        <xdr:cNvSpPr txBox="1"/>
      </xdr:nvSpPr>
      <xdr:spPr>
        <a:xfrm>
          <a:off x="1066800" y="1359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国の公務員制度改革の動向を見据え，引き続き，情勢に適応した給与の適正化に努める。</a:t>
          </a:r>
          <a:endParaRPr kumimoji="1" lang="en-US" altLang="ja-JP" sz="1400">
            <a:latin typeface="ＭＳ Ｐゴシック"/>
          </a:endParaRPr>
        </a:p>
        <a:p>
          <a:endParaRPr kumimoji="1" lang="ja-JP" altLang="en-US" sz="14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0" name="直線コネクタ 239"/>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1" name="テキスト ボックス 240"/>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4" name="直線コネクタ 243"/>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5" name="テキスト ボックス 244"/>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8" name="直線コネクタ 247"/>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9" name="テキスト ボックス 248"/>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0" name="直線コネクタ 24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1" name="テキスト ボックス 25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2" name="直線コネクタ 251"/>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3" name="テキスト ボックス 252"/>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86</xdr:row>
      <xdr:rowOff>31221</xdr:rowOff>
    </xdr:to>
    <xdr:cxnSp macro="">
      <xdr:nvCxnSpPr>
        <xdr:cNvPr id="257" name="直線コネクタ 256"/>
        <xdr:cNvCxnSpPr/>
      </xdr:nvCxnSpPr>
      <xdr:spPr>
        <a:xfrm flipV="1">
          <a:off x="17018000" y="13850938"/>
          <a:ext cx="0" cy="924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3298</xdr:rowOff>
    </xdr:from>
    <xdr:ext cx="762000" cy="259045"/>
    <xdr:sp macro="" textlink="">
      <xdr:nvSpPr>
        <xdr:cNvPr id="258" name="給与水準   （国との比較）最小値テキスト"/>
        <xdr:cNvSpPr txBox="1"/>
      </xdr:nvSpPr>
      <xdr:spPr>
        <a:xfrm>
          <a:off x="17106900" y="1474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86</xdr:row>
      <xdr:rowOff>31221</xdr:rowOff>
    </xdr:from>
    <xdr:to>
      <xdr:col>24</xdr:col>
      <xdr:colOff>647700</xdr:colOff>
      <xdr:row>86</xdr:row>
      <xdr:rowOff>31221</xdr:rowOff>
    </xdr:to>
    <xdr:cxnSp macro="">
      <xdr:nvCxnSpPr>
        <xdr:cNvPr id="259" name="直線コネクタ 258"/>
        <xdr:cNvCxnSpPr/>
      </xdr:nvCxnSpPr>
      <xdr:spPr>
        <a:xfrm>
          <a:off x="16929100" y="14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60"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61" name="直線コネクタ 260"/>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152929</xdr:rowOff>
    </xdr:from>
    <xdr:to>
      <xdr:col>24</xdr:col>
      <xdr:colOff>558800</xdr:colOff>
      <xdr:row>84</xdr:row>
      <xdr:rowOff>162984</xdr:rowOff>
    </xdr:to>
    <xdr:cxnSp macro="">
      <xdr:nvCxnSpPr>
        <xdr:cNvPr id="262" name="直線コネクタ 261"/>
        <xdr:cNvCxnSpPr/>
      </xdr:nvCxnSpPr>
      <xdr:spPr>
        <a:xfrm>
          <a:off x="16179800" y="14554729"/>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159402</xdr:rowOff>
    </xdr:from>
    <xdr:ext cx="762000" cy="259045"/>
    <xdr:sp macro="" textlink="">
      <xdr:nvSpPr>
        <xdr:cNvPr id="263" name="給与水準   （国との比較）平均値テキスト"/>
        <xdr:cNvSpPr txBox="1"/>
      </xdr:nvSpPr>
      <xdr:spPr>
        <a:xfrm>
          <a:off x="17106900" y="1421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142875</xdr:rowOff>
    </xdr:from>
    <xdr:to>
      <xdr:col>24</xdr:col>
      <xdr:colOff>609600</xdr:colOff>
      <xdr:row>84</xdr:row>
      <xdr:rowOff>73025</xdr:rowOff>
    </xdr:to>
    <xdr:sp macro="" textlink="">
      <xdr:nvSpPr>
        <xdr:cNvPr id="264" name="フローチャート : 判断 263"/>
        <xdr:cNvSpPr/>
      </xdr:nvSpPr>
      <xdr:spPr>
        <a:xfrm>
          <a:off x="16967200" y="1437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92604</xdr:rowOff>
    </xdr:from>
    <xdr:to>
      <xdr:col>23</xdr:col>
      <xdr:colOff>406400</xdr:colOff>
      <xdr:row>84</xdr:row>
      <xdr:rowOff>152929</xdr:rowOff>
    </xdr:to>
    <xdr:cxnSp macro="">
      <xdr:nvCxnSpPr>
        <xdr:cNvPr id="265" name="直線コネクタ 264"/>
        <xdr:cNvCxnSpPr/>
      </xdr:nvCxnSpPr>
      <xdr:spPr>
        <a:xfrm>
          <a:off x="15290800" y="1449440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1588</xdr:rowOff>
    </xdr:from>
    <xdr:to>
      <xdr:col>23</xdr:col>
      <xdr:colOff>457200</xdr:colOff>
      <xdr:row>84</xdr:row>
      <xdr:rowOff>103188</xdr:rowOff>
    </xdr:to>
    <xdr:sp macro="" textlink="">
      <xdr:nvSpPr>
        <xdr:cNvPr id="266" name="フローチャート : 判断 265"/>
        <xdr:cNvSpPr/>
      </xdr:nvSpPr>
      <xdr:spPr>
        <a:xfrm>
          <a:off x="16129000" y="1440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113365</xdr:rowOff>
    </xdr:from>
    <xdr:ext cx="736600" cy="259045"/>
    <xdr:sp macro="" textlink="">
      <xdr:nvSpPr>
        <xdr:cNvPr id="267" name="テキスト ボックス 266"/>
        <xdr:cNvSpPr txBox="1"/>
      </xdr:nvSpPr>
      <xdr:spPr>
        <a:xfrm>
          <a:off x="15798800" y="1417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82550</xdr:rowOff>
    </xdr:from>
    <xdr:to>
      <xdr:col>22</xdr:col>
      <xdr:colOff>203200</xdr:colOff>
      <xdr:row>84</xdr:row>
      <xdr:rowOff>92604</xdr:rowOff>
    </xdr:to>
    <xdr:cxnSp macro="">
      <xdr:nvCxnSpPr>
        <xdr:cNvPr id="268" name="直線コネクタ 267"/>
        <xdr:cNvCxnSpPr/>
      </xdr:nvCxnSpPr>
      <xdr:spPr>
        <a:xfrm>
          <a:off x="14401800" y="1448435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122766</xdr:rowOff>
    </xdr:from>
    <xdr:to>
      <xdr:col>22</xdr:col>
      <xdr:colOff>254000</xdr:colOff>
      <xdr:row>84</xdr:row>
      <xdr:rowOff>52916</xdr:rowOff>
    </xdr:to>
    <xdr:sp macro="" textlink="">
      <xdr:nvSpPr>
        <xdr:cNvPr id="269" name="フローチャート : 判断 268"/>
        <xdr:cNvSpPr/>
      </xdr:nvSpPr>
      <xdr:spPr>
        <a:xfrm>
          <a:off x="15240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63093</xdr:rowOff>
    </xdr:from>
    <xdr:ext cx="762000" cy="259045"/>
    <xdr:sp macro="" textlink="">
      <xdr:nvSpPr>
        <xdr:cNvPr id="270" name="テキスト ボックス 269"/>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89</xdr:row>
      <xdr:rowOff>69850</xdr:rowOff>
    </xdr:to>
    <xdr:cxnSp macro="">
      <xdr:nvCxnSpPr>
        <xdr:cNvPr id="271" name="直線コネクタ 270"/>
        <xdr:cNvCxnSpPr/>
      </xdr:nvCxnSpPr>
      <xdr:spPr>
        <a:xfrm flipV="1">
          <a:off x="13512800" y="14484350"/>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112713</xdr:rowOff>
    </xdr:from>
    <xdr:to>
      <xdr:col>21</xdr:col>
      <xdr:colOff>50800</xdr:colOff>
      <xdr:row>84</xdr:row>
      <xdr:rowOff>42863</xdr:rowOff>
    </xdr:to>
    <xdr:sp macro="" textlink="">
      <xdr:nvSpPr>
        <xdr:cNvPr id="272" name="フローチャート : 判断 271"/>
        <xdr:cNvSpPr/>
      </xdr:nvSpPr>
      <xdr:spPr>
        <a:xfrm>
          <a:off x="14351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53040</xdr:rowOff>
    </xdr:from>
    <xdr:ext cx="762000" cy="259045"/>
    <xdr:sp macro="" textlink="">
      <xdr:nvSpPr>
        <xdr:cNvPr id="273" name="テキスト ボックス 272"/>
        <xdr:cNvSpPr txBox="1"/>
      </xdr:nvSpPr>
      <xdr:spPr>
        <a:xfrm>
          <a:off x="14020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74" name="フローチャート : 判断 273"/>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75" name="テキスト ボックス 274"/>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81" name="円/楕円 280"/>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84261</xdr:rowOff>
    </xdr:from>
    <xdr:ext cx="762000" cy="259045"/>
    <xdr:sp macro="" textlink="">
      <xdr:nvSpPr>
        <xdr:cNvPr id="282"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102129</xdr:rowOff>
    </xdr:from>
    <xdr:to>
      <xdr:col>23</xdr:col>
      <xdr:colOff>457200</xdr:colOff>
      <xdr:row>85</xdr:row>
      <xdr:rowOff>32279</xdr:rowOff>
    </xdr:to>
    <xdr:sp macro="" textlink="">
      <xdr:nvSpPr>
        <xdr:cNvPr id="283" name="円/楕円 282"/>
        <xdr:cNvSpPr/>
      </xdr:nvSpPr>
      <xdr:spPr>
        <a:xfrm>
          <a:off x="16129000" y="145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17056</xdr:rowOff>
    </xdr:from>
    <xdr:ext cx="736600" cy="259045"/>
    <xdr:sp macro="" textlink="">
      <xdr:nvSpPr>
        <xdr:cNvPr id="284" name="テキスト ボックス 283"/>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41804</xdr:rowOff>
    </xdr:from>
    <xdr:to>
      <xdr:col>22</xdr:col>
      <xdr:colOff>254000</xdr:colOff>
      <xdr:row>84</xdr:row>
      <xdr:rowOff>143404</xdr:rowOff>
    </xdr:to>
    <xdr:sp macro="" textlink="">
      <xdr:nvSpPr>
        <xdr:cNvPr id="285" name="円/楕円 284"/>
        <xdr:cNvSpPr/>
      </xdr:nvSpPr>
      <xdr:spPr>
        <a:xfrm>
          <a:off x="15240000" y="144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128181</xdr:rowOff>
    </xdr:from>
    <xdr:ext cx="762000" cy="259045"/>
    <xdr:sp macro="" textlink="">
      <xdr:nvSpPr>
        <xdr:cNvPr id="286" name="テキスト ボックス 285"/>
        <xdr:cNvSpPr txBox="1"/>
      </xdr:nvSpPr>
      <xdr:spPr>
        <a:xfrm>
          <a:off x="14909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31750</xdr:rowOff>
    </xdr:from>
    <xdr:to>
      <xdr:col>21</xdr:col>
      <xdr:colOff>50800</xdr:colOff>
      <xdr:row>84</xdr:row>
      <xdr:rowOff>133350</xdr:rowOff>
    </xdr:to>
    <xdr:sp macro="" textlink="">
      <xdr:nvSpPr>
        <xdr:cNvPr id="287" name="円/楕円 286"/>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118127</xdr:rowOff>
    </xdr:from>
    <xdr:ext cx="762000" cy="259045"/>
    <xdr:sp macro="" textlink="">
      <xdr:nvSpPr>
        <xdr:cNvPr id="288" name="テキスト ボックス 287"/>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9" name="円/楕円 288"/>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90" name="テキスト ボックス 289"/>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50">
              <a:solidFill>
                <a:schemeClr val="dk1"/>
              </a:solidFill>
              <a:latin typeface="+mn-lt"/>
              <a:ea typeface="+mn-ea"/>
              <a:cs typeface="+mn-cs"/>
            </a:rPr>
            <a:t>　</a:t>
          </a:r>
          <a:r>
            <a:rPr lang="ja-JP" altLang="ja-JP" sz="950">
              <a:solidFill>
                <a:schemeClr val="dk1"/>
              </a:solidFill>
              <a:latin typeface="+mn-lt"/>
              <a:ea typeface="+mn-ea"/>
              <a:cs typeface="+mn-cs"/>
            </a:rPr>
            <a:t>１９９８年度（平成１０年度）からの行財政改革大綱に基づき，８年間で４４９人の職員数の削減を行った。引き続き，「２００６年度（平成１８年度）から５年間（福山市中長期定員適正化計画（第１期計画））で約５％（約２３０人）の削減」を目標に取組を進め，２０１０年（平成２２年）４月１日時点で２４６人の削減を行い，「２０１１年度（平成２３年度）から５年間（福山市中長期定員適正化計画（第２期計画））で約６％（約２００人）の削減」を目標に取組を進め，２０１５年（平成２７年）４月１日時点で３０４人の削減を行った。</a:t>
          </a:r>
        </a:p>
        <a:p>
          <a:r>
            <a:rPr lang="ja-JP" altLang="en-US" sz="950">
              <a:solidFill>
                <a:schemeClr val="dk1"/>
              </a:solidFill>
              <a:latin typeface="+mn-lt"/>
              <a:ea typeface="+mn-ea"/>
              <a:cs typeface="+mn-cs"/>
            </a:rPr>
            <a:t>　</a:t>
          </a:r>
          <a:r>
            <a:rPr lang="ja-JP" altLang="ja-JP" sz="950">
              <a:solidFill>
                <a:schemeClr val="dk1"/>
              </a:solidFill>
              <a:latin typeface="+mn-lt"/>
              <a:ea typeface="+mn-ea"/>
              <a:cs typeface="+mn-cs"/>
            </a:rPr>
            <a:t>また，２０１６年（平成２８年）２月に新たに福山市定員適正化計画２０１６を策定し，２０１５年（平成２７年）４月１日の人口１０，０００人当たりの職員数（市民病院を除く。）６９．１人を基準として，これを上回らない職員数を基本に「２０１６年度（平成２８年度）から５年間で約３％（約１００人）の削減」を目標に取り組み，２０１７年（平成２９年）４月１日時点で５４人を削減したところである。</a:t>
          </a:r>
        </a:p>
        <a:p>
          <a:r>
            <a:rPr lang="ja-JP" altLang="en-US" sz="950">
              <a:solidFill>
                <a:schemeClr val="dk1"/>
              </a:solidFill>
              <a:latin typeface="+mn-lt"/>
              <a:ea typeface="+mn-ea"/>
              <a:cs typeface="+mn-cs"/>
            </a:rPr>
            <a:t>　</a:t>
          </a:r>
          <a:r>
            <a:rPr lang="ja-JP" altLang="ja-JP" sz="950">
              <a:solidFill>
                <a:schemeClr val="dk1"/>
              </a:solidFill>
              <a:latin typeface="+mn-lt"/>
              <a:ea typeface="+mn-ea"/>
              <a:cs typeface="+mn-cs"/>
            </a:rPr>
            <a:t>今後も，計画に基づく定員の適正化を進めていく。</a:t>
          </a:r>
        </a:p>
      </xdr:txBody>
    </xdr:sp>
    <xdr:clientData/>
  </xdr:twoCellAnchor>
  <xdr:oneCellAnchor>
    <xdr:from>
      <xdr:col>18</xdr:col>
      <xdr:colOff>444500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20" name="直線コネクタ 319"/>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21"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2" name="直線コネクタ 321"/>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23"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4" name="直線コネクタ 323"/>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77681</xdr:rowOff>
    </xdr:from>
    <xdr:to>
      <xdr:col>24</xdr:col>
      <xdr:colOff>558800</xdr:colOff>
      <xdr:row>60</xdr:row>
      <xdr:rowOff>89746</xdr:rowOff>
    </xdr:to>
    <xdr:cxnSp macro="">
      <xdr:nvCxnSpPr>
        <xdr:cNvPr id="325" name="直線コネクタ 324"/>
        <xdr:cNvCxnSpPr/>
      </xdr:nvCxnSpPr>
      <xdr:spPr>
        <a:xfrm flipV="1">
          <a:off x="16179800" y="1036468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103522</xdr:rowOff>
    </xdr:from>
    <xdr:ext cx="762000" cy="259045"/>
    <xdr:sp macro="" textlink="">
      <xdr:nvSpPr>
        <xdr:cNvPr id="326"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7" name="フローチャート : 判断 326"/>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89746</xdr:rowOff>
    </xdr:from>
    <xdr:to>
      <xdr:col>23</xdr:col>
      <xdr:colOff>406400</xdr:colOff>
      <xdr:row>60</xdr:row>
      <xdr:rowOff>125942</xdr:rowOff>
    </xdr:to>
    <xdr:cxnSp macro="">
      <xdr:nvCxnSpPr>
        <xdr:cNvPr id="328" name="直線コネクタ 327"/>
        <xdr:cNvCxnSpPr/>
      </xdr:nvCxnSpPr>
      <xdr:spPr>
        <a:xfrm flipV="1">
          <a:off x="15290800" y="10376746"/>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9" name="フローチャート : 判断 328"/>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22242</xdr:rowOff>
    </xdr:from>
    <xdr:ext cx="736600" cy="259045"/>
    <xdr:sp macro="" textlink="">
      <xdr:nvSpPr>
        <xdr:cNvPr id="330" name="テキスト ボックス 329"/>
        <xdr:cNvSpPr txBox="1"/>
      </xdr:nvSpPr>
      <xdr:spPr>
        <a:xfrm>
          <a:off x="15798800" y="1048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125942</xdr:rowOff>
    </xdr:from>
    <xdr:to>
      <xdr:col>22</xdr:col>
      <xdr:colOff>203200</xdr:colOff>
      <xdr:row>60</xdr:row>
      <xdr:rowOff>133985</xdr:rowOff>
    </xdr:to>
    <xdr:cxnSp macro="">
      <xdr:nvCxnSpPr>
        <xdr:cNvPr id="331" name="直線コネクタ 330"/>
        <xdr:cNvCxnSpPr/>
      </xdr:nvCxnSpPr>
      <xdr:spPr>
        <a:xfrm flipV="1">
          <a:off x="14401800" y="1041294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2" name="フローチャート : 判断 331"/>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34307</xdr:rowOff>
    </xdr:from>
    <xdr:ext cx="762000" cy="259045"/>
    <xdr:sp macro="" textlink="">
      <xdr:nvSpPr>
        <xdr:cNvPr id="333" name="テキスト ボックス 332"/>
        <xdr:cNvSpPr txBox="1"/>
      </xdr:nvSpPr>
      <xdr:spPr>
        <a:xfrm>
          <a:off x="14909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133985</xdr:rowOff>
    </xdr:from>
    <xdr:to>
      <xdr:col>21</xdr:col>
      <xdr:colOff>0</xdr:colOff>
      <xdr:row>61</xdr:row>
      <xdr:rowOff>26881</xdr:rowOff>
    </xdr:to>
    <xdr:cxnSp macro="">
      <xdr:nvCxnSpPr>
        <xdr:cNvPr id="334" name="直線コネクタ 333"/>
        <xdr:cNvCxnSpPr/>
      </xdr:nvCxnSpPr>
      <xdr:spPr>
        <a:xfrm flipV="1">
          <a:off x="13512800" y="10420985"/>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5" name="フローチャート : 判断 334"/>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6" name="テキスト ボックス 335"/>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7" name="フローチャート : 判断 336"/>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63729</xdr:rowOff>
    </xdr:from>
    <xdr:ext cx="762000" cy="259045"/>
    <xdr:sp macro="" textlink="">
      <xdr:nvSpPr>
        <xdr:cNvPr id="338" name="テキスト ボックス 337"/>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26881</xdr:rowOff>
    </xdr:from>
    <xdr:to>
      <xdr:col>24</xdr:col>
      <xdr:colOff>609600</xdr:colOff>
      <xdr:row>60</xdr:row>
      <xdr:rowOff>128481</xdr:rowOff>
    </xdr:to>
    <xdr:sp macro="" textlink="">
      <xdr:nvSpPr>
        <xdr:cNvPr id="344" name="円/楕円 343"/>
        <xdr:cNvSpPr/>
      </xdr:nvSpPr>
      <xdr:spPr>
        <a:xfrm>
          <a:off x="169672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43408</xdr:rowOff>
    </xdr:from>
    <xdr:ext cx="762000" cy="259045"/>
    <xdr:sp macro="" textlink="">
      <xdr:nvSpPr>
        <xdr:cNvPr id="345" name="定員管理の状況該当値テキスト"/>
        <xdr:cNvSpPr txBox="1"/>
      </xdr:nvSpPr>
      <xdr:spPr>
        <a:xfrm>
          <a:off x="17106900" y="1015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38946</xdr:rowOff>
    </xdr:from>
    <xdr:to>
      <xdr:col>23</xdr:col>
      <xdr:colOff>457200</xdr:colOff>
      <xdr:row>60</xdr:row>
      <xdr:rowOff>140546</xdr:rowOff>
    </xdr:to>
    <xdr:sp macro="" textlink="">
      <xdr:nvSpPr>
        <xdr:cNvPr id="346" name="円/楕円 345"/>
        <xdr:cNvSpPr/>
      </xdr:nvSpPr>
      <xdr:spPr>
        <a:xfrm>
          <a:off x="16129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150723</xdr:rowOff>
    </xdr:from>
    <xdr:ext cx="736600" cy="259045"/>
    <xdr:sp macro="" textlink="">
      <xdr:nvSpPr>
        <xdr:cNvPr id="347" name="テキスト ボックス 346"/>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75142</xdr:rowOff>
    </xdr:from>
    <xdr:to>
      <xdr:col>22</xdr:col>
      <xdr:colOff>254000</xdr:colOff>
      <xdr:row>61</xdr:row>
      <xdr:rowOff>5292</xdr:rowOff>
    </xdr:to>
    <xdr:sp macro="" textlink="">
      <xdr:nvSpPr>
        <xdr:cNvPr id="348" name="円/楕円 347"/>
        <xdr:cNvSpPr/>
      </xdr:nvSpPr>
      <xdr:spPr>
        <a:xfrm>
          <a:off x="15240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15469</xdr:rowOff>
    </xdr:from>
    <xdr:ext cx="762000" cy="259045"/>
    <xdr:sp macro="" textlink="">
      <xdr:nvSpPr>
        <xdr:cNvPr id="349" name="テキスト ボックス 348"/>
        <xdr:cNvSpPr txBox="1"/>
      </xdr:nvSpPr>
      <xdr:spPr>
        <a:xfrm>
          <a:off x="14909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83185</xdr:rowOff>
    </xdr:from>
    <xdr:to>
      <xdr:col>21</xdr:col>
      <xdr:colOff>50800</xdr:colOff>
      <xdr:row>61</xdr:row>
      <xdr:rowOff>13335</xdr:rowOff>
    </xdr:to>
    <xdr:sp macro="" textlink="">
      <xdr:nvSpPr>
        <xdr:cNvPr id="350" name="円/楕円 349"/>
        <xdr:cNvSpPr/>
      </xdr:nvSpPr>
      <xdr:spPr>
        <a:xfrm>
          <a:off x="14351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23512</xdr:rowOff>
    </xdr:from>
    <xdr:ext cx="762000" cy="259045"/>
    <xdr:sp macro="" textlink="">
      <xdr:nvSpPr>
        <xdr:cNvPr id="351" name="テキスト ボックス 350"/>
        <xdr:cNvSpPr txBox="1"/>
      </xdr:nvSpPr>
      <xdr:spPr>
        <a:xfrm>
          <a:off x="14020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147531</xdr:rowOff>
    </xdr:from>
    <xdr:to>
      <xdr:col>19</xdr:col>
      <xdr:colOff>533400</xdr:colOff>
      <xdr:row>61</xdr:row>
      <xdr:rowOff>77681</xdr:rowOff>
    </xdr:to>
    <xdr:sp macro="" textlink="">
      <xdr:nvSpPr>
        <xdr:cNvPr id="352" name="円/楕円 351"/>
        <xdr:cNvSpPr/>
      </xdr:nvSpPr>
      <xdr:spPr>
        <a:xfrm>
          <a:off x="13462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62458</xdr:rowOff>
    </xdr:from>
    <xdr:ext cx="762000" cy="259045"/>
    <xdr:sp macro="" textlink="">
      <xdr:nvSpPr>
        <xdr:cNvPr id="353" name="テキスト ボックス 352"/>
        <xdr:cNvSpPr txBox="1"/>
      </xdr:nvSpPr>
      <xdr:spPr>
        <a:xfrm>
          <a:off x="131318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latin typeface="+mn-lt"/>
              <a:ea typeface="+mn-ea"/>
              <a:cs typeface="+mn-cs"/>
            </a:rPr>
            <a:t>　</a:t>
          </a:r>
          <a:r>
            <a:rPr lang="ja-JP" altLang="ja-JP" sz="1400" b="0" i="0" baseline="0">
              <a:solidFill>
                <a:schemeClr val="dk1"/>
              </a:solidFill>
              <a:latin typeface="+mn-lt"/>
              <a:ea typeface="+mn-ea"/>
              <a:cs typeface="+mn-cs"/>
            </a:rPr>
            <a:t>繰上償還などの計画的な公債費対策の実施等により，類似団体の平均を</a:t>
          </a:r>
          <a:r>
            <a:rPr lang="ja-JP" altLang="en-US" sz="1400" b="0" i="0" baseline="0">
              <a:solidFill>
                <a:schemeClr val="dk1"/>
              </a:solidFill>
              <a:latin typeface="+mn-lt"/>
              <a:ea typeface="+mn-ea"/>
              <a:cs typeface="+mn-cs"/>
            </a:rPr>
            <a:t>３</a:t>
          </a:r>
          <a:r>
            <a:rPr lang="ja-JP" altLang="ja-JP" sz="1400" b="0" i="0" baseline="0">
              <a:solidFill>
                <a:schemeClr val="dk1"/>
              </a:solidFill>
              <a:latin typeface="+mn-lt"/>
              <a:ea typeface="+mn-ea"/>
              <a:cs typeface="+mn-cs"/>
            </a:rPr>
            <a:t>．</a:t>
          </a:r>
          <a:r>
            <a:rPr lang="ja-JP" altLang="en-US" sz="1400" b="0" i="0" baseline="0">
              <a:solidFill>
                <a:schemeClr val="dk1"/>
              </a:solidFill>
              <a:latin typeface="+mn-lt"/>
              <a:ea typeface="+mn-ea"/>
              <a:cs typeface="+mn-cs"/>
            </a:rPr>
            <a:t>１</a:t>
          </a:r>
          <a:r>
            <a:rPr lang="ja-JP" altLang="ja-JP" sz="1400" b="0" i="0" baseline="0">
              <a:solidFill>
                <a:schemeClr val="dk1"/>
              </a:solidFill>
              <a:latin typeface="+mn-lt"/>
              <a:ea typeface="+mn-ea"/>
              <a:cs typeface="+mn-cs"/>
            </a:rPr>
            <a:t>％下回る</a:t>
          </a:r>
          <a:r>
            <a:rPr lang="ja-JP" altLang="en-US" sz="1400" b="0" i="0" baseline="0">
              <a:solidFill>
                <a:schemeClr val="dk1"/>
              </a:solidFill>
              <a:latin typeface="+mn-lt"/>
              <a:ea typeface="+mn-ea"/>
              <a:cs typeface="+mn-cs"/>
            </a:rPr>
            <a:t>３</a:t>
          </a:r>
          <a:r>
            <a:rPr lang="ja-JP" altLang="ja-JP" sz="1400" b="0" i="0" baseline="0">
              <a:solidFill>
                <a:schemeClr val="dk1"/>
              </a:solidFill>
              <a:latin typeface="+mn-lt"/>
              <a:ea typeface="+mn-ea"/>
              <a:cs typeface="+mn-cs"/>
            </a:rPr>
            <a:t>．</a:t>
          </a:r>
          <a:r>
            <a:rPr lang="ja-JP" altLang="en-US" sz="1400" b="0" i="0" baseline="0">
              <a:solidFill>
                <a:schemeClr val="dk1"/>
              </a:solidFill>
              <a:latin typeface="+mn-lt"/>
              <a:ea typeface="+mn-ea"/>
              <a:cs typeface="+mn-cs"/>
            </a:rPr>
            <a:t>３</a:t>
          </a:r>
          <a:r>
            <a:rPr lang="ja-JP" altLang="ja-JP" sz="1400" b="0" i="0" baseline="0">
              <a:solidFill>
                <a:schemeClr val="dk1"/>
              </a:solidFill>
              <a:latin typeface="+mn-lt"/>
              <a:ea typeface="+mn-ea"/>
              <a:cs typeface="+mn-cs"/>
            </a:rPr>
            <a:t>％となっている。今後も，引き続き公債費対策に取り組み，比率の改善に努める。</a:t>
          </a:r>
          <a:endParaRPr kumimoji="1" lang="ja-JP" altLang="en-US" sz="14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70" name="直線コネクタ 36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1" name="テキスト ボックス 37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2" name="直線コネクタ 37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3" name="テキスト ボックス 37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5" name="テキスト ボックス 37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6" name="直線コネクタ 37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7" name="テキスト ボックス 37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80" name="直線コネクタ 379"/>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81"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82" name="直線コネクタ 381"/>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83"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4" name="直線コネクタ 383"/>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64516</xdr:rowOff>
    </xdr:from>
    <xdr:to>
      <xdr:col>24</xdr:col>
      <xdr:colOff>558800</xdr:colOff>
      <xdr:row>39</xdr:row>
      <xdr:rowOff>28194</xdr:rowOff>
    </xdr:to>
    <xdr:cxnSp macro="">
      <xdr:nvCxnSpPr>
        <xdr:cNvPr id="385" name="直線コネクタ 384"/>
        <xdr:cNvCxnSpPr/>
      </xdr:nvCxnSpPr>
      <xdr:spPr>
        <a:xfrm flipV="1">
          <a:off x="16179800" y="6579616"/>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113555</xdr:rowOff>
    </xdr:from>
    <xdr:ext cx="762000" cy="259045"/>
    <xdr:sp macro="" textlink="">
      <xdr:nvSpPr>
        <xdr:cNvPr id="386"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7" name="フローチャート : 判断 386"/>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28194</xdr:rowOff>
    </xdr:from>
    <xdr:to>
      <xdr:col>23</xdr:col>
      <xdr:colOff>406400</xdr:colOff>
      <xdr:row>39</xdr:row>
      <xdr:rowOff>124714</xdr:rowOff>
    </xdr:to>
    <xdr:cxnSp macro="">
      <xdr:nvCxnSpPr>
        <xdr:cNvPr id="388" name="直線コネクタ 387"/>
        <xdr:cNvCxnSpPr/>
      </xdr:nvCxnSpPr>
      <xdr:spPr>
        <a:xfrm flipV="1">
          <a:off x="15290800" y="671474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9" name="フローチャート : 判断 388"/>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85361</xdr:rowOff>
    </xdr:from>
    <xdr:ext cx="736600" cy="259045"/>
    <xdr:sp macro="" textlink="">
      <xdr:nvSpPr>
        <xdr:cNvPr id="390" name="テキスト ボックス 389"/>
        <xdr:cNvSpPr txBox="1"/>
      </xdr:nvSpPr>
      <xdr:spPr>
        <a:xfrm>
          <a:off x="15798800" y="694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124714</xdr:rowOff>
    </xdr:from>
    <xdr:to>
      <xdr:col>22</xdr:col>
      <xdr:colOff>203200</xdr:colOff>
      <xdr:row>40</xdr:row>
      <xdr:rowOff>20828</xdr:rowOff>
    </xdr:to>
    <xdr:cxnSp macro="">
      <xdr:nvCxnSpPr>
        <xdr:cNvPr id="391" name="直線コネクタ 390"/>
        <xdr:cNvCxnSpPr/>
      </xdr:nvCxnSpPr>
      <xdr:spPr>
        <a:xfrm flipV="1">
          <a:off x="14401800" y="68112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92" name="フローチャート : 判断 391"/>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143273</xdr:rowOff>
    </xdr:from>
    <xdr:ext cx="762000" cy="259045"/>
    <xdr:sp macro="" textlink="">
      <xdr:nvSpPr>
        <xdr:cNvPr id="393" name="テキスト ボックス 392"/>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20828</xdr:rowOff>
    </xdr:from>
    <xdr:to>
      <xdr:col>21</xdr:col>
      <xdr:colOff>0</xdr:colOff>
      <xdr:row>40</xdr:row>
      <xdr:rowOff>40132</xdr:rowOff>
    </xdr:to>
    <xdr:cxnSp macro="">
      <xdr:nvCxnSpPr>
        <xdr:cNvPr id="394" name="直線コネクタ 393"/>
        <xdr:cNvCxnSpPr/>
      </xdr:nvCxnSpPr>
      <xdr:spPr>
        <a:xfrm flipV="1">
          <a:off x="13512800" y="68788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95" name="フローチャート : 判断 394"/>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49039</xdr:rowOff>
    </xdr:from>
    <xdr:ext cx="762000" cy="259045"/>
    <xdr:sp macro="" textlink="">
      <xdr:nvSpPr>
        <xdr:cNvPr id="396" name="テキスト ボックス 395"/>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7" name="フローチャート : 判断 396"/>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97299</xdr:rowOff>
    </xdr:from>
    <xdr:ext cx="762000" cy="259045"/>
    <xdr:sp macro="" textlink="">
      <xdr:nvSpPr>
        <xdr:cNvPr id="398" name="テキスト ボックス 397"/>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13716</xdr:rowOff>
    </xdr:from>
    <xdr:to>
      <xdr:col>24</xdr:col>
      <xdr:colOff>609600</xdr:colOff>
      <xdr:row>38</xdr:row>
      <xdr:rowOff>115316</xdr:rowOff>
    </xdr:to>
    <xdr:sp macro="" textlink="">
      <xdr:nvSpPr>
        <xdr:cNvPr id="404" name="円/楕円 403"/>
        <xdr:cNvSpPr/>
      </xdr:nvSpPr>
      <xdr:spPr>
        <a:xfrm>
          <a:off x="169672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30243</xdr:rowOff>
    </xdr:from>
    <xdr:ext cx="762000" cy="259045"/>
    <xdr:sp macro="" textlink="">
      <xdr:nvSpPr>
        <xdr:cNvPr id="405" name="公債費負担の状況該当値テキスト"/>
        <xdr:cNvSpPr txBox="1"/>
      </xdr:nvSpPr>
      <xdr:spPr>
        <a:xfrm>
          <a:off x="17106900" y="637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148844</xdr:rowOff>
    </xdr:from>
    <xdr:to>
      <xdr:col>23</xdr:col>
      <xdr:colOff>457200</xdr:colOff>
      <xdr:row>39</xdr:row>
      <xdr:rowOff>78994</xdr:rowOff>
    </xdr:to>
    <xdr:sp macro="" textlink="">
      <xdr:nvSpPr>
        <xdr:cNvPr id="406" name="円/楕円 405"/>
        <xdr:cNvSpPr/>
      </xdr:nvSpPr>
      <xdr:spPr>
        <a:xfrm>
          <a:off x="16129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89171</xdr:rowOff>
    </xdr:from>
    <xdr:ext cx="736600" cy="259045"/>
    <xdr:sp macro="" textlink="">
      <xdr:nvSpPr>
        <xdr:cNvPr id="407" name="テキスト ボックス 406"/>
        <xdr:cNvSpPr txBox="1"/>
      </xdr:nvSpPr>
      <xdr:spPr>
        <a:xfrm>
          <a:off x="15798800" y="643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73914</xdr:rowOff>
    </xdr:from>
    <xdr:to>
      <xdr:col>22</xdr:col>
      <xdr:colOff>254000</xdr:colOff>
      <xdr:row>40</xdr:row>
      <xdr:rowOff>4064</xdr:rowOff>
    </xdr:to>
    <xdr:sp macro="" textlink="">
      <xdr:nvSpPr>
        <xdr:cNvPr id="408" name="円/楕円 407"/>
        <xdr:cNvSpPr/>
      </xdr:nvSpPr>
      <xdr:spPr>
        <a:xfrm>
          <a:off x="15240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14241</xdr:rowOff>
    </xdr:from>
    <xdr:ext cx="762000" cy="259045"/>
    <xdr:sp macro="" textlink="">
      <xdr:nvSpPr>
        <xdr:cNvPr id="409" name="テキスト ボックス 408"/>
        <xdr:cNvSpPr txBox="1"/>
      </xdr:nvSpPr>
      <xdr:spPr>
        <a:xfrm>
          <a:off x="14909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141478</xdr:rowOff>
    </xdr:from>
    <xdr:to>
      <xdr:col>21</xdr:col>
      <xdr:colOff>50800</xdr:colOff>
      <xdr:row>40</xdr:row>
      <xdr:rowOff>71628</xdr:rowOff>
    </xdr:to>
    <xdr:sp macro="" textlink="">
      <xdr:nvSpPr>
        <xdr:cNvPr id="410" name="円/楕円 409"/>
        <xdr:cNvSpPr/>
      </xdr:nvSpPr>
      <xdr:spPr>
        <a:xfrm>
          <a:off x="14351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81805</xdr:rowOff>
    </xdr:from>
    <xdr:ext cx="762000" cy="259045"/>
    <xdr:sp macro="" textlink="">
      <xdr:nvSpPr>
        <xdr:cNvPr id="411" name="テキスト ボックス 410"/>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160782</xdr:rowOff>
    </xdr:from>
    <xdr:to>
      <xdr:col>19</xdr:col>
      <xdr:colOff>533400</xdr:colOff>
      <xdr:row>40</xdr:row>
      <xdr:rowOff>90932</xdr:rowOff>
    </xdr:to>
    <xdr:sp macro="" textlink="">
      <xdr:nvSpPr>
        <xdr:cNvPr id="412" name="円/楕円 411"/>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101109</xdr:rowOff>
    </xdr:from>
    <xdr:ext cx="762000" cy="259045"/>
    <xdr:sp macro="" textlink="">
      <xdr:nvSpPr>
        <xdr:cNvPr id="413" name="テキスト ボックス 412"/>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latin typeface="+mn-lt"/>
              <a:ea typeface="+mn-ea"/>
              <a:cs typeface="+mn-cs"/>
            </a:rPr>
            <a:t>　</a:t>
          </a:r>
          <a:r>
            <a:rPr lang="ja-JP" altLang="ja-JP" sz="1400" b="0" i="0" baseline="0">
              <a:solidFill>
                <a:schemeClr val="dk1"/>
              </a:solidFill>
              <a:latin typeface="+mn-lt"/>
              <a:ea typeface="+mn-ea"/>
              <a:cs typeface="+mn-cs"/>
            </a:rPr>
            <a:t>公営企業債等繰入見込額の減少や，地方債現在高の減少などから，充当可能財源等が将来負担額を上回ったことにより，前年度と同様に比率が算出されなくなっている。引き続き，健全で安定した財政運営に努める</a:t>
          </a:r>
          <a:r>
            <a:rPr lang="ja-JP"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2" name="直線コネクタ 441"/>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3"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4" name="直線コネクタ 443"/>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31496</xdr:rowOff>
    </xdr:from>
    <xdr:to>
      <xdr:col>22</xdr:col>
      <xdr:colOff>203200</xdr:colOff>
      <xdr:row>14</xdr:row>
      <xdr:rowOff>152950</xdr:rowOff>
    </xdr:to>
    <xdr:cxnSp macro="">
      <xdr:nvCxnSpPr>
        <xdr:cNvPr id="447" name="直線コネクタ 446"/>
        <xdr:cNvCxnSpPr/>
      </xdr:nvCxnSpPr>
      <xdr:spPr>
        <a:xfrm flipV="1">
          <a:off x="14401800" y="2431796"/>
          <a:ext cx="8890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33079</xdr:rowOff>
    </xdr:from>
    <xdr:ext cx="762000" cy="259045"/>
    <xdr:sp macro="" textlink="">
      <xdr:nvSpPr>
        <xdr:cNvPr id="448" name="将来負担の状況平均値テキスト"/>
        <xdr:cNvSpPr txBox="1"/>
      </xdr:nvSpPr>
      <xdr:spPr>
        <a:xfrm>
          <a:off x="17106900" y="2604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9" name="フローチャート : 判断 448"/>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152950</xdr:rowOff>
    </xdr:from>
    <xdr:to>
      <xdr:col>21</xdr:col>
      <xdr:colOff>0</xdr:colOff>
      <xdr:row>15</xdr:row>
      <xdr:rowOff>94107</xdr:rowOff>
    </xdr:to>
    <xdr:cxnSp macro="">
      <xdr:nvCxnSpPr>
        <xdr:cNvPr id="450" name="直線コネクタ 449"/>
        <xdr:cNvCxnSpPr/>
      </xdr:nvCxnSpPr>
      <xdr:spPr>
        <a:xfrm flipV="1">
          <a:off x="13512800" y="255325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51" name="フローチャート : 判断 450"/>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21438</xdr:rowOff>
    </xdr:from>
    <xdr:ext cx="736600" cy="259045"/>
    <xdr:sp macro="" textlink="">
      <xdr:nvSpPr>
        <xdr:cNvPr id="452" name="テキスト ボックス 451"/>
        <xdr:cNvSpPr txBox="1"/>
      </xdr:nvSpPr>
      <xdr:spPr>
        <a:xfrm>
          <a:off x="15798800" y="242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126153</xdr:rowOff>
    </xdr:from>
    <xdr:to>
      <xdr:col>22</xdr:col>
      <xdr:colOff>254000</xdr:colOff>
      <xdr:row>16</xdr:row>
      <xdr:rowOff>56303</xdr:rowOff>
    </xdr:to>
    <xdr:sp macro="" textlink="">
      <xdr:nvSpPr>
        <xdr:cNvPr id="453" name="フローチャート : 判断 452"/>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41080</xdr:rowOff>
    </xdr:from>
    <xdr:ext cx="762000" cy="259045"/>
    <xdr:sp macro="" textlink="">
      <xdr:nvSpPr>
        <xdr:cNvPr id="454" name="テキスト ボックス 453"/>
        <xdr:cNvSpPr txBox="1"/>
      </xdr:nvSpPr>
      <xdr:spPr>
        <a:xfrm>
          <a:off x="14909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14224</xdr:rowOff>
    </xdr:from>
    <xdr:to>
      <xdr:col>21</xdr:col>
      <xdr:colOff>50800</xdr:colOff>
      <xdr:row>16</xdr:row>
      <xdr:rowOff>115824</xdr:rowOff>
    </xdr:to>
    <xdr:sp macro="" textlink="">
      <xdr:nvSpPr>
        <xdr:cNvPr id="455" name="フローチャート : 判断 454"/>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100601</xdr:rowOff>
    </xdr:from>
    <xdr:ext cx="762000" cy="259045"/>
    <xdr:sp macro="" textlink="">
      <xdr:nvSpPr>
        <xdr:cNvPr id="456" name="テキスト ボックス 455"/>
        <xdr:cNvSpPr txBox="1"/>
      </xdr:nvSpPr>
      <xdr:spPr>
        <a:xfrm>
          <a:off x="14020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7" name="フローチャート : 判断 456"/>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167361</xdr:rowOff>
    </xdr:from>
    <xdr:ext cx="762000" cy="259045"/>
    <xdr:sp macro="" textlink="">
      <xdr:nvSpPr>
        <xdr:cNvPr id="458" name="テキスト ボックス 457"/>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152146</xdr:rowOff>
    </xdr:from>
    <xdr:to>
      <xdr:col>22</xdr:col>
      <xdr:colOff>254000</xdr:colOff>
      <xdr:row>14</xdr:row>
      <xdr:rowOff>82296</xdr:rowOff>
    </xdr:to>
    <xdr:sp macro="" textlink="">
      <xdr:nvSpPr>
        <xdr:cNvPr id="464" name="円/楕円 463"/>
        <xdr:cNvSpPr/>
      </xdr:nvSpPr>
      <xdr:spPr>
        <a:xfrm>
          <a:off x="15240000" y="238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92473</xdr:rowOff>
    </xdr:from>
    <xdr:ext cx="762000" cy="259045"/>
    <xdr:sp macro="" textlink="">
      <xdr:nvSpPr>
        <xdr:cNvPr id="465" name="テキスト ボックス 464"/>
        <xdr:cNvSpPr txBox="1"/>
      </xdr:nvSpPr>
      <xdr:spPr>
        <a:xfrm>
          <a:off x="14909800" y="214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102150</xdr:rowOff>
    </xdr:from>
    <xdr:to>
      <xdr:col>21</xdr:col>
      <xdr:colOff>50800</xdr:colOff>
      <xdr:row>15</xdr:row>
      <xdr:rowOff>32300</xdr:rowOff>
    </xdr:to>
    <xdr:sp macro="" textlink="">
      <xdr:nvSpPr>
        <xdr:cNvPr id="466" name="円/楕円 465"/>
        <xdr:cNvSpPr/>
      </xdr:nvSpPr>
      <xdr:spPr>
        <a:xfrm>
          <a:off x="14351000" y="25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42477</xdr:rowOff>
    </xdr:from>
    <xdr:ext cx="762000" cy="259045"/>
    <xdr:sp macro="" textlink="">
      <xdr:nvSpPr>
        <xdr:cNvPr id="467" name="テキスト ボックス 466"/>
        <xdr:cNvSpPr txBox="1"/>
      </xdr:nvSpPr>
      <xdr:spPr>
        <a:xfrm>
          <a:off x="14020800" y="227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43307</xdr:rowOff>
    </xdr:from>
    <xdr:to>
      <xdr:col>19</xdr:col>
      <xdr:colOff>533400</xdr:colOff>
      <xdr:row>15</xdr:row>
      <xdr:rowOff>144907</xdr:rowOff>
    </xdr:to>
    <xdr:sp macro="" textlink="">
      <xdr:nvSpPr>
        <xdr:cNvPr id="468" name="円/楕円 467"/>
        <xdr:cNvSpPr/>
      </xdr:nvSpPr>
      <xdr:spPr>
        <a:xfrm>
          <a:off x="13462000" y="261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155084</xdr:rowOff>
    </xdr:from>
    <xdr:ext cx="762000" cy="259045"/>
    <xdr:sp macro="" textlink="">
      <xdr:nvSpPr>
        <xdr:cNvPr id="469" name="テキスト ボックス 468"/>
        <xdr:cNvSpPr txBox="1"/>
      </xdr:nvSpPr>
      <xdr:spPr>
        <a:xfrm>
          <a:off x="13131800" y="238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広島県福山市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471,345
463,371
518.14
171,734,423
166,509,668
3,566,827
100,027,684
141,749,576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人件費に係る経常収支比率については，前年度より０．１</a:t>
          </a:r>
          <a:endParaRPr kumimoji="1" lang="en-US" altLang="ja-JP" sz="1300">
            <a:latin typeface="ＭＳ Ｐゴシック"/>
          </a:endParaRPr>
        </a:p>
        <a:p>
          <a:r>
            <a:rPr kumimoji="1" lang="ja-JP" altLang="en-US" sz="1300">
              <a:latin typeface="ＭＳ Ｐゴシック"/>
            </a:rPr>
            <a:t>ポイント上昇しているものの，類似団体の平均を１．３ポイント</a:t>
          </a:r>
          <a:endParaRPr kumimoji="1" lang="en-US" altLang="ja-JP" sz="1300">
            <a:latin typeface="ＭＳ Ｐゴシック"/>
          </a:endParaRPr>
        </a:p>
        <a:p>
          <a:r>
            <a:rPr kumimoji="1" lang="ja-JP" altLang="en-US" sz="1300">
              <a:latin typeface="ＭＳ Ｐゴシック"/>
            </a:rPr>
            <a:t>下回っている。</a:t>
          </a:r>
          <a:endParaRPr kumimoji="1" lang="en-US" altLang="ja-JP" sz="1300">
            <a:latin typeface="ＭＳ Ｐゴシック"/>
          </a:endParaRPr>
        </a:p>
        <a:p>
          <a:r>
            <a:rPr kumimoji="1" lang="ja-JP" altLang="en-US" sz="1300">
              <a:latin typeface="ＭＳ Ｐゴシック"/>
            </a:rPr>
            <a:t>　 今後も引き続き，定員管理及び給与の適正化に努め，</a:t>
          </a:r>
          <a:endParaRPr kumimoji="1" lang="en-US" altLang="ja-JP" sz="1300">
            <a:latin typeface="ＭＳ Ｐゴシック"/>
          </a:endParaRPr>
        </a:p>
        <a:p>
          <a:r>
            <a:rPr kumimoji="1" lang="ja-JP" altLang="en-US" sz="1300">
              <a:latin typeface="ＭＳ Ｐゴシック"/>
            </a:rPr>
            <a:t>人件費の総額抑制を図る。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60706</xdr:rowOff>
    </xdr:from>
    <xdr:to>
      <xdr:col>7</xdr:col>
      <xdr:colOff>15875</xdr:colOff>
      <xdr:row>37</xdr:row>
      <xdr:rowOff>69850</xdr:rowOff>
    </xdr:to>
    <xdr:cxnSp macro="">
      <xdr:nvCxnSpPr>
        <xdr:cNvPr id="64" name="直線コネクタ 63"/>
        <xdr:cNvCxnSpPr/>
      </xdr:nvCxnSpPr>
      <xdr:spPr>
        <a:xfrm>
          <a:off x="3987800" y="64043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109999</xdr:rowOff>
    </xdr:from>
    <xdr:ext cx="762000" cy="259045"/>
    <xdr:sp macro="" textlink="">
      <xdr:nvSpPr>
        <xdr:cNvPr id="65" name="人件費平均値テキスト"/>
        <xdr:cNvSpPr txBox="1"/>
      </xdr:nvSpPr>
      <xdr:spPr>
        <a:xfrm>
          <a:off x="4914900" y="6453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60706</xdr:rowOff>
    </xdr:from>
    <xdr:to>
      <xdr:col>5</xdr:col>
      <xdr:colOff>549275</xdr:colOff>
      <xdr:row>37</xdr:row>
      <xdr:rowOff>78994</xdr:rowOff>
    </xdr:to>
    <xdr:cxnSp macro="">
      <xdr:nvCxnSpPr>
        <xdr:cNvPr id="67" name="直線コネクタ 66"/>
        <xdr:cNvCxnSpPr/>
      </xdr:nvCxnSpPr>
      <xdr:spPr>
        <a:xfrm flipV="1">
          <a:off x="3098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69" name="テキスト ボックス 68"/>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78994</xdr:rowOff>
    </xdr:from>
    <xdr:to>
      <xdr:col>4</xdr:col>
      <xdr:colOff>346075</xdr:colOff>
      <xdr:row>37</xdr:row>
      <xdr:rowOff>133858</xdr:rowOff>
    </xdr:to>
    <xdr:cxnSp macro="">
      <xdr:nvCxnSpPr>
        <xdr:cNvPr id="70" name="直線コネクタ 69"/>
        <xdr:cNvCxnSpPr/>
      </xdr:nvCxnSpPr>
      <xdr:spPr>
        <a:xfrm flipV="1">
          <a:off x="2209800" y="6422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16273</xdr:rowOff>
    </xdr:from>
    <xdr:ext cx="762000" cy="259045"/>
    <xdr:sp macro="" textlink="">
      <xdr:nvSpPr>
        <xdr:cNvPr id="72" name="テキスト ボックス 71"/>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133858</xdr:rowOff>
    </xdr:from>
    <xdr:to>
      <xdr:col>3</xdr:col>
      <xdr:colOff>142875</xdr:colOff>
      <xdr:row>38</xdr:row>
      <xdr:rowOff>90424</xdr:rowOff>
    </xdr:to>
    <xdr:cxnSp macro="">
      <xdr:nvCxnSpPr>
        <xdr:cNvPr id="73" name="直線コネクタ 72"/>
        <xdr:cNvCxnSpPr/>
      </xdr:nvCxnSpPr>
      <xdr:spPr>
        <a:xfrm flipV="1">
          <a:off x="1320800" y="64775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16273</xdr:rowOff>
    </xdr:from>
    <xdr:ext cx="762000" cy="259045"/>
    <xdr:sp macro="" textlink="">
      <xdr:nvSpPr>
        <xdr:cNvPr id="75" name="テキスト ボックス 74"/>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77" name="テキスト ボックス 76"/>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3" name="円/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35577</xdr:rowOff>
    </xdr:from>
    <xdr:ext cx="762000" cy="259045"/>
    <xdr:sp macro="" textlink="">
      <xdr:nvSpPr>
        <xdr:cNvPr id="84" name="人件費該当値テキスト"/>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9906</xdr:rowOff>
    </xdr:from>
    <xdr:to>
      <xdr:col>5</xdr:col>
      <xdr:colOff>600075</xdr:colOff>
      <xdr:row>37</xdr:row>
      <xdr:rowOff>111506</xdr:rowOff>
    </xdr:to>
    <xdr:sp macro="" textlink="">
      <xdr:nvSpPr>
        <xdr:cNvPr id="85" name="円/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121683</xdr:rowOff>
    </xdr:from>
    <xdr:ext cx="736600" cy="259045"/>
    <xdr:sp macro="" textlink="">
      <xdr:nvSpPr>
        <xdr:cNvPr id="86" name="テキスト ボックス 85"/>
        <xdr:cNvSpPr txBox="1"/>
      </xdr:nvSpPr>
      <xdr:spPr>
        <a:xfrm>
          <a:off x="3606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28194</xdr:rowOff>
    </xdr:from>
    <xdr:to>
      <xdr:col>4</xdr:col>
      <xdr:colOff>396875</xdr:colOff>
      <xdr:row>37</xdr:row>
      <xdr:rowOff>129794</xdr:rowOff>
    </xdr:to>
    <xdr:sp macro="" textlink="">
      <xdr:nvSpPr>
        <xdr:cNvPr id="87" name="円/楕円 86"/>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139971</xdr:rowOff>
    </xdr:from>
    <xdr:ext cx="762000" cy="259045"/>
    <xdr:sp macro="" textlink="">
      <xdr:nvSpPr>
        <xdr:cNvPr id="88" name="テキスト ボックス 87"/>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83058</xdr:rowOff>
    </xdr:from>
    <xdr:to>
      <xdr:col>3</xdr:col>
      <xdr:colOff>193675</xdr:colOff>
      <xdr:row>38</xdr:row>
      <xdr:rowOff>13208</xdr:rowOff>
    </xdr:to>
    <xdr:sp macro="" textlink="">
      <xdr:nvSpPr>
        <xdr:cNvPr id="89" name="円/楕円 88"/>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23385</xdr:rowOff>
    </xdr:from>
    <xdr:ext cx="762000" cy="259045"/>
    <xdr:sp macro="" textlink="">
      <xdr:nvSpPr>
        <xdr:cNvPr id="90" name="テキスト ボックス 89"/>
        <xdr:cNvSpPr txBox="1"/>
      </xdr:nvSpPr>
      <xdr:spPr>
        <a:xfrm>
          <a:off x="1828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39624</xdr:rowOff>
    </xdr:from>
    <xdr:to>
      <xdr:col>1</xdr:col>
      <xdr:colOff>676275</xdr:colOff>
      <xdr:row>38</xdr:row>
      <xdr:rowOff>141224</xdr:rowOff>
    </xdr:to>
    <xdr:sp macro="" textlink="">
      <xdr:nvSpPr>
        <xdr:cNvPr id="91" name="円/楕円 90"/>
        <xdr:cNvSpPr/>
      </xdr:nvSpPr>
      <xdr:spPr>
        <a:xfrm>
          <a:off x="1270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126001</xdr:rowOff>
    </xdr:from>
    <xdr:ext cx="762000" cy="259045"/>
    <xdr:sp macro="" textlink="">
      <xdr:nvSpPr>
        <xdr:cNvPr id="92" name="テキスト ボックス 91"/>
        <xdr:cNvSpPr txBox="1"/>
      </xdr:nvSpPr>
      <xdr:spPr>
        <a:xfrm>
          <a:off x="939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物件費に係る経常収支比率については，前年度より０．４ポイント上昇しているものの，類似団体の平均より１．７ポイント下回っている。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15</xdr:row>
      <xdr:rowOff>158750</xdr:rowOff>
    </xdr:to>
    <xdr:cxnSp macro="">
      <xdr:nvCxnSpPr>
        <xdr:cNvPr id="125" name="直線コネクタ 124"/>
        <xdr:cNvCxnSpPr/>
      </xdr:nvCxnSpPr>
      <xdr:spPr>
        <a:xfrm>
          <a:off x="15671800" y="2679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124477</xdr:rowOff>
    </xdr:from>
    <xdr:ext cx="762000" cy="259045"/>
    <xdr:sp macro="" textlink="">
      <xdr:nvSpPr>
        <xdr:cNvPr id="126"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15</xdr:row>
      <xdr:rowOff>107950</xdr:rowOff>
    </xdr:to>
    <xdr:cxnSp macro="">
      <xdr:nvCxnSpPr>
        <xdr:cNvPr id="128" name="直線コネクタ 127"/>
        <xdr:cNvCxnSpPr/>
      </xdr:nvCxnSpPr>
      <xdr:spPr>
        <a:xfrm>
          <a:off x="14782800" y="267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30" name="テキスト ボックス 129"/>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57150</xdr:rowOff>
    </xdr:from>
    <xdr:to>
      <xdr:col>21</xdr:col>
      <xdr:colOff>361950</xdr:colOff>
      <xdr:row>15</xdr:row>
      <xdr:rowOff>107950</xdr:rowOff>
    </xdr:to>
    <xdr:cxnSp macro="">
      <xdr:nvCxnSpPr>
        <xdr:cNvPr id="131" name="直線コネクタ 130"/>
        <xdr:cNvCxnSpPr/>
      </xdr:nvCxnSpPr>
      <xdr:spPr>
        <a:xfrm>
          <a:off x="13893800" y="2628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15</xdr:row>
      <xdr:rowOff>57150</xdr:rowOff>
    </xdr:to>
    <xdr:cxnSp macro="">
      <xdr:nvCxnSpPr>
        <xdr:cNvPr id="134" name="直線コネクタ 133"/>
        <xdr:cNvCxnSpPr/>
      </xdr:nvCxnSpPr>
      <xdr:spPr>
        <a:xfrm>
          <a:off x="13004800" y="2527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38" name="テキスト ボックス 137"/>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44" name="円/楕円 143"/>
        <xdr:cNvSpPr/>
      </xdr:nvSpPr>
      <xdr:spPr>
        <a:xfrm>
          <a:off x="164592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124477</xdr:rowOff>
    </xdr:from>
    <xdr:ext cx="762000" cy="259045"/>
    <xdr:sp macro="" textlink="">
      <xdr:nvSpPr>
        <xdr:cNvPr id="145" name="物件費該当値テキスト"/>
        <xdr:cNvSpPr txBox="1"/>
      </xdr:nvSpPr>
      <xdr:spPr>
        <a:xfrm>
          <a:off x="165989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46" name="円/楕円 145"/>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47" name="テキスト ボックス 146"/>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48" name="円/楕円 147"/>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49" name="テキスト ボックス 148"/>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6350</xdr:rowOff>
    </xdr:from>
    <xdr:to>
      <xdr:col>20</xdr:col>
      <xdr:colOff>209550</xdr:colOff>
      <xdr:row>15</xdr:row>
      <xdr:rowOff>107950</xdr:rowOff>
    </xdr:to>
    <xdr:sp macro="" textlink="">
      <xdr:nvSpPr>
        <xdr:cNvPr id="150" name="円/楕円 149"/>
        <xdr:cNvSpPr/>
      </xdr:nvSpPr>
      <xdr:spPr>
        <a:xfrm>
          <a:off x="13843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51" name="テキスト ボックス 150"/>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2" name="円/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扶助費に係る経常収支比率については，障がい福祉サービス事業費の増などにより，前年度より０．１ポイント上昇している。</a:t>
          </a:r>
          <a:endParaRPr kumimoji="1" lang="en-US" altLang="ja-JP" sz="1300">
            <a:latin typeface="ＭＳ Ｐゴシック"/>
          </a:endParaRPr>
        </a:p>
        <a:p>
          <a:r>
            <a:rPr kumimoji="1" lang="ja-JP" altLang="en-US" sz="1300" baseline="0">
              <a:latin typeface="ＭＳ Ｐゴシック"/>
            </a:rPr>
            <a:t>　 類似団体の平均を２．５ポイント下回っているが，今後は増加</a:t>
          </a:r>
          <a:endParaRPr kumimoji="1" lang="en-US" altLang="ja-JP" sz="1300" baseline="0">
            <a:latin typeface="ＭＳ Ｐゴシック"/>
          </a:endParaRPr>
        </a:p>
        <a:p>
          <a:r>
            <a:rPr kumimoji="1" lang="ja-JP" altLang="en-US" sz="1300" baseline="0">
              <a:latin typeface="ＭＳ Ｐゴシック"/>
            </a:rPr>
            <a:t>が見込まれる。</a:t>
          </a:r>
          <a:endParaRPr kumimoji="1" lang="en-US" altLang="ja-JP" sz="1300" baseline="0">
            <a:latin typeface="ＭＳ Ｐゴシック"/>
          </a:endParaRPr>
        </a:p>
        <a:p>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57150</xdr:rowOff>
    </xdr:from>
    <xdr:to>
      <xdr:col>7</xdr:col>
      <xdr:colOff>15875</xdr:colOff>
      <xdr:row>55</xdr:row>
      <xdr:rowOff>69850</xdr:rowOff>
    </xdr:to>
    <xdr:cxnSp macro="">
      <xdr:nvCxnSpPr>
        <xdr:cNvPr id="186" name="直線コネクタ 185"/>
        <xdr:cNvCxnSpPr/>
      </xdr:nvCxnSpPr>
      <xdr:spPr>
        <a:xfrm>
          <a:off x="3987800" y="9486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57150</xdr:rowOff>
    </xdr:from>
    <xdr:to>
      <xdr:col>5</xdr:col>
      <xdr:colOff>549275</xdr:colOff>
      <xdr:row>55</xdr:row>
      <xdr:rowOff>107950</xdr:rowOff>
    </xdr:to>
    <xdr:cxnSp macro="">
      <xdr:nvCxnSpPr>
        <xdr:cNvPr id="189" name="直線コネクタ 188"/>
        <xdr:cNvCxnSpPr/>
      </xdr:nvCxnSpPr>
      <xdr:spPr>
        <a:xfrm flipV="1">
          <a:off x="3098800" y="9486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55</xdr:row>
      <xdr:rowOff>133350</xdr:rowOff>
    </xdr:to>
    <xdr:cxnSp macro="">
      <xdr:nvCxnSpPr>
        <xdr:cNvPr id="192" name="直線コネクタ 191"/>
        <xdr:cNvCxnSpPr/>
      </xdr:nvCxnSpPr>
      <xdr:spPr>
        <a:xfrm flipV="1">
          <a:off x="2209800" y="9537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194" name="テキスト ボックス 193"/>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95250</xdr:rowOff>
    </xdr:from>
    <xdr:to>
      <xdr:col>3</xdr:col>
      <xdr:colOff>142875</xdr:colOff>
      <xdr:row>55</xdr:row>
      <xdr:rowOff>133350</xdr:rowOff>
    </xdr:to>
    <xdr:cxnSp macro="">
      <xdr:nvCxnSpPr>
        <xdr:cNvPr id="195" name="直線コネクタ 194"/>
        <xdr:cNvCxnSpPr/>
      </xdr:nvCxnSpPr>
      <xdr:spPr>
        <a:xfrm>
          <a:off x="1320800" y="952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197" name="テキスト ボックス 196"/>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199" name="テキスト ボックス 198"/>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5" name="円/楕円 204"/>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6"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6350</xdr:rowOff>
    </xdr:from>
    <xdr:to>
      <xdr:col>5</xdr:col>
      <xdr:colOff>600075</xdr:colOff>
      <xdr:row>55</xdr:row>
      <xdr:rowOff>107950</xdr:rowOff>
    </xdr:to>
    <xdr:sp macro="" textlink="">
      <xdr:nvSpPr>
        <xdr:cNvPr id="207" name="円/楕円 206"/>
        <xdr:cNvSpPr/>
      </xdr:nvSpPr>
      <xdr:spPr>
        <a:xfrm>
          <a:off x="3937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118127</xdr:rowOff>
    </xdr:from>
    <xdr:ext cx="736600" cy="259045"/>
    <xdr:sp macro="" textlink="">
      <xdr:nvSpPr>
        <xdr:cNvPr id="208" name="テキスト ボックス 207"/>
        <xdr:cNvSpPr txBox="1"/>
      </xdr:nvSpPr>
      <xdr:spPr>
        <a:xfrm>
          <a:off x="3606800" y="92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09" name="円/楕円 208"/>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10" name="テキスト ボックス 209"/>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82550</xdr:rowOff>
    </xdr:from>
    <xdr:to>
      <xdr:col>3</xdr:col>
      <xdr:colOff>193675</xdr:colOff>
      <xdr:row>56</xdr:row>
      <xdr:rowOff>12700</xdr:rowOff>
    </xdr:to>
    <xdr:sp macro="" textlink="">
      <xdr:nvSpPr>
        <xdr:cNvPr id="211" name="円/楕円 210"/>
        <xdr:cNvSpPr/>
      </xdr:nvSpPr>
      <xdr:spPr>
        <a:xfrm>
          <a:off x="2159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212" name="テキスト ボックス 211"/>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213" name="円/楕円 212"/>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156227</xdr:rowOff>
    </xdr:from>
    <xdr:ext cx="762000" cy="259045"/>
    <xdr:sp macro="" textlink="">
      <xdr:nvSpPr>
        <xdr:cNvPr id="214" name="テキスト ボックス 213"/>
        <xdr:cNvSpPr txBox="1"/>
      </xdr:nvSpPr>
      <xdr:spPr>
        <a:xfrm>
          <a:off x="939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その他の経費に係る経常収支比率については．国民健康保険特別会計繰出金などの増加により，前年度より０．５ポイント上昇し，類似団体の平均を０．５ポイント上回っている。</a:t>
          </a:r>
          <a:endParaRPr kumimoji="1" lang="en-US" altLang="ja-JP" sz="1300" baseline="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96520</xdr:rowOff>
    </xdr:from>
    <xdr:to>
      <xdr:col>24</xdr:col>
      <xdr:colOff>31750</xdr:colOff>
      <xdr:row>56</xdr:row>
      <xdr:rowOff>134620</xdr:rowOff>
    </xdr:to>
    <xdr:cxnSp macro="">
      <xdr:nvCxnSpPr>
        <xdr:cNvPr id="247" name="直線コネクタ 246"/>
        <xdr:cNvCxnSpPr/>
      </xdr:nvCxnSpPr>
      <xdr:spPr>
        <a:xfrm>
          <a:off x="15671800" y="9697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62247</xdr:rowOff>
    </xdr:from>
    <xdr:ext cx="762000" cy="259045"/>
    <xdr:sp macro="" textlink="">
      <xdr:nvSpPr>
        <xdr:cNvPr id="248" name="その他平均値テキスト"/>
        <xdr:cNvSpPr txBox="1"/>
      </xdr:nvSpPr>
      <xdr:spPr>
        <a:xfrm>
          <a:off x="16598900" y="949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56</xdr:row>
      <xdr:rowOff>96520</xdr:rowOff>
    </xdr:to>
    <xdr:cxnSp macro="">
      <xdr:nvCxnSpPr>
        <xdr:cNvPr id="250" name="直線コネクタ 249"/>
        <xdr:cNvCxnSpPr/>
      </xdr:nvCxnSpPr>
      <xdr:spPr>
        <a:xfrm>
          <a:off x="14782800" y="9652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52" name="テキスト ボックス 251"/>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56</xdr:row>
      <xdr:rowOff>50800</xdr:rowOff>
    </xdr:to>
    <xdr:cxnSp macro="">
      <xdr:nvCxnSpPr>
        <xdr:cNvPr id="253" name="直線コネクタ 252"/>
        <xdr:cNvCxnSpPr/>
      </xdr:nvCxnSpPr>
      <xdr:spPr>
        <a:xfrm>
          <a:off x="13893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55" name="テキスト ボックス 254"/>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55</xdr:row>
      <xdr:rowOff>146050</xdr:rowOff>
    </xdr:to>
    <xdr:cxnSp macro="">
      <xdr:nvCxnSpPr>
        <xdr:cNvPr id="256" name="直線コネクタ 255"/>
        <xdr:cNvCxnSpPr/>
      </xdr:nvCxnSpPr>
      <xdr:spPr>
        <a:xfrm>
          <a:off x="13004800" y="9552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8" name="テキスト ボックス 257"/>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0" name="テキスト ボックス 259"/>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83820</xdr:rowOff>
    </xdr:from>
    <xdr:to>
      <xdr:col>24</xdr:col>
      <xdr:colOff>82550</xdr:colOff>
      <xdr:row>57</xdr:row>
      <xdr:rowOff>13970</xdr:rowOff>
    </xdr:to>
    <xdr:sp macro="" textlink="">
      <xdr:nvSpPr>
        <xdr:cNvPr id="266" name="円/楕円 265"/>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55897</xdr:rowOff>
    </xdr:from>
    <xdr:ext cx="762000" cy="259045"/>
    <xdr:sp macro="" textlink="">
      <xdr:nvSpPr>
        <xdr:cNvPr id="267" name="その他該当値テキスト"/>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45720</xdr:rowOff>
    </xdr:from>
    <xdr:to>
      <xdr:col>22</xdr:col>
      <xdr:colOff>615950</xdr:colOff>
      <xdr:row>56</xdr:row>
      <xdr:rowOff>147320</xdr:rowOff>
    </xdr:to>
    <xdr:sp macro="" textlink="">
      <xdr:nvSpPr>
        <xdr:cNvPr id="268" name="円/楕円 267"/>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132097</xdr:rowOff>
    </xdr:from>
    <xdr:ext cx="736600" cy="259045"/>
    <xdr:sp macro="" textlink="">
      <xdr:nvSpPr>
        <xdr:cNvPr id="269" name="テキスト ボックス 268"/>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0</xdr:rowOff>
    </xdr:from>
    <xdr:to>
      <xdr:col>21</xdr:col>
      <xdr:colOff>412750</xdr:colOff>
      <xdr:row>56</xdr:row>
      <xdr:rowOff>101600</xdr:rowOff>
    </xdr:to>
    <xdr:sp macro="" textlink="">
      <xdr:nvSpPr>
        <xdr:cNvPr id="270" name="円/楕円 269"/>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86377</xdr:rowOff>
    </xdr:from>
    <xdr:ext cx="762000" cy="259045"/>
    <xdr:sp macro="" textlink="">
      <xdr:nvSpPr>
        <xdr:cNvPr id="271" name="テキスト ボックス 270"/>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2" name="円/楕円 271"/>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73" name="テキスト ボックス 272"/>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72390</xdr:rowOff>
    </xdr:from>
    <xdr:to>
      <xdr:col>19</xdr:col>
      <xdr:colOff>6350</xdr:colOff>
      <xdr:row>56</xdr:row>
      <xdr:rowOff>2540</xdr:rowOff>
    </xdr:to>
    <xdr:sp macro="" textlink="">
      <xdr:nvSpPr>
        <xdr:cNvPr id="274" name="円/楕円 273"/>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12717</xdr:rowOff>
    </xdr:from>
    <xdr:ext cx="762000" cy="259045"/>
    <xdr:sp macro="" textlink="">
      <xdr:nvSpPr>
        <xdr:cNvPr id="275" name="テキスト ボックス 274"/>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補助費等に係る経常収支比率については，前年度より０．５ポイント上昇しており，類似団体の平均を２．１ポイント上回っている。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26307</xdr:rowOff>
    </xdr:from>
    <xdr:to>
      <xdr:col>24</xdr:col>
      <xdr:colOff>31750</xdr:colOff>
      <xdr:row>37</xdr:row>
      <xdr:rowOff>80736</xdr:rowOff>
    </xdr:to>
    <xdr:cxnSp macro="">
      <xdr:nvCxnSpPr>
        <xdr:cNvPr id="310" name="直線コネクタ 309"/>
        <xdr:cNvCxnSpPr/>
      </xdr:nvCxnSpPr>
      <xdr:spPr>
        <a:xfrm>
          <a:off x="15671800" y="63699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160763</xdr:rowOff>
    </xdr:from>
    <xdr:ext cx="762000" cy="259045"/>
    <xdr:sp macro="" textlink="">
      <xdr:nvSpPr>
        <xdr:cNvPr id="311" name="補助費等平均値テキスト"/>
        <xdr:cNvSpPr txBox="1"/>
      </xdr:nvSpPr>
      <xdr:spPr>
        <a:xfrm>
          <a:off x="16598900" y="5990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165100</xdr:rowOff>
    </xdr:from>
    <xdr:to>
      <xdr:col>22</xdr:col>
      <xdr:colOff>565150</xdr:colOff>
      <xdr:row>37</xdr:row>
      <xdr:rowOff>26307</xdr:rowOff>
    </xdr:to>
    <xdr:cxnSp macro="">
      <xdr:nvCxnSpPr>
        <xdr:cNvPr id="313" name="直線コネクタ 312"/>
        <xdr:cNvCxnSpPr/>
      </xdr:nvCxnSpPr>
      <xdr:spPr>
        <a:xfrm>
          <a:off x="14782800" y="6337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51905</xdr:rowOff>
    </xdr:from>
    <xdr:ext cx="736600" cy="259045"/>
    <xdr:sp macro="" textlink="">
      <xdr:nvSpPr>
        <xdr:cNvPr id="315" name="テキスト ボックス 314"/>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165100</xdr:rowOff>
    </xdr:from>
    <xdr:to>
      <xdr:col>21</xdr:col>
      <xdr:colOff>361950</xdr:colOff>
      <xdr:row>37</xdr:row>
      <xdr:rowOff>37193</xdr:rowOff>
    </xdr:to>
    <xdr:cxnSp macro="">
      <xdr:nvCxnSpPr>
        <xdr:cNvPr id="316" name="直線コネクタ 315"/>
        <xdr:cNvCxnSpPr/>
      </xdr:nvCxnSpPr>
      <xdr:spPr>
        <a:xfrm flipV="1">
          <a:off x="13893800" y="6337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15422</xdr:rowOff>
    </xdr:from>
    <xdr:to>
      <xdr:col>20</xdr:col>
      <xdr:colOff>158750</xdr:colOff>
      <xdr:row>37</xdr:row>
      <xdr:rowOff>37193</xdr:rowOff>
    </xdr:to>
    <xdr:cxnSp macro="">
      <xdr:nvCxnSpPr>
        <xdr:cNvPr id="319" name="直線コネクタ 318"/>
        <xdr:cNvCxnSpPr/>
      </xdr:nvCxnSpPr>
      <xdr:spPr>
        <a:xfrm>
          <a:off x="13004800" y="6359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95449</xdr:rowOff>
    </xdr:from>
    <xdr:ext cx="762000" cy="259045"/>
    <xdr:sp macro="" textlink="">
      <xdr:nvSpPr>
        <xdr:cNvPr id="323" name="テキスト ボックス 322"/>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29" name="円/楕円 328"/>
        <xdr:cNvSpPr/>
      </xdr:nvSpPr>
      <xdr:spPr>
        <a:xfrm>
          <a:off x="164592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2013</xdr:rowOff>
    </xdr:from>
    <xdr:ext cx="762000" cy="259045"/>
    <xdr:sp macro="" textlink="">
      <xdr:nvSpPr>
        <xdr:cNvPr id="330" name="補助費等該当値テキスト"/>
        <xdr:cNvSpPr txBox="1"/>
      </xdr:nvSpPr>
      <xdr:spPr>
        <a:xfrm>
          <a:off x="16598900" y="634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146957</xdr:rowOff>
    </xdr:from>
    <xdr:to>
      <xdr:col>22</xdr:col>
      <xdr:colOff>615950</xdr:colOff>
      <xdr:row>37</xdr:row>
      <xdr:rowOff>77107</xdr:rowOff>
    </xdr:to>
    <xdr:sp macro="" textlink="">
      <xdr:nvSpPr>
        <xdr:cNvPr id="331" name="円/楕円 330"/>
        <xdr:cNvSpPr/>
      </xdr:nvSpPr>
      <xdr:spPr>
        <a:xfrm>
          <a:off x="15621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61884</xdr:rowOff>
    </xdr:from>
    <xdr:ext cx="736600" cy="259045"/>
    <xdr:sp macro="" textlink="">
      <xdr:nvSpPr>
        <xdr:cNvPr id="332" name="テキスト ボックス 331"/>
        <xdr:cNvSpPr txBox="1"/>
      </xdr:nvSpPr>
      <xdr:spPr>
        <a:xfrm>
          <a:off x="15290800" y="640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114300</xdr:rowOff>
    </xdr:from>
    <xdr:to>
      <xdr:col>21</xdr:col>
      <xdr:colOff>412750</xdr:colOff>
      <xdr:row>37</xdr:row>
      <xdr:rowOff>44450</xdr:rowOff>
    </xdr:to>
    <xdr:sp macro="" textlink="">
      <xdr:nvSpPr>
        <xdr:cNvPr id="333" name="円/楕円 332"/>
        <xdr:cNvSpPr/>
      </xdr:nvSpPr>
      <xdr:spPr>
        <a:xfrm>
          <a:off x="14732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34" name="テキスト ボックス 333"/>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157843</xdr:rowOff>
    </xdr:from>
    <xdr:to>
      <xdr:col>20</xdr:col>
      <xdr:colOff>209550</xdr:colOff>
      <xdr:row>37</xdr:row>
      <xdr:rowOff>87993</xdr:rowOff>
    </xdr:to>
    <xdr:sp macro="" textlink="">
      <xdr:nvSpPr>
        <xdr:cNvPr id="335" name="円/楕円 334"/>
        <xdr:cNvSpPr/>
      </xdr:nvSpPr>
      <xdr:spPr>
        <a:xfrm>
          <a:off x="13843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72770</xdr:rowOff>
    </xdr:from>
    <xdr:ext cx="762000" cy="259045"/>
    <xdr:sp macro="" textlink="">
      <xdr:nvSpPr>
        <xdr:cNvPr id="336" name="テキスト ボックス 335"/>
        <xdr:cNvSpPr txBox="1"/>
      </xdr:nvSpPr>
      <xdr:spPr>
        <a:xfrm>
          <a:off x="13512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136072</xdr:rowOff>
    </xdr:from>
    <xdr:to>
      <xdr:col>19</xdr:col>
      <xdr:colOff>6350</xdr:colOff>
      <xdr:row>37</xdr:row>
      <xdr:rowOff>66222</xdr:rowOff>
    </xdr:to>
    <xdr:sp macro="" textlink="">
      <xdr:nvSpPr>
        <xdr:cNvPr id="337" name="円/楕円 336"/>
        <xdr:cNvSpPr/>
      </xdr:nvSpPr>
      <xdr:spPr>
        <a:xfrm>
          <a:off x="12954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50999</xdr:rowOff>
    </xdr:from>
    <xdr:ext cx="762000" cy="259045"/>
    <xdr:sp macro="" textlink="">
      <xdr:nvSpPr>
        <xdr:cNvPr id="338" name="テキスト ボックス 337"/>
        <xdr:cNvSpPr txBox="1"/>
      </xdr:nvSpPr>
      <xdr:spPr>
        <a:xfrm>
          <a:off x="12623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公債費に係る経常収支比率については，前年度より０．１ポイント改善し，類似団体の平均を０．２ポイント下回っている。</a:t>
          </a:r>
          <a:endParaRPr kumimoji="1" lang="en-US" altLang="ja-JP" sz="1300">
            <a:latin typeface="ＭＳ Ｐゴシック"/>
          </a:endParaRPr>
        </a:p>
        <a:p>
          <a:r>
            <a:rPr kumimoji="1" lang="ja-JP" altLang="en-US" sz="1300">
              <a:latin typeface="ＭＳ Ｐゴシック"/>
            </a:rPr>
            <a:t>　</a:t>
          </a:r>
          <a:r>
            <a:rPr kumimoji="1" lang="ja-JP" altLang="en-US" sz="1300" baseline="0">
              <a:latin typeface="ＭＳ Ｐゴシック"/>
            </a:rPr>
            <a:t> 繰上償還などの継続的な公債費対策に取り組んでいるが，依然として高水準で推移しており，引き続き，公債費対策に積極的に取り組む。</a:t>
          </a:r>
          <a:endParaRPr kumimoji="1" lang="en-US" altLang="ja-JP" sz="1300" baseline="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43180</xdr:rowOff>
    </xdr:to>
    <xdr:cxnSp macro="">
      <xdr:nvCxnSpPr>
        <xdr:cNvPr id="371" name="直線コネクタ 370"/>
        <xdr:cNvCxnSpPr/>
      </xdr:nvCxnSpPr>
      <xdr:spPr>
        <a:xfrm flipV="1">
          <a:off x="3987800" y="134086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72"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43180</xdr:rowOff>
    </xdr:from>
    <xdr:to>
      <xdr:col>5</xdr:col>
      <xdr:colOff>549275</xdr:colOff>
      <xdr:row>78</xdr:row>
      <xdr:rowOff>157480</xdr:rowOff>
    </xdr:to>
    <xdr:cxnSp macro="">
      <xdr:nvCxnSpPr>
        <xdr:cNvPr id="374" name="直線コネクタ 373"/>
        <xdr:cNvCxnSpPr/>
      </xdr:nvCxnSpPr>
      <xdr:spPr>
        <a:xfrm flipV="1">
          <a:off x="3098800" y="13416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88916</xdr:rowOff>
    </xdr:from>
    <xdr:ext cx="736600" cy="259045"/>
    <xdr:sp macro="" textlink="">
      <xdr:nvSpPr>
        <xdr:cNvPr id="376" name="テキスト ボックス 375"/>
        <xdr:cNvSpPr txBox="1"/>
      </xdr:nvSpPr>
      <xdr:spPr>
        <a:xfrm>
          <a:off x="3606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157480</xdr:rowOff>
    </xdr:from>
    <xdr:to>
      <xdr:col>4</xdr:col>
      <xdr:colOff>346075</xdr:colOff>
      <xdr:row>79</xdr:row>
      <xdr:rowOff>1270</xdr:rowOff>
    </xdr:to>
    <xdr:cxnSp macro="">
      <xdr:nvCxnSpPr>
        <xdr:cNvPr id="377" name="直線コネクタ 376"/>
        <xdr:cNvCxnSpPr/>
      </xdr:nvCxnSpPr>
      <xdr:spPr>
        <a:xfrm flipV="1">
          <a:off x="2209800" y="13530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79" name="テキスト ボックス 378"/>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142239</xdr:rowOff>
    </xdr:from>
    <xdr:to>
      <xdr:col>3</xdr:col>
      <xdr:colOff>142875</xdr:colOff>
      <xdr:row>79</xdr:row>
      <xdr:rowOff>1270</xdr:rowOff>
    </xdr:to>
    <xdr:cxnSp macro="">
      <xdr:nvCxnSpPr>
        <xdr:cNvPr id="380" name="直線コネクタ 379"/>
        <xdr:cNvCxnSpPr/>
      </xdr:nvCxnSpPr>
      <xdr:spPr>
        <a:xfrm>
          <a:off x="1320800" y="135153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24147</xdr:rowOff>
    </xdr:from>
    <xdr:ext cx="762000" cy="259045"/>
    <xdr:sp macro="" textlink="">
      <xdr:nvSpPr>
        <xdr:cNvPr id="382" name="テキスト ボックス 381"/>
        <xdr:cNvSpPr txBox="1"/>
      </xdr:nvSpPr>
      <xdr:spPr>
        <a:xfrm>
          <a:off x="1828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21607</xdr:rowOff>
    </xdr:from>
    <xdr:ext cx="762000" cy="259045"/>
    <xdr:sp macro="" textlink="">
      <xdr:nvSpPr>
        <xdr:cNvPr id="384" name="テキスト ボックス 383"/>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90" name="円/楕円 389"/>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1288</xdr:rowOff>
    </xdr:from>
    <xdr:ext cx="762000" cy="259045"/>
    <xdr:sp macro="" textlink="">
      <xdr:nvSpPr>
        <xdr:cNvPr id="391" name="公債費該当値テキスト"/>
        <xdr:cNvSpPr txBox="1"/>
      </xdr:nvSpPr>
      <xdr:spPr>
        <a:xfrm>
          <a:off x="49149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163830</xdr:rowOff>
    </xdr:from>
    <xdr:to>
      <xdr:col>5</xdr:col>
      <xdr:colOff>600075</xdr:colOff>
      <xdr:row>78</xdr:row>
      <xdr:rowOff>93980</xdr:rowOff>
    </xdr:to>
    <xdr:sp macro="" textlink="">
      <xdr:nvSpPr>
        <xdr:cNvPr id="392" name="円/楕円 391"/>
        <xdr:cNvSpPr/>
      </xdr:nvSpPr>
      <xdr:spPr>
        <a:xfrm>
          <a:off x="3937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78757</xdr:rowOff>
    </xdr:from>
    <xdr:ext cx="736600" cy="259045"/>
    <xdr:sp macro="" textlink="">
      <xdr:nvSpPr>
        <xdr:cNvPr id="393" name="テキスト ボックス 392"/>
        <xdr:cNvSpPr txBox="1"/>
      </xdr:nvSpPr>
      <xdr:spPr>
        <a:xfrm>
          <a:off x="3606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106680</xdr:rowOff>
    </xdr:from>
    <xdr:to>
      <xdr:col>4</xdr:col>
      <xdr:colOff>396875</xdr:colOff>
      <xdr:row>79</xdr:row>
      <xdr:rowOff>36830</xdr:rowOff>
    </xdr:to>
    <xdr:sp macro="" textlink="">
      <xdr:nvSpPr>
        <xdr:cNvPr id="394" name="円/楕円 393"/>
        <xdr:cNvSpPr/>
      </xdr:nvSpPr>
      <xdr:spPr>
        <a:xfrm>
          <a:off x="3048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21607</xdr:rowOff>
    </xdr:from>
    <xdr:ext cx="762000" cy="259045"/>
    <xdr:sp macro="" textlink="">
      <xdr:nvSpPr>
        <xdr:cNvPr id="395" name="テキスト ボックス 394"/>
        <xdr:cNvSpPr txBox="1"/>
      </xdr:nvSpPr>
      <xdr:spPr>
        <a:xfrm>
          <a:off x="2717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121920</xdr:rowOff>
    </xdr:from>
    <xdr:to>
      <xdr:col>3</xdr:col>
      <xdr:colOff>193675</xdr:colOff>
      <xdr:row>79</xdr:row>
      <xdr:rowOff>52070</xdr:rowOff>
    </xdr:to>
    <xdr:sp macro="" textlink="">
      <xdr:nvSpPr>
        <xdr:cNvPr id="396" name="円/楕円 395"/>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36847</xdr:rowOff>
    </xdr:from>
    <xdr:ext cx="762000" cy="259045"/>
    <xdr:sp macro="" textlink="">
      <xdr:nvSpPr>
        <xdr:cNvPr id="397" name="テキスト ボックス 396"/>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91439</xdr:rowOff>
    </xdr:from>
    <xdr:to>
      <xdr:col>1</xdr:col>
      <xdr:colOff>676275</xdr:colOff>
      <xdr:row>79</xdr:row>
      <xdr:rowOff>21589</xdr:rowOff>
    </xdr:to>
    <xdr:sp macro="" textlink="">
      <xdr:nvSpPr>
        <xdr:cNvPr id="398" name="円/楕円 397"/>
        <xdr:cNvSpPr/>
      </xdr:nvSpPr>
      <xdr:spPr>
        <a:xfrm>
          <a:off x="1270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31766</xdr:rowOff>
    </xdr:from>
    <xdr:ext cx="762000" cy="259045"/>
    <xdr:sp macro="" textlink="">
      <xdr:nvSpPr>
        <xdr:cNvPr id="399" name="テキスト ボックス 398"/>
        <xdr:cNvSpPr txBox="1"/>
      </xdr:nvSpPr>
      <xdr:spPr>
        <a:xfrm>
          <a:off x="9398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公債費以外の経費に係る経常収支比率については，前年度より１．６ポイント上昇しているものの，類似団体の平均より２．９ポイント下回っている。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30987</xdr:rowOff>
    </xdr:from>
    <xdr:to>
      <xdr:col>24</xdr:col>
      <xdr:colOff>31750</xdr:colOff>
      <xdr:row>76</xdr:row>
      <xdr:rowOff>104139</xdr:rowOff>
    </xdr:to>
    <xdr:cxnSp macro="">
      <xdr:nvCxnSpPr>
        <xdr:cNvPr id="430" name="直線コネクタ 429"/>
        <xdr:cNvCxnSpPr/>
      </xdr:nvCxnSpPr>
      <xdr:spPr>
        <a:xfrm>
          <a:off x="15671800" y="13061187"/>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158005</xdr:rowOff>
    </xdr:from>
    <xdr:ext cx="762000" cy="259045"/>
    <xdr:sp macro="" textlink="">
      <xdr:nvSpPr>
        <xdr:cNvPr id="431"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17272</xdr:rowOff>
    </xdr:from>
    <xdr:to>
      <xdr:col>22</xdr:col>
      <xdr:colOff>565150</xdr:colOff>
      <xdr:row>76</xdr:row>
      <xdr:rowOff>30987</xdr:rowOff>
    </xdr:to>
    <xdr:cxnSp macro="">
      <xdr:nvCxnSpPr>
        <xdr:cNvPr id="433" name="直線コネクタ 432"/>
        <xdr:cNvCxnSpPr/>
      </xdr:nvCxnSpPr>
      <xdr:spPr>
        <a:xfrm>
          <a:off x="14782800" y="130474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4842</xdr:rowOff>
    </xdr:from>
    <xdr:ext cx="736600" cy="259045"/>
    <xdr:sp macro="" textlink="">
      <xdr:nvSpPr>
        <xdr:cNvPr id="435" name="テキスト ボックス 434"/>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xdr:rowOff>
    </xdr:from>
    <xdr:to>
      <xdr:col>21</xdr:col>
      <xdr:colOff>361950</xdr:colOff>
      <xdr:row>76</xdr:row>
      <xdr:rowOff>17272</xdr:rowOff>
    </xdr:to>
    <xdr:cxnSp macro="">
      <xdr:nvCxnSpPr>
        <xdr:cNvPr id="436" name="直線コネクタ 435"/>
        <xdr:cNvCxnSpPr/>
      </xdr:nvCxnSpPr>
      <xdr:spPr>
        <a:xfrm>
          <a:off x="13893800" y="13038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8" name="テキスト ボックス 437"/>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170435</xdr:rowOff>
    </xdr:from>
    <xdr:to>
      <xdr:col>20</xdr:col>
      <xdr:colOff>158750</xdr:colOff>
      <xdr:row>76</xdr:row>
      <xdr:rowOff>8128</xdr:rowOff>
    </xdr:to>
    <xdr:cxnSp macro="">
      <xdr:nvCxnSpPr>
        <xdr:cNvPr id="439" name="直線コネクタ 438"/>
        <xdr:cNvCxnSpPr/>
      </xdr:nvCxnSpPr>
      <xdr:spPr>
        <a:xfrm>
          <a:off x="13004800" y="130291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130573</xdr:rowOff>
    </xdr:from>
    <xdr:ext cx="762000" cy="259045"/>
    <xdr:sp macro="" textlink="">
      <xdr:nvSpPr>
        <xdr:cNvPr id="441" name="テキスト ボックス 440"/>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3" name="テキスト ボックス 442"/>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53339</xdr:rowOff>
    </xdr:from>
    <xdr:to>
      <xdr:col>24</xdr:col>
      <xdr:colOff>82550</xdr:colOff>
      <xdr:row>76</xdr:row>
      <xdr:rowOff>154939</xdr:rowOff>
    </xdr:to>
    <xdr:sp macro="" textlink="">
      <xdr:nvSpPr>
        <xdr:cNvPr id="449" name="円/楕円 448"/>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69867</xdr:rowOff>
    </xdr:from>
    <xdr:ext cx="762000" cy="259045"/>
    <xdr:sp macro="" textlink="">
      <xdr:nvSpPr>
        <xdr:cNvPr id="450"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151637</xdr:rowOff>
    </xdr:from>
    <xdr:to>
      <xdr:col>22</xdr:col>
      <xdr:colOff>615950</xdr:colOff>
      <xdr:row>76</xdr:row>
      <xdr:rowOff>81787</xdr:rowOff>
    </xdr:to>
    <xdr:sp macro="" textlink="">
      <xdr:nvSpPr>
        <xdr:cNvPr id="451" name="円/楕円 450"/>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52" name="テキスト ボックス 451"/>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137922</xdr:rowOff>
    </xdr:from>
    <xdr:to>
      <xdr:col>21</xdr:col>
      <xdr:colOff>412750</xdr:colOff>
      <xdr:row>76</xdr:row>
      <xdr:rowOff>68072</xdr:rowOff>
    </xdr:to>
    <xdr:sp macro="" textlink="">
      <xdr:nvSpPr>
        <xdr:cNvPr id="453" name="円/楕円 452"/>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78249</xdr:rowOff>
    </xdr:from>
    <xdr:ext cx="762000" cy="259045"/>
    <xdr:sp macro="" textlink="">
      <xdr:nvSpPr>
        <xdr:cNvPr id="454" name="テキスト ボックス 453"/>
        <xdr:cNvSpPr txBox="1"/>
      </xdr:nvSpPr>
      <xdr:spPr>
        <a:xfrm>
          <a:off x="14401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128778</xdr:rowOff>
    </xdr:from>
    <xdr:to>
      <xdr:col>20</xdr:col>
      <xdr:colOff>209550</xdr:colOff>
      <xdr:row>76</xdr:row>
      <xdr:rowOff>58928</xdr:rowOff>
    </xdr:to>
    <xdr:sp macro="" textlink="">
      <xdr:nvSpPr>
        <xdr:cNvPr id="455" name="円/楕円 454"/>
        <xdr:cNvSpPr/>
      </xdr:nvSpPr>
      <xdr:spPr>
        <a:xfrm>
          <a:off x="13843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69105</xdr:rowOff>
    </xdr:from>
    <xdr:ext cx="762000" cy="259045"/>
    <xdr:sp macro="" textlink="">
      <xdr:nvSpPr>
        <xdr:cNvPr id="456" name="テキスト ボックス 455"/>
        <xdr:cNvSpPr txBox="1"/>
      </xdr:nvSpPr>
      <xdr:spPr>
        <a:xfrm>
          <a:off x="13512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119634</xdr:rowOff>
    </xdr:from>
    <xdr:to>
      <xdr:col>19</xdr:col>
      <xdr:colOff>6350</xdr:colOff>
      <xdr:row>76</xdr:row>
      <xdr:rowOff>49783</xdr:rowOff>
    </xdr:to>
    <xdr:sp macro="" textlink="">
      <xdr:nvSpPr>
        <xdr:cNvPr id="457" name="円/楕円 456"/>
        <xdr:cNvSpPr/>
      </xdr:nvSpPr>
      <xdr:spPr>
        <a:xfrm>
          <a:off x="12954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59961</xdr:rowOff>
    </xdr:from>
    <xdr:ext cx="762000" cy="259045"/>
    <xdr:sp macro="" textlink="">
      <xdr:nvSpPr>
        <xdr:cNvPr id="458" name="テキスト ボックス 457"/>
        <xdr:cNvSpPr txBox="1"/>
      </xdr:nvSpPr>
      <xdr:spPr>
        <a:xfrm>
          <a:off x="12623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広島県福山市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128448</xdr:rowOff>
    </xdr:from>
    <xdr:to>
      <xdr:col>4</xdr:col>
      <xdr:colOff>1117600</xdr:colOff>
      <xdr:row>15</xdr:row>
      <xdr:rowOff>31841</xdr:rowOff>
    </xdr:to>
    <xdr:cxnSp macro="">
      <xdr:nvCxnSpPr>
        <xdr:cNvPr id="48" name="直線コネクタ 47"/>
        <xdr:cNvCxnSpPr/>
      </xdr:nvCxnSpPr>
      <xdr:spPr bwMode="auto">
        <a:xfrm>
          <a:off x="5003800" y="2576373"/>
          <a:ext cx="647700" cy="74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120865</xdr:rowOff>
    </xdr:from>
    <xdr:ext cx="762000" cy="259045"/>
    <xdr:sp macro="" textlink="">
      <xdr:nvSpPr>
        <xdr:cNvPr id="49" name="人口1人当たり決算額の推移平均値テキスト130"/>
        <xdr:cNvSpPr txBox="1"/>
      </xdr:nvSpPr>
      <xdr:spPr>
        <a:xfrm>
          <a:off x="5740400" y="2911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128448</xdr:rowOff>
    </xdr:from>
    <xdr:to>
      <xdr:col>4</xdr:col>
      <xdr:colOff>469900</xdr:colOff>
      <xdr:row>14</xdr:row>
      <xdr:rowOff>143215</xdr:rowOff>
    </xdr:to>
    <xdr:cxnSp macro="">
      <xdr:nvCxnSpPr>
        <xdr:cNvPr id="51" name="直線コネクタ 50"/>
        <xdr:cNvCxnSpPr/>
      </xdr:nvCxnSpPr>
      <xdr:spPr bwMode="auto">
        <a:xfrm flipV="1">
          <a:off x="4305300" y="2576373"/>
          <a:ext cx="698500" cy="14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60926</xdr:rowOff>
    </xdr:from>
    <xdr:ext cx="736600" cy="259045"/>
    <xdr:sp macro="" textlink="">
      <xdr:nvSpPr>
        <xdr:cNvPr id="53" name="テキスト ボックス 52"/>
        <xdr:cNvSpPr txBox="1"/>
      </xdr:nvSpPr>
      <xdr:spPr>
        <a:xfrm>
          <a:off x="4622800" y="3023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103759</xdr:rowOff>
    </xdr:from>
    <xdr:to>
      <xdr:col>3</xdr:col>
      <xdr:colOff>904875</xdr:colOff>
      <xdr:row>14</xdr:row>
      <xdr:rowOff>143215</xdr:rowOff>
    </xdr:to>
    <xdr:cxnSp macro="">
      <xdr:nvCxnSpPr>
        <xdr:cNvPr id="54" name="直線コネクタ 53"/>
        <xdr:cNvCxnSpPr/>
      </xdr:nvCxnSpPr>
      <xdr:spPr bwMode="auto">
        <a:xfrm>
          <a:off x="3606800" y="2551684"/>
          <a:ext cx="698500" cy="39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77843</xdr:rowOff>
    </xdr:from>
    <xdr:ext cx="762000" cy="259045"/>
    <xdr:sp macro="" textlink="">
      <xdr:nvSpPr>
        <xdr:cNvPr id="56" name="テキスト ボックス 55"/>
        <xdr:cNvSpPr txBox="1"/>
      </xdr:nvSpPr>
      <xdr:spPr>
        <a:xfrm>
          <a:off x="3924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131145</xdr:rowOff>
    </xdr:from>
    <xdr:to>
      <xdr:col>3</xdr:col>
      <xdr:colOff>206375</xdr:colOff>
      <xdr:row>14</xdr:row>
      <xdr:rowOff>103759</xdr:rowOff>
    </xdr:to>
    <xdr:cxnSp macro="">
      <xdr:nvCxnSpPr>
        <xdr:cNvPr id="57" name="直線コネクタ 56"/>
        <xdr:cNvCxnSpPr/>
      </xdr:nvCxnSpPr>
      <xdr:spPr bwMode="auto">
        <a:xfrm>
          <a:off x="2908300" y="2407620"/>
          <a:ext cx="698500" cy="144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157258</xdr:rowOff>
    </xdr:from>
    <xdr:ext cx="762000" cy="259045"/>
    <xdr:sp macro="" textlink="">
      <xdr:nvSpPr>
        <xdr:cNvPr id="59" name="テキスト ボックス 58"/>
        <xdr:cNvSpPr txBox="1"/>
      </xdr:nvSpPr>
      <xdr:spPr>
        <a:xfrm>
          <a:off x="32258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71076</xdr:rowOff>
    </xdr:from>
    <xdr:ext cx="762000" cy="259045"/>
    <xdr:sp macro="" textlink="">
      <xdr:nvSpPr>
        <xdr:cNvPr id="61" name="テキスト ボックス 60"/>
        <xdr:cNvSpPr txBox="1"/>
      </xdr:nvSpPr>
      <xdr:spPr>
        <a:xfrm>
          <a:off x="2527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152491</xdr:rowOff>
    </xdr:from>
    <xdr:to>
      <xdr:col>5</xdr:col>
      <xdr:colOff>34925</xdr:colOff>
      <xdr:row>15</xdr:row>
      <xdr:rowOff>82641</xdr:rowOff>
    </xdr:to>
    <xdr:sp macro="" textlink="">
      <xdr:nvSpPr>
        <xdr:cNvPr id="67" name="円/楕円 66"/>
        <xdr:cNvSpPr/>
      </xdr:nvSpPr>
      <xdr:spPr bwMode="auto">
        <a:xfrm>
          <a:off x="5600700" y="2600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169018</xdr:rowOff>
    </xdr:from>
    <xdr:ext cx="762000" cy="259045"/>
    <xdr:sp macro="" textlink="">
      <xdr:nvSpPr>
        <xdr:cNvPr id="68" name="人口1人当たり決算額の推移該当値テキスト130"/>
        <xdr:cNvSpPr txBox="1"/>
      </xdr:nvSpPr>
      <xdr:spPr>
        <a:xfrm>
          <a:off x="5740400" y="244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68,123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77648</xdr:rowOff>
    </xdr:from>
    <xdr:to>
      <xdr:col>4</xdr:col>
      <xdr:colOff>520700</xdr:colOff>
      <xdr:row>15</xdr:row>
      <xdr:rowOff>7798</xdr:rowOff>
    </xdr:to>
    <xdr:sp macro="" textlink="">
      <xdr:nvSpPr>
        <xdr:cNvPr id="69" name="円/楕円 68"/>
        <xdr:cNvSpPr/>
      </xdr:nvSpPr>
      <xdr:spPr bwMode="auto">
        <a:xfrm>
          <a:off x="4953000" y="2525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17975</xdr:rowOff>
    </xdr:from>
    <xdr:ext cx="736600" cy="259045"/>
    <xdr:sp macro="" textlink="">
      <xdr:nvSpPr>
        <xdr:cNvPr id="70" name="テキスト ボックス 69"/>
        <xdr:cNvSpPr txBox="1"/>
      </xdr:nvSpPr>
      <xdr:spPr>
        <a:xfrm>
          <a:off x="4622800" y="229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69,760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92415</xdr:rowOff>
    </xdr:from>
    <xdr:to>
      <xdr:col>3</xdr:col>
      <xdr:colOff>955675</xdr:colOff>
      <xdr:row>15</xdr:row>
      <xdr:rowOff>22565</xdr:rowOff>
    </xdr:to>
    <xdr:sp macro="" textlink="">
      <xdr:nvSpPr>
        <xdr:cNvPr id="71" name="円/楕円 70"/>
        <xdr:cNvSpPr/>
      </xdr:nvSpPr>
      <xdr:spPr bwMode="auto">
        <a:xfrm>
          <a:off x="4254500" y="2540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32742</xdr:rowOff>
    </xdr:from>
    <xdr:ext cx="762000" cy="259045"/>
    <xdr:sp macro="" textlink="">
      <xdr:nvSpPr>
        <xdr:cNvPr id="72" name="テキスト ボックス 71"/>
        <xdr:cNvSpPr txBox="1"/>
      </xdr:nvSpPr>
      <xdr:spPr>
        <a:xfrm>
          <a:off x="3924300" y="230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69,437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52959</xdr:rowOff>
    </xdr:from>
    <xdr:to>
      <xdr:col>3</xdr:col>
      <xdr:colOff>257175</xdr:colOff>
      <xdr:row>14</xdr:row>
      <xdr:rowOff>154559</xdr:rowOff>
    </xdr:to>
    <xdr:sp macro="" textlink="">
      <xdr:nvSpPr>
        <xdr:cNvPr id="73" name="円/楕円 72"/>
        <xdr:cNvSpPr/>
      </xdr:nvSpPr>
      <xdr:spPr bwMode="auto">
        <a:xfrm>
          <a:off x="3556000" y="25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164736</xdr:rowOff>
    </xdr:from>
    <xdr:ext cx="762000" cy="259045"/>
    <xdr:sp macro="" textlink="">
      <xdr:nvSpPr>
        <xdr:cNvPr id="74" name="テキスト ボックス 73"/>
        <xdr:cNvSpPr txBox="1"/>
      </xdr:nvSpPr>
      <xdr:spPr>
        <a:xfrm>
          <a:off x="3225800" y="226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70,300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80345</xdr:rowOff>
    </xdr:from>
    <xdr:to>
      <xdr:col>2</xdr:col>
      <xdr:colOff>692150</xdr:colOff>
      <xdr:row>14</xdr:row>
      <xdr:rowOff>10495</xdr:rowOff>
    </xdr:to>
    <xdr:sp macro="" textlink="">
      <xdr:nvSpPr>
        <xdr:cNvPr id="75" name="円/楕円 74"/>
        <xdr:cNvSpPr/>
      </xdr:nvSpPr>
      <xdr:spPr bwMode="auto">
        <a:xfrm>
          <a:off x="2857500" y="2356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20672</xdr:rowOff>
    </xdr:from>
    <xdr:ext cx="762000" cy="259045"/>
    <xdr:sp macro="" textlink="">
      <xdr:nvSpPr>
        <xdr:cNvPr id="76" name="テキスト ボックス 75"/>
        <xdr:cNvSpPr txBox="1"/>
      </xdr:nvSpPr>
      <xdr:spPr>
        <a:xfrm>
          <a:off x="2527300" y="21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85075</xdr:rowOff>
    </xdr:from>
    <xdr:to>
      <xdr:col>4</xdr:col>
      <xdr:colOff>1117600</xdr:colOff>
      <xdr:row>37</xdr:row>
      <xdr:rowOff>166136</xdr:rowOff>
    </xdr:to>
    <xdr:cxnSp macro="">
      <xdr:nvCxnSpPr>
        <xdr:cNvPr id="108" name="直線コネクタ 107"/>
        <xdr:cNvCxnSpPr/>
      </xdr:nvCxnSpPr>
      <xdr:spPr bwMode="auto">
        <a:xfrm>
          <a:off x="5003800" y="7209775"/>
          <a:ext cx="647700" cy="81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139224</xdr:rowOff>
    </xdr:from>
    <xdr:ext cx="762000" cy="259045"/>
    <xdr:sp macro="" textlink="">
      <xdr:nvSpPr>
        <xdr:cNvPr id="109" name="人口1人当たり決算額の推移平均値テキスト445"/>
        <xdr:cNvSpPr txBox="1"/>
      </xdr:nvSpPr>
      <xdr:spPr>
        <a:xfrm>
          <a:off x="5740400" y="6749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144876</xdr:rowOff>
    </xdr:from>
    <xdr:to>
      <xdr:col>4</xdr:col>
      <xdr:colOff>469900</xdr:colOff>
      <xdr:row>37</xdr:row>
      <xdr:rowOff>85075</xdr:rowOff>
    </xdr:to>
    <xdr:cxnSp macro="">
      <xdr:nvCxnSpPr>
        <xdr:cNvPr id="111" name="直線コネクタ 110"/>
        <xdr:cNvCxnSpPr/>
      </xdr:nvCxnSpPr>
      <xdr:spPr bwMode="auto">
        <a:xfrm>
          <a:off x="4305300" y="7098126"/>
          <a:ext cx="698500" cy="111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40667</xdr:rowOff>
    </xdr:from>
    <xdr:ext cx="736600" cy="259045"/>
    <xdr:sp macro="" textlink="">
      <xdr:nvSpPr>
        <xdr:cNvPr id="113" name="テキスト ボックス 112"/>
        <xdr:cNvSpPr txBox="1"/>
      </xdr:nvSpPr>
      <xdr:spPr>
        <a:xfrm>
          <a:off x="4622800" y="665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334935</xdr:rowOff>
    </xdr:from>
    <xdr:to>
      <xdr:col>3</xdr:col>
      <xdr:colOff>904875</xdr:colOff>
      <xdr:row>36</xdr:row>
      <xdr:rowOff>144876</xdr:rowOff>
    </xdr:to>
    <xdr:cxnSp macro="">
      <xdr:nvCxnSpPr>
        <xdr:cNvPr id="114" name="直線コネクタ 113"/>
        <xdr:cNvCxnSpPr/>
      </xdr:nvCxnSpPr>
      <xdr:spPr bwMode="auto">
        <a:xfrm>
          <a:off x="3606800" y="6945285"/>
          <a:ext cx="698500" cy="152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36278</xdr:rowOff>
    </xdr:from>
    <xdr:ext cx="762000" cy="259045"/>
    <xdr:sp macro="" textlink="">
      <xdr:nvSpPr>
        <xdr:cNvPr id="116" name="テキスト ボックス 115"/>
        <xdr:cNvSpPr txBox="1"/>
      </xdr:nvSpPr>
      <xdr:spPr>
        <a:xfrm>
          <a:off x="3924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334935</xdr:rowOff>
    </xdr:from>
    <xdr:to>
      <xdr:col>3</xdr:col>
      <xdr:colOff>206375</xdr:colOff>
      <xdr:row>35</xdr:row>
      <xdr:rowOff>336626</xdr:rowOff>
    </xdr:to>
    <xdr:cxnSp macro="">
      <xdr:nvCxnSpPr>
        <xdr:cNvPr id="117" name="直線コネクタ 116"/>
        <xdr:cNvCxnSpPr/>
      </xdr:nvCxnSpPr>
      <xdr:spPr bwMode="auto">
        <a:xfrm flipV="1">
          <a:off x="2908300" y="6945285"/>
          <a:ext cx="698500" cy="1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305843</xdr:rowOff>
    </xdr:from>
    <xdr:ext cx="762000" cy="259045"/>
    <xdr:sp macro="" textlink="">
      <xdr:nvSpPr>
        <xdr:cNvPr id="119" name="テキスト ボックス 118"/>
        <xdr:cNvSpPr txBox="1"/>
      </xdr:nvSpPr>
      <xdr:spPr>
        <a:xfrm>
          <a:off x="32258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271325</xdr:rowOff>
    </xdr:from>
    <xdr:ext cx="762000" cy="259045"/>
    <xdr:sp macro="" textlink="">
      <xdr:nvSpPr>
        <xdr:cNvPr id="121" name="テキスト ボックス 120"/>
        <xdr:cNvSpPr txBox="1"/>
      </xdr:nvSpPr>
      <xdr:spPr>
        <a:xfrm>
          <a:off x="25273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115336</xdr:rowOff>
    </xdr:from>
    <xdr:to>
      <xdr:col>5</xdr:col>
      <xdr:colOff>34925</xdr:colOff>
      <xdr:row>37</xdr:row>
      <xdr:rowOff>216936</xdr:rowOff>
    </xdr:to>
    <xdr:sp macro="" textlink="">
      <xdr:nvSpPr>
        <xdr:cNvPr id="127" name="円/楕円 126"/>
        <xdr:cNvSpPr/>
      </xdr:nvSpPr>
      <xdr:spPr bwMode="auto">
        <a:xfrm>
          <a:off x="5600700" y="7240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87413</xdr:rowOff>
    </xdr:from>
    <xdr:ext cx="762000" cy="259045"/>
    <xdr:sp macro="" textlink="">
      <xdr:nvSpPr>
        <xdr:cNvPr id="128" name="人口1人当たり決算額の推移該当値テキスト445"/>
        <xdr:cNvSpPr txBox="1"/>
      </xdr:nvSpPr>
      <xdr:spPr>
        <a:xfrm>
          <a:off x="5740400" y="721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4,144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34275</xdr:rowOff>
    </xdr:from>
    <xdr:to>
      <xdr:col>4</xdr:col>
      <xdr:colOff>520700</xdr:colOff>
      <xdr:row>37</xdr:row>
      <xdr:rowOff>135875</xdr:rowOff>
    </xdr:to>
    <xdr:sp macro="" textlink="">
      <xdr:nvSpPr>
        <xdr:cNvPr id="129" name="円/楕円 128"/>
        <xdr:cNvSpPr/>
      </xdr:nvSpPr>
      <xdr:spPr bwMode="auto">
        <a:xfrm>
          <a:off x="4953000" y="7158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120652</xdr:rowOff>
    </xdr:from>
    <xdr:ext cx="736600" cy="259045"/>
    <xdr:sp macro="" textlink="">
      <xdr:nvSpPr>
        <xdr:cNvPr id="130" name="テキスト ボックス 129"/>
        <xdr:cNvSpPr txBox="1"/>
      </xdr:nvSpPr>
      <xdr:spPr>
        <a:xfrm>
          <a:off x="4622800" y="724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94076</xdr:rowOff>
    </xdr:from>
    <xdr:to>
      <xdr:col>3</xdr:col>
      <xdr:colOff>955675</xdr:colOff>
      <xdr:row>37</xdr:row>
      <xdr:rowOff>24226</xdr:rowOff>
    </xdr:to>
    <xdr:sp macro="" textlink="">
      <xdr:nvSpPr>
        <xdr:cNvPr id="131" name="円/楕円 130"/>
        <xdr:cNvSpPr/>
      </xdr:nvSpPr>
      <xdr:spPr bwMode="auto">
        <a:xfrm>
          <a:off x="4254500" y="7047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9003</xdr:rowOff>
    </xdr:from>
    <xdr:ext cx="762000" cy="259045"/>
    <xdr:sp macro="" textlink="">
      <xdr:nvSpPr>
        <xdr:cNvPr id="132" name="テキスト ボックス 131"/>
        <xdr:cNvSpPr txBox="1"/>
      </xdr:nvSpPr>
      <xdr:spPr>
        <a:xfrm>
          <a:off x="3924300" y="713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284135</xdr:rowOff>
    </xdr:from>
    <xdr:to>
      <xdr:col>3</xdr:col>
      <xdr:colOff>257175</xdr:colOff>
      <xdr:row>36</xdr:row>
      <xdr:rowOff>42835</xdr:rowOff>
    </xdr:to>
    <xdr:sp macro="" textlink="">
      <xdr:nvSpPr>
        <xdr:cNvPr id="133" name="円/楕円 132"/>
        <xdr:cNvSpPr/>
      </xdr:nvSpPr>
      <xdr:spPr bwMode="auto">
        <a:xfrm>
          <a:off x="3556000" y="6894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27612</xdr:rowOff>
    </xdr:from>
    <xdr:ext cx="762000" cy="259045"/>
    <xdr:sp macro="" textlink="">
      <xdr:nvSpPr>
        <xdr:cNvPr id="134" name="テキスト ボックス 133"/>
        <xdr:cNvSpPr txBox="1"/>
      </xdr:nvSpPr>
      <xdr:spPr>
        <a:xfrm>
          <a:off x="3225800" y="698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285826</xdr:rowOff>
    </xdr:from>
    <xdr:to>
      <xdr:col>2</xdr:col>
      <xdr:colOff>692150</xdr:colOff>
      <xdr:row>36</xdr:row>
      <xdr:rowOff>44526</xdr:rowOff>
    </xdr:to>
    <xdr:sp macro="" textlink="">
      <xdr:nvSpPr>
        <xdr:cNvPr id="135" name="円/楕円 134"/>
        <xdr:cNvSpPr/>
      </xdr:nvSpPr>
      <xdr:spPr bwMode="auto">
        <a:xfrm>
          <a:off x="2857500" y="6896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29303</xdr:rowOff>
    </xdr:from>
    <xdr:ext cx="762000" cy="259045"/>
    <xdr:sp macro="" textlink="">
      <xdr:nvSpPr>
        <xdr:cNvPr id="136" name="テキスト ボックス 135"/>
        <xdr:cNvSpPr txBox="1"/>
      </xdr:nvSpPr>
      <xdr:spPr>
        <a:xfrm>
          <a:off x="2527300" y="698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広島県福山市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471,345
463,371
518.14
171,734,423
166,509,668
3,566,827
100,027,684
141,749,576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65557</xdr:rowOff>
    </xdr:from>
    <xdr:to>
      <xdr:col>6</xdr:col>
      <xdr:colOff>511175</xdr:colOff>
      <xdr:row>35</xdr:row>
      <xdr:rowOff>138062</xdr:rowOff>
    </xdr:to>
    <xdr:cxnSp macro="">
      <xdr:nvCxnSpPr>
        <xdr:cNvPr id="61" name="直線コネクタ 60"/>
        <xdr:cNvCxnSpPr/>
      </xdr:nvCxnSpPr>
      <xdr:spPr>
        <a:xfrm>
          <a:off x="3797300" y="6066307"/>
          <a:ext cx="838200" cy="7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31538</xdr:rowOff>
    </xdr:from>
    <xdr:ext cx="534377" cy="259045"/>
    <xdr:sp macro="" textlink="">
      <xdr:nvSpPr>
        <xdr:cNvPr id="62" name="人件費平均値テキスト"/>
        <xdr:cNvSpPr txBox="1"/>
      </xdr:nvSpPr>
      <xdr:spPr>
        <a:xfrm>
          <a:off x="4686300" y="5860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49213</xdr:rowOff>
    </xdr:from>
    <xdr:to>
      <xdr:col>5</xdr:col>
      <xdr:colOff>358775</xdr:colOff>
      <xdr:row>35</xdr:row>
      <xdr:rowOff>65557</xdr:rowOff>
    </xdr:to>
    <xdr:cxnSp macro="">
      <xdr:nvCxnSpPr>
        <xdr:cNvPr id="64" name="直線コネクタ 63"/>
        <xdr:cNvCxnSpPr/>
      </xdr:nvCxnSpPr>
      <xdr:spPr>
        <a:xfrm>
          <a:off x="2908300" y="6049963"/>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113911</xdr:rowOff>
    </xdr:from>
    <xdr:ext cx="534377" cy="259045"/>
    <xdr:sp macro="" textlink="">
      <xdr:nvSpPr>
        <xdr:cNvPr id="66" name="テキスト ボックス 65"/>
        <xdr:cNvSpPr txBox="1"/>
      </xdr:nvSpPr>
      <xdr:spPr>
        <a:xfrm>
          <a:off x="3530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129870</xdr:rowOff>
    </xdr:from>
    <xdr:to>
      <xdr:col>4</xdr:col>
      <xdr:colOff>155575</xdr:colOff>
      <xdr:row>35</xdr:row>
      <xdr:rowOff>49213</xdr:rowOff>
    </xdr:to>
    <xdr:cxnSp macro="">
      <xdr:nvCxnSpPr>
        <xdr:cNvPr id="67" name="直線コネクタ 66"/>
        <xdr:cNvCxnSpPr/>
      </xdr:nvCxnSpPr>
      <xdr:spPr>
        <a:xfrm>
          <a:off x="2019300" y="5959170"/>
          <a:ext cx="889000" cy="9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98340</xdr:rowOff>
    </xdr:from>
    <xdr:ext cx="534377" cy="259045"/>
    <xdr:sp macro="" textlink="">
      <xdr:nvSpPr>
        <xdr:cNvPr id="69" name="テキスト ボックス 68"/>
        <xdr:cNvSpPr txBox="1"/>
      </xdr:nvSpPr>
      <xdr:spPr>
        <a:xfrm>
          <a:off x="2641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25591</xdr:rowOff>
    </xdr:from>
    <xdr:to>
      <xdr:col>2</xdr:col>
      <xdr:colOff>638175</xdr:colOff>
      <xdr:row>34</xdr:row>
      <xdr:rowOff>129870</xdr:rowOff>
    </xdr:to>
    <xdr:cxnSp macro="">
      <xdr:nvCxnSpPr>
        <xdr:cNvPr id="70" name="直線コネクタ 69"/>
        <xdr:cNvCxnSpPr/>
      </xdr:nvCxnSpPr>
      <xdr:spPr>
        <a:xfrm>
          <a:off x="1130300" y="5854891"/>
          <a:ext cx="889000" cy="10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121619</xdr:rowOff>
    </xdr:from>
    <xdr:ext cx="534377" cy="259045"/>
    <xdr:sp macro="" textlink="">
      <xdr:nvSpPr>
        <xdr:cNvPr id="72" name="テキスト ボックス 71"/>
        <xdr:cNvSpPr txBox="1"/>
      </xdr:nvSpPr>
      <xdr:spPr>
        <a:xfrm>
          <a:off x="1752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21378</xdr:rowOff>
    </xdr:from>
    <xdr:ext cx="534377" cy="259045"/>
    <xdr:sp macro="" textlink="">
      <xdr:nvSpPr>
        <xdr:cNvPr id="74" name="テキスト ボックス 73"/>
        <xdr:cNvSpPr txBox="1"/>
      </xdr:nvSpPr>
      <xdr:spPr>
        <a:xfrm>
          <a:off x="863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87262</xdr:rowOff>
    </xdr:from>
    <xdr:to>
      <xdr:col>6</xdr:col>
      <xdr:colOff>561975</xdr:colOff>
      <xdr:row>36</xdr:row>
      <xdr:rowOff>17412</xdr:rowOff>
    </xdr:to>
    <xdr:sp macro="" textlink="">
      <xdr:nvSpPr>
        <xdr:cNvPr id="80" name="円/楕円 79"/>
        <xdr:cNvSpPr/>
      </xdr:nvSpPr>
      <xdr:spPr>
        <a:xfrm>
          <a:off x="4584700" y="608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65689</xdr:rowOff>
    </xdr:from>
    <xdr:ext cx="534377" cy="259045"/>
    <xdr:sp macro="" textlink="">
      <xdr:nvSpPr>
        <xdr:cNvPr id="81" name="人件費該当値テキスト"/>
        <xdr:cNvSpPr txBox="1"/>
      </xdr:nvSpPr>
      <xdr:spPr>
        <a:xfrm>
          <a:off x="4686300" y="606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55,543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14757</xdr:rowOff>
    </xdr:from>
    <xdr:to>
      <xdr:col>5</xdr:col>
      <xdr:colOff>409575</xdr:colOff>
      <xdr:row>35</xdr:row>
      <xdr:rowOff>116357</xdr:rowOff>
    </xdr:to>
    <xdr:sp macro="" textlink="">
      <xdr:nvSpPr>
        <xdr:cNvPr id="82" name="円/楕円 81"/>
        <xdr:cNvSpPr/>
      </xdr:nvSpPr>
      <xdr:spPr>
        <a:xfrm>
          <a:off x="3746500" y="60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107484</xdr:rowOff>
    </xdr:from>
    <xdr:ext cx="534377" cy="259045"/>
    <xdr:sp macro="" textlink="">
      <xdr:nvSpPr>
        <xdr:cNvPr id="83" name="テキスト ボックス 82"/>
        <xdr:cNvSpPr txBox="1"/>
      </xdr:nvSpPr>
      <xdr:spPr>
        <a:xfrm>
          <a:off x="3530111" y="61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57,446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169863</xdr:rowOff>
    </xdr:from>
    <xdr:to>
      <xdr:col>4</xdr:col>
      <xdr:colOff>206375</xdr:colOff>
      <xdr:row>35</xdr:row>
      <xdr:rowOff>100013</xdr:rowOff>
    </xdr:to>
    <xdr:sp macro="" textlink="">
      <xdr:nvSpPr>
        <xdr:cNvPr id="84" name="円/楕円 83"/>
        <xdr:cNvSpPr/>
      </xdr:nvSpPr>
      <xdr:spPr>
        <a:xfrm>
          <a:off x="2857500" y="599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116540</xdr:rowOff>
    </xdr:from>
    <xdr:ext cx="534377" cy="259045"/>
    <xdr:sp macro="" textlink="">
      <xdr:nvSpPr>
        <xdr:cNvPr id="85" name="テキスト ボックス 84"/>
        <xdr:cNvSpPr txBox="1"/>
      </xdr:nvSpPr>
      <xdr:spPr>
        <a:xfrm>
          <a:off x="2641111" y="577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79070</xdr:rowOff>
    </xdr:from>
    <xdr:to>
      <xdr:col>3</xdr:col>
      <xdr:colOff>3175</xdr:colOff>
      <xdr:row>35</xdr:row>
      <xdr:rowOff>9220</xdr:rowOff>
    </xdr:to>
    <xdr:sp macro="" textlink="">
      <xdr:nvSpPr>
        <xdr:cNvPr id="86" name="円/楕円 85"/>
        <xdr:cNvSpPr/>
      </xdr:nvSpPr>
      <xdr:spPr>
        <a:xfrm>
          <a:off x="1968500" y="59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25747</xdr:rowOff>
    </xdr:from>
    <xdr:ext cx="534377" cy="259045"/>
    <xdr:sp macro="" textlink="">
      <xdr:nvSpPr>
        <xdr:cNvPr id="87" name="テキスト ボックス 86"/>
        <xdr:cNvSpPr txBox="1"/>
      </xdr:nvSpPr>
      <xdr:spPr>
        <a:xfrm>
          <a:off x="1752111" y="56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60,258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146241</xdr:rowOff>
    </xdr:from>
    <xdr:to>
      <xdr:col>1</xdr:col>
      <xdr:colOff>485775</xdr:colOff>
      <xdr:row>34</xdr:row>
      <xdr:rowOff>76391</xdr:rowOff>
    </xdr:to>
    <xdr:sp macro="" textlink="">
      <xdr:nvSpPr>
        <xdr:cNvPr id="88" name="円/楕円 87"/>
        <xdr:cNvSpPr/>
      </xdr:nvSpPr>
      <xdr:spPr>
        <a:xfrm>
          <a:off x="1079500" y="580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92918</xdr:rowOff>
    </xdr:from>
    <xdr:ext cx="534377" cy="259045"/>
    <xdr:sp macro="" textlink="">
      <xdr:nvSpPr>
        <xdr:cNvPr id="89" name="テキスト ボックス 88"/>
        <xdr:cNvSpPr txBox="1"/>
      </xdr:nvSpPr>
      <xdr:spPr>
        <a:xfrm>
          <a:off x="863111" y="55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71298</xdr:rowOff>
    </xdr:from>
    <xdr:to>
      <xdr:col>6</xdr:col>
      <xdr:colOff>511175</xdr:colOff>
      <xdr:row>58</xdr:row>
      <xdr:rowOff>91301</xdr:rowOff>
    </xdr:to>
    <xdr:cxnSp macro="">
      <xdr:nvCxnSpPr>
        <xdr:cNvPr id="119" name="直線コネクタ 118"/>
        <xdr:cNvCxnSpPr/>
      </xdr:nvCxnSpPr>
      <xdr:spPr>
        <a:xfrm flipV="1">
          <a:off x="3797300" y="10015398"/>
          <a:ext cx="8382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126954</xdr:rowOff>
    </xdr:from>
    <xdr:ext cx="534377" cy="259045"/>
    <xdr:sp macro="" textlink="">
      <xdr:nvSpPr>
        <xdr:cNvPr id="120" name="物件費平均値テキスト"/>
        <xdr:cNvSpPr txBox="1"/>
      </xdr:nvSpPr>
      <xdr:spPr>
        <a:xfrm>
          <a:off x="4686300" y="9728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87058</xdr:rowOff>
    </xdr:from>
    <xdr:to>
      <xdr:col>5</xdr:col>
      <xdr:colOff>358775</xdr:colOff>
      <xdr:row>58</xdr:row>
      <xdr:rowOff>91301</xdr:rowOff>
    </xdr:to>
    <xdr:cxnSp macro="">
      <xdr:nvCxnSpPr>
        <xdr:cNvPr id="122" name="直線コネクタ 121"/>
        <xdr:cNvCxnSpPr/>
      </xdr:nvCxnSpPr>
      <xdr:spPr>
        <a:xfrm>
          <a:off x="2908300" y="10031158"/>
          <a:ext cx="889000" cy="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60177</xdr:rowOff>
    </xdr:from>
    <xdr:ext cx="534377" cy="259045"/>
    <xdr:sp macro="" textlink="">
      <xdr:nvSpPr>
        <xdr:cNvPr id="124" name="テキスト ボックス 123"/>
        <xdr:cNvSpPr txBox="1"/>
      </xdr:nvSpPr>
      <xdr:spPr>
        <a:xfrm>
          <a:off x="3530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87058</xdr:rowOff>
    </xdr:from>
    <xdr:to>
      <xdr:col>4</xdr:col>
      <xdr:colOff>155575</xdr:colOff>
      <xdr:row>58</xdr:row>
      <xdr:rowOff>107658</xdr:rowOff>
    </xdr:to>
    <xdr:cxnSp macro="">
      <xdr:nvCxnSpPr>
        <xdr:cNvPr id="125" name="直線コネクタ 124"/>
        <xdr:cNvCxnSpPr/>
      </xdr:nvCxnSpPr>
      <xdr:spPr>
        <a:xfrm flipV="1">
          <a:off x="2019300" y="10031158"/>
          <a:ext cx="889000" cy="2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62260</xdr:rowOff>
    </xdr:from>
    <xdr:ext cx="534377" cy="259045"/>
    <xdr:sp macro="" textlink="">
      <xdr:nvSpPr>
        <xdr:cNvPr id="127" name="テキスト ボックス 126"/>
        <xdr:cNvSpPr txBox="1"/>
      </xdr:nvSpPr>
      <xdr:spPr>
        <a:xfrm>
          <a:off x="2641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107658</xdr:rowOff>
    </xdr:from>
    <xdr:to>
      <xdr:col>2</xdr:col>
      <xdr:colOff>638175</xdr:colOff>
      <xdr:row>58</xdr:row>
      <xdr:rowOff>115836</xdr:rowOff>
    </xdr:to>
    <xdr:cxnSp macro="">
      <xdr:nvCxnSpPr>
        <xdr:cNvPr id="128" name="直線コネクタ 127"/>
        <xdr:cNvCxnSpPr/>
      </xdr:nvCxnSpPr>
      <xdr:spPr>
        <a:xfrm flipV="1">
          <a:off x="1130300" y="10051758"/>
          <a:ext cx="889000" cy="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98772</xdr:rowOff>
    </xdr:from>
    <xdr:ext cx="534377" cy="259045"/>
    <xdr:sp macro="" textlink="">
      <xdr:nvSpPr>
        <xdr:cNvPr id="130" name="テキスト ボックス 129"/>
        <xdr:cNvSpPr txBox="1"/>
      </xdr:nvSpPr>
      <xdr:spPr>
        <a:xfrm>
          <a:off x="1752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108411</xdr:rowOff>
    </xdr:from>
    <xdr:ext cx="534377" cy="259045"/>
    <xdr:sp macro="" textlink="">
      <xdr:nvSpPr>
        <xdr:cNvPr id="132" name="テキスト ボックス 131"/>
        <xdr:cNvSpPr txBox="1"/>
      </xdr:nvSpPr>
      <xdr:spPr>
        <a:xfrm>
          <a:off x="863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20498</xdr:rowOff>
    </xdr:from>
    <xdr:to>
      <xdr:col>6</xdr:col>
      <xdr:colOff>561975</xdr:colOff>
      <xdr:row>58</xdr:row>
      <xdr:rowOff>122098</xdr:rowOff>
    </xdr:to>
    <xdr:sp macro="" textlink="">
      <xdr:nvSpPr>
        <xdr:cNvPr id="138" name="円/楕円 137"/>
        <xdr:cNvSpPr/>
      </xdr:nvSpPr>
      <xdr:spPr>
        <a:xfrm>
          <a:off x="4584700" y="996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106875</xdr:rowOff>
    </xdr:from>
    <xdr:ext cx="534377" cy="259045"/>
    <xdr:sp macro="" textlink="">
      <xdr:nvSpPr>
        <xdr:cNvPr id="139" name="物件費該当値テキスト"/>
        <xdr:cNvSpPr txBox="1"/>
      </xdr:nvSpPr>
      <xdr:spPr>
        <a:xfrm>
          <a:off x="4686300" y="98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41,386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40501</xdr:rowOff>
    </xdr:from>
    <xdr:to>
      <xdr:col>5</xdr:col>
      <xdr:colOff>409575</xdr:colOff>
      <xdr:row>58</xdr:row>
      <xdr:rowOff>142101</xdr:rowOff>
    </xdr:to>
    <xdr:sp macro="" textlink="">
      <xdr:nvSpPr>
        <xdr:cNvPr id="140" name="円/楕円 139"/>
        <xdr:cNvSpPr/>
      </xdr:nvSpPr>
      <xdr:spPr>
        <a:xfrm>
          <a:off x="3746500" y="998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133228</xdr:rowOff>
    </xdr:from>
    <xdr:ext cx="534377" cy="259045"/>
    <xdr:sp macro="" textlink="">
      <xdr:nvSpPr>
        <xdr:cNvPr id="141" name="テキスト ボックス 140"/>
        <xdr:cNvSpPr txBox="1"/>
      </xdr:nvSpPr>
      <xdr:spPr>
        <a:xfrm>
          <a:off x="3530111" y="10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39,811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36258</xdr:rowOff>
    </xdr:from>
    <xdr:to>
      <xdr:col>4</xdr:col>
      <xdr:colOff>206375</xdr:colOff>
      <xdr:row>58</xdr:row>
      <xdr:rowOff>137858</xdr:rowOff>
    </xdr:to>
    <xdr:sp macro="" textlink="">
      <xdr:nvSpPr>
        <xdr:cNvPr id="142" name="円/楕円 141"/>
        <xdr:cNvSpPr/>
      </xdr:nvSpPr>
      <xdr:spPr>
        <a:xfrm>
          <a:off x="2857500" y="998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128985</xdr:rowOff>
    </xdr:from>
    <xdr:ext cx="534377" cy="259045"/>
    <xdr:sp macro="" textlink="">
      <xdr:nvSpPr>
        <xdr:cNvPr id="143" name="テキスト ボックス 142"/>
        <xdr:cNvSpPr txBox="1"/>
      </xdr:nvSpPr>
      <xdr:spPr>
        <a:xfrm>
          <a:off x="2641111" y="1007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40,145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56858</xdr:rowOff>
    </xdr:from>
    <xdr:to>
      <xdr:col>3</xdr:col>
      <xdr:colOff>3175</xdr:colOff>
      <xdr:row>58</xdr:row>
      <xdr:rowOff>158458</xdr:rowOff>
    </xdr:to>
    <xdr:sp macro="" textlink="">
      <xdr:nvSpPr>
        <xdr:cNvPr id="144" name="円/楕円 143"/>
        <xdr:cNvSpPr/>
      </xdr:nvSpPr>
      <xdr:spPr>
        <a:xfrm>
          <a:off x="1968500" y="1000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149585</xdr:rowOff>
    </xdr:from>
    <xdr:ext cx="534377" cy="259045"/>
    <xdr:sp macro="" textlink="">
      <xdr:nvSpPr>
        <xdr:cNvPr id="145" name="テキスト ボックス 144"/>
        <xdr:cNvSpPr txBox="1"/>
      </xdr:nvSpPr>
      <xdr:spPr>
        <a:xfrm>
          <a:off x="1752111" y="100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65036</xdr:rowOff>
    </xdr:from>
    <xdr:to>
      <xdr:col>1</xdr:col>
      <xdr:colOff>485775</xdr:colOff>
      <xdr:row>58</xdr:row>
      <xdr:rowOff>166636</xdr:rowOff>
    </xdr:to>
    <xdr:sp macro="" textlink="">
      <xdr:nvSpPr>
        <xdr:cNvPr id="146" name="円/楕円 145"/>
        <xdr:cNvSpPr/>
      </xdr:nvSpPr>
      <xdr:spPr>
        <a:xfrm>
          <a:off x="1079500" y="1000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157763</xdr:rowOff>
    </xdr:from>
    <xdr:ext cx="534377" cy="259045"/>
    <xdr:sp macro="" textlink="">
      <xdr:nvSpPr>
        <xdr:cNvPr id="147" name="テキスト ボックス 146"/>
        <xdr:cNvSpPr txBox="1"/>
      </xdr:nvSpPr>
      <xdr:spPr>
        <a:xfrm>
          <a:off x="863111" y="1010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161162</xdr:rowOff>
    </xdr:from>
    <xdr:to>
      <xdr:col>6</xdr:col>
      <xdr:colOff>511175</xdr:colOff>
      <xdr:row>76</xdr:row>
      <xdr:rowOff>164464</xdr:rowOff>
    </xdr:to>
    <xdr:cxnSp macro="">
      <xdr:nvCxnSpPr>
        <xdr:cNvPr id="176" name="直線コネクタ 175"/>
        <xdr:cNvCxnSpPr/>
      </xdr:nvCxnSpPr>
      <xdr:spPr>
        <a:xfrm>
          <a:off x="3797300" y="13191362"/>
          <a:ext cx="8382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8272</xdr:rowOff>
    </xdr:from>
    <xdr:ext cx="469744" cy="259045"/>
    <xdr:sp macro="" textlink="">
      <xdr:nvSpPr>
        <xdr:cNvPr id="177" name="維持補修費平均値テキスト"/>
        <xdr:cNvSpPr txBox="1"/>
      </xdr:nvSpPr>
      <xdr:spPr>
        <a:xfrm>
          <a:off x="4686300" y="12867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153288</xdr:rowOff>
    </xdr:from>
    <xdr:to>
      <xdr:col>5</xdr:col>
      <xdr:colOff>358775</xdr:colOff>
      <xdr:row>76</xdr:row>
      <xdr:rowOff>161162</xdr:rowOff>
    </xdr:to>
    <xdr:cxnSp macro="">
      <xdr:nvCxnSpPr>
        <xdr:cNvPr id="179" name="直線コネクタ 178"/>
        <xdr:cNvCxnSpPr/>
      </xdr:nvCxnSpPr>
      <xdr:spPr>
        <a:xfrm>
          <a:off x="2908300" y="13183488"/>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111904</xdr:rowOff>
    </xdr:from>
    <xdr:ext cx="469744" cy="259045"/>
    <xdr:sp macro="" textlink="">
      <xdr:nvSpPr>
        <xdr:cNvPr id="181" name="テキスト ボックス 180"/>
        <xdr:cNvSpPr txBox="1"/>
      </xdr:nvSpPr>
      <xdr:spPr>
        <a:xfrm>
          <a:off x="3562427"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153288</xdr:rowOff>
    </xdr:from>
    <xdr:to>
      <xdr:col>4</xdr:col>
      <xdr:colOff>155575</xdr:colOff>
      <xdr:row>76</xdr:row>
      <xdr:rowOff>170687</xdr:rowOff>
    </xdr:to>
    <xdr:cxnSp macro="">
      <xdr:nvCxnSpPr>
        <xdr:cNvPr id="182" name="直線コネクタ 181"/>
        <xdr:cNvCxnSpPr/>
      </xdr:nvCxnSpPr>
      <xdr:spPr>
        <a:xfrm flipV="1">
          <a:off x="2019300" y="13183488"/>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120921</xdr:rowOff>
    </xdr:from>
    <xdr:ext cx="469744" cy="259045"/>
    <xdr:sp macro="" textlink="">
      <xdr:nvSpPr>
        <xdr:cNvPr id="184" name="テキスト ボックス 183"/>
        <xdr:cNvSpPr txBox="1"/>
      </xdr:nvSpPr>
      <xdr:spPr>
        <a:xfrm>
          <a:off x="2673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170687</xdr:rowOff>
    </xdr:from>
    <xdr:to>
      <xdr:col>2</xdr:col>
      <xdr:colOff>638175</xdr:colOff>
      <xdr:row>77</xdr:row>
      <xdr:rowOff>8637</xdr:rowOff>
    </xdr:to>
    <xdr:cxnSp macro="">
      <xdr:nvCxnSpPr>
        <xdr:cNvPr id="185" name="直線コネクタ 184"/>
        <xdr:cNvCxnSpPr/>
      </xdr:nvCxnSpPr>
      <xdr:spPr>
        <a:xfrm flipV="1">
          <a:off x="1130300" y="13200887"/>
          <a:ext cx="889000" cy="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90187</xdr:rowOff>
    </xdr:from>
    <xdr:ext cx="469744" cy="259045"/>
    <xdr:sp macro="" textlink="">
      <xdr:nvSpPr>
        <xdr:cNvPr id="187" name="テキスト ボックス 186"/>
        <xdr:cNvSpPr txBox="1"/>
      </xdr:nvSpPr>
      <xdr:spPr>
        <a:xfrm>
          <a:off x="1784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88917</xdr:rowOff>
    </xdr:from>
    <xdr:ext cx="469744" cy="259045"/>
    <xdr:sp macro="" textlink="">
      <xdr:nvSpPr>
        <xdr:cNvPr id="189" name="テキスト ボックス 188"/>
        <xdr:cNvSpPr txBox="1"/>
      </xdr:nvSpPr>
      <xdr:spPr>
        <a:xfrm>
          <a:off x="895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113664</xdr:rowOff>
    </xdr:from>
    <xdr:to>
      <xdr:col>6</xdr:col>
      <xdr:colOff>561975</xdr:colOff>
      <xdr:row>77</xdr:row>
      <xdr:rowOff>43814</xdr:rowOff>
    </xdr:to>
    <xdr:sp macro="" textlink="">
      <xdr:nvSpPr>
        <xdr:cNvPr id="195" name="円/楕円 194"/>
        <xdr:cNvSpPr/>
      </xdr:nvSpPr>
      <xdr:spPr>
        <a:xfrm>
          <a:off x="4584700" y="131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92091</xdr:rowOff>
    </xdr:from>
    <xdr:ext cx="469744" cy="259045"/>
    <xdr:sp macro="" textlink="">
      <xdr:nvSpPr>
        <xdr:cNvPr id="196" name="維持補修費該当値テキスト"/>
        <xdr:cNvSpPr txBox="1"/>
      </xdr:nvSpPr>
      <xdr:spPr>
        <a:xfrm>
          <a:off x="4686300" y="1312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110362</xdr:rowOff>
    </xdr:from>
    <xdr:to>
      <xdr:col>5</xdr:col>
      <xdr:colOff>409575</xdr:colOff>
      <xdr:row>77</xdr:row>
      <xdr:rowOff>40512</xdr:rowOff>
    </xdr:to>
    <xdr:sp macro="" textlink="">
      <xdr:nvSpPr>
        <xdr:cNvPr id="197" name="円/楕円 196"/>
        <xdr:cNvSpPr/>
      </xdr:nvSpPr>
      <xdr:spPr>
        <a:xfrm>
          <a:off x="3746500" y="1314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31639</xdr:rowOff>
    </xdr:from>
    <xdr:ext cx="469744" cy="259045"/>
    <xdr:sp macro="" textlink="">
      <xdr:nvSpPr>
        <xdr:cNvPr id="198" name="テキスト ボックス 197"/>
        <xdr:cNvSpPr txBox="1"/>
      </xdr:nvSpPr>
      <xdr:spPr>
        <a:xfrm>
          <a:off x="3562427" y="1323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102488</xdr:rowOff>
    </xdr:from>
    <xdr:to>
      <xdr:col>4</xdr:col>
      <xdr:colOff>206375</xdr:colOff>
      <xdr:row>77</xdr:row>
      <xdr:rowOff>32638</xdr:rowOff>
    </xdr:to>
    <xdr:sp macro="" textlink="">
      <xdr:nvSpPr>
        <xdr:cNvPr id="199" name="円/楕円 198"/>
        <xdr:cNvSpPr/>
      </xdr:nvSpPr>
      <xdr:spPr>
        <a:xfrm>
          <a:off x="2857500" y="1313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23765</xdr:rowOff>
    </xdr:from>
    <xdr:ext cx="469744" cy="259045"/>
    <xdr:sp macro="" textlink="">
      <xdr:nvSpPr>
        <xdr:cNvPr id="200" name="テキスト ボックス 199"/>
        <xdr:cNvSpPr txBox="1"/>
      </xdr:nvSpPr>
      <xdr:spPr>
        <a:xfrm>
          <a:off x="2673427" y="1322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119887</xdr:rowOff>
    </xdr:from>
    <xdr:to>
      <xdr:col>3</xdr:col>
      <xdr:colOff>3175</xdr:colOff>
      <xdr:row>77</xdr:row>
      <xdr:rowOff>50037</xdr:rowOff>
    </xdr:to>
    <xdr:sp macro="" textlink="">
      <xdr:nvSpPr>
        <xdr:cNvPr id="201" name="円/楕円 200"/>
        <xdr:cNvSpPr/>
      </xdr:nvSpPr>
      <xdr:spPr>
        <a:xfrm>
          <a:off x="1968500" y="1315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41164</xdr:rowOff>
    </xdr:from>
    <xdr:ext cx="469744" cy="259045"/>
    <xdr:sp macro="" textlink="">
      <xdr:nvSpPr>
        <xdr:cNvPr id="202" name="テキスト ボックス 201"/>
        <xdr:cNvSpPr txBox="1"/>
      </xdr:nvSpPr>
      <xdr:spPr>
        <a:xfrm>
          <a:off x="1784427" y="1324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129287</xdr:rowOff>
    </xdr:from>
    <xdr:to>
      <xdr:col>1</xdr:col>
      <xdr:colOff>485775</xdr:colOff>
      <xdr:row>77</xdr:row>
      <xdr:rowOff>59437</xdr:rowOff>
    </xdr:to>
    <xdr:sp macro="" textlink="">
      <xdr:nvSpPr>
        <xdr:cNvPr id="203" name="円/楕円 202"/>
        <xdr:cNvSpPr/>
      </xdr:nvSpPr>
      <xdr:spPr>
        <a:xfrm>
          <a:off x="1079500" y="1315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50564</xdr:rowOff>
    </xdr:from>
    <xdr:ext cx="469744" cy="259045"/>
    <xdr:sp macro="" textlink="">
      <xdr:nvSpPr>
        <xdr:cNvPr id="204" name="テキスト ボックス 203"/>
        <xdr:cNvSpPr txBox="1"/>
      </xdr:nvSpPr>
      <xdr:spPr>
        <a:xfrm>
          <a:off x="895427" y="1325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80696</xdr:rowOff>
    </xdr:from>
    <xdr:to>
      <xdr:col>6</xdr:col>
      <xdr:colOff>511175</xdr:colOff>
      <xdr:row>96</xdr:row>
      <xdr:rowOff>123940</xdr:rowOff>
    </xdr:to>
    <xdr:cxnSp macro="">
      <xdr:nvCxnSpPr>
        <xdr:cNvPr id="234" name="直線コネクタ 233"/>
        <xdr:cNvCxnSpPr/>
      </xdr:nvCxnSpPr>
      <xdr:spPr>
        <a:xfrm flipV="1">
          <a:off x="3797300" y="16539896"/>
          <a:ext cx="8382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99077</xdr:rowOff>
    </xdr:from>
    <xdr:ext cx="599010" cy="259045"/>
    <xdr:sp macro="" textlink="">
      <xdr:nvSpPr>
        <xdr:cNvPr id="235" name="扶助費平均値テキスト"/>
        <xdr:cNvSpPr txBox="1"/>
      </xdr:nvSpPr>
      <xdr:spPr>
        <a:xfrm>
          <a:off x="4686300" y="16215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123940</xdr:rowOff>
    </xdr:from>
    <xdr:to>
      <xdr:col>5</xdr:col>
      <xdr:colOff>358775</xdr:colOff>
      <xdr:row>96</xdr:row>
      <xdr:rowOff>127495</xdr:rowOff>
    </xdr:to>
    <xdr:cxnSp macro="">
      <xdr:nvCxnSpPr>
        <xdr:cNvPr id="237" name="直線コネクタ 236"/>
        <xdr:cNvCxnSpPr/>
      </xdr:nvCxnSpPr>
      <xdr:spPr>
        <a:xfrm flipV="1">
          <a:off x="2908300" y="16583140"/>
          <a:ext cx="8890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88409</xdr:rowOff>
    </xdr:from>
    <xdr:ext cx="599010" cy="259045"/>
    <xdr:sp macro="" textlink="">
      <xdr:nvSpPr>
        <xdr:cNvPr id="239" name="テキスト ボックス 238"/>
        <xdr:cNvSpPr txBox="1"/>
      </xdr:nvSpPr>
      <xdr:spPr>
        <a:xfrm>
          <a:off x="3497794"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127495</xdr:rowOff>
    </xdr:from>
    <xdr:to>
      <xdr:col>4</xdr:col>
      <xdr:colOff>155575</xdr:colOff>
      <xdr:row>97</xdr:row>
      <xdr:rowOff>13018</xdr:rowOff>
    </xdr:to>
    <xdr:cxnSp macro="">
      <xdr:nvCxnSpPr>
        <xdr:cNvPr id="240" name="直線コネクタ 239"/>
        <xdr:cNvCxnSpPr/>
      </xdr:nvCxnSpPr>
      <xdr:spPr>
        <a:xfrm flipV="1">
          <a:off x="2019300" y="16586695"/>
          <a:ext cx="889000" cy="5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126179</xdr:rowOff>
    </xdr:from>
    <xdr:ext cx="534377" cy="259045"/>
    <xdr:sp macro="" textlink="">
      <xdr:nvSpPr>
        <xdr:cNvPr id="242" name="テキスト ボックス 241"/>
        <xdr:cNvSpPr txBox="1"/>
      </xdr:nvSpPr>
      <xdr:spPr>
        <a:xfrm>
          <a:off x="2641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13018</xdr:rowOff>
    </xdr:from>
    <xdr:to>
      <xdr:col>2</xdr:col>
      <xdr:colOff>638175</xdr:colOff>
      <xdr:row>97</xdr:row>
      <xdr:rowOff>25285</xdr:rowOff>
    </xdr:to>
    <xdr:cxnSp macro="">
      <xdr:nvCxnSpPr>
        <xdr:cNvPr id="243" name="直線コネクタ 242"/>
        <xdr:cNvCxnSpPr/>
      </xdr:nvCxnSpPr>
      <xdr:spPr>
        <a:xfrm flipV="1">
          <a:off x="1130300" y="16643668"/>
          <a:ext cx="889000" cy="1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24249</xdr:rowOff>
    </xdr:from>
    <xdr:ext cx="534377" cy="259045"/>
    <xdr:sp macro="" textlink="">
      <xdr:nvSpPr>
        <xdr:cNvPr id="245" name="テキスト ボックス 244"/>
        <xdr:cNvSpPr txBox="1"/>
      </xdr:nvSpPr>
      <xdr:spPr>
        <a:xfrm>
          <a:off x="1752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46080</xdr:rowOff>
    </xdr:from>
    <xdr:ext cx="534377" cy="259045"/>
    <xdr:sp macro="" textlink="">
      <xdr:nvSpPr>
        <xdr:cNvPr id="247" name="テキスト ボックス 246"/>
        <xdr:cNvSpPr txBox="1"/>
      </xdr:nvSpPr>
      <xdr:spPr>
        <a:xfrm>
          <a:off x="863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29896</xdr:rowOff>
    </xdr:from>
    <xdr:to>
      <xdr:col>6</xdr:col>
      <xdr:colOff>561975</xdr:colOff>
      <xdr:row>96</xdr:row>
      <xdr:rowOff>131496</xdr:rowOff>
    </xdr:to>
    <xdr:sp macro="" textlink="">
      <xdr:nvSpPr>
        <xdr:cNvPr id="253" name="円/楕円 252"/>
        <xdr:cNvSpPr/>
      </xdr:nvSpPr>
      <xdr:spPr>
        <a:xfrm>
          <a:off x="4584700" y="164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8323</xdr:rowOff>
    </xdr:from>
    <xdr:ext cx="534377" cy="259045"/>
    <xdr:sp macro="" textlink="">
      <xdr:nvSpPr>
        <xdr:cNvPr id="254" name="扶助費該当値テキスト"/>
        <xdr:cNvSpPr txBox="1"/>
      </xdr:nvSpPr>
      <xdr:spPr>
        <a:xfrm>
          <a:off x="4686300" y="164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97,646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73140</xdr:rowOff>
    </xdr:from>
    <xdr:to>
      <xdr:col>5</xdr:col>
      <xdr:colOff>409575</xdr:colOff>
      <xdr:row>97</xdr:row>
      <xdr:rowOff>3290</xdr:rowOff>
    </xdr:to>
    <xdr:sp macro="" textlink="">
      <xdr:nvSpPr>
        <xdr:cNvPr id="255" name="円/楕円 254"/>
        <xdr:cNvSpPr/>
      </xdr:nvSpPr>
      <xdr:spPr>
        <a:xfrm>
          <a:off x="3746500" y="165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165867</xdr:rowOff>
    </xdr:from>
    <xdr:ext cx="534377" cy="259045"/>
    <xdr:sp macro="" textlink="">
      <xdr:nvSpPr>
        <xdr:cNvPr id="256" name="テキスト ボックス 255"/>
        <xdr:cNvSpPr txBox="1"/>
      </xdr:nvSpPr>
      <xdr:spPr>
        <a:xfrm>
          <a:off x="3530111" y="1662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94,241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76695</xdr:rowOff>
    </xdr:from>
    <xdr:to>
      <xdr:col>4</xdr:col>
      <xdr:colOff>206375</xdr:colOff>
      <xdr:row>97</xdr:row>
      <xdr:rowOff>6845</xdr:rowOff>
    </xdr:to>
    <xdr:sp macro="" textlink="">
      <xdr:nvSpPr>
        <xdr:cNvPr id="257" name="円/楕円 256"/>
        <xdr:cNvSpPr/>
      </xdr:nvSpPr>
      <xdr:spPr>
        <a:xfrm>
          <a:off x="2857500" y="1653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169422</xdr:rowOff>
    </xdr:from>
    <xdr:ext cx="534377" cy="259045"/>
    <xdr:sp macro="" textlink="">
      <xdr:nvSpPr>
        <xdr:cNvPr id="258" name="テキスト ボックス 257"/>
        <xdr:cNvSpPr txBox="1"/>
      </xdr:nvSpPr>
      <xdr:spPr>
        <a:xfrm>
          <a:off x="2641111" y="1662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93,961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133668</xdr:rowOff>
    </xdr:from>
    <xdr:to>
      <xdr:col>3</xdr:col>
      <xdr:colOff>3175</xdr:colOff>
      <xdr:row>97</xdr:row>
      <xdr:rowOff>63818</xdr:rowOff>
    </xdr:to>
    <xdr:sp macro="" textlink="">
      <xdr:nvSpPr>
        <xdr:cNvPr id="259" name="円/楕円 258"/>
        <xdr:cNvSpPr/>
      </xdr:nvSpPr>
      <xdr:spPr>
        <a:xfrm>
          <a:off x="1968500" y="165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54945</xdr:rowOff>
    </xdr:from>
    <xdr:ext cx="534377" cy="259045"/>
    <xdr:sp macro="" textlink="">
      <xdr:nvSpPr>
        <xdr:cNvPr id="260" name="テキスト ボックス 259"/>
        <xdr:cNvSpPr txBox="1"/>
      </xdr:nvSpPr>
      <xdr:spPr>
        <a:xfrm>
          <a:off x="1752111" y="1668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89,475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145935</xdr:rowOff>
    </xdr:from>
    <xdr:to>
      <xdr:col>1</xdr:col>
      <xdr:colOff>485775</xdr:colOff>
      <xdr:row>97</xdr:row>
      <xdr:rowOff>76085</xdr:rowOff>
    </xdr:to>
    <xdr:sp macro="" textlink="">
      <xdr:nvSpPr>
        <xdr:cNvPr id="261" name="円/楕円 260"/>
        <xdr:cNvSpPr/>
      </xdr:nvSpPr>
      <xdr:spPr>
        <a:xfrm>
          <a:off x="1079500" y="1660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67212</xdr:rowOff>
    </xdr:from>
    <xdr:ext cx="534377" cy="259045"/>
    <xdr:sp macro="" textlink="">
      <xdr:nvSpPr>
        <xdr:cNvPr id="262" name="テキスト ボックス 261"/>
        <xdr:cNvSpPr txBox="1"/>
      </xdr:nvSpPr>
      <xdr:spPr>
        <a:xfrm>
          <a:off x="863111" y="1669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37,892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64742</xdr:rowOff>
    </xdr:from>
    <xdr:to>
      <xdr:col>15</xdr:col>
      <xdr:colOff>180975</xdr:colOff>
      <xdr:row>34</xdr:row>
      <xdr:rowOff>83647</xdr:rowOff>
    </xdr:to>
    <xdr:cxnSp macro="">
      <xdr:nvCxnSpPr>
        <xdr:cNvPr id="289" name="直線コネクタ 288"/>
        <xdr:cNvCxnSpPr/>
      </xdr:nvCxnSpPr>
      <xdr:spPr>
        <a:xfrm>
          <a:off x="9639300" y="5894042"/>
          <a:ext cx="838200" cy="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95239</xdr:rowOff>
    </xdr:from>
    <xdr:ext cx="534377" cy="259045"/>
    <xdr:sp macro="" textlink="">
      <xdr:nvSpPr>
        <xdr:cNvPr id="290" name="補助費等平均値テキスト"/>
        <xdr:cNvSpPr txBox="1"/>
      </xdr:nvSpPr>
      <xdr:spPr>
        <a:xfrm>
          <a:off x="10528300" y="5924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64742</xdr:rowOff>
    </xdr:from>
    <xdr:to>
      <xdr:col>14</xdr:col>
      <xdr:colOff>28575</xdr:colOff>
      <xdr:row>34</xdr:row>
      <xdr:rowOff>75966</xdr:rowOff>
    </xdr:to>
    <xdr:cxnSp macro="">
      <xdr:nvCxnSpPr>
        <xdr:cNvPr id="292" name="直線コネクタ 291"/>
        <xdr:cNvCxnSpPr/>
      </xdr:nvCxnSpPr>
      <xdr:spPr>
        <a:xfrm flipV="1">
          <a:off x="8750300" y="5894042"/>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38112</xdr:rowOff>
    </xdr:from>
    <xdr:ext cx="534377" cy="259045"/>
    <xdr:sp macro="" textlink="">
      <xdr:nvSpPr>
        <xdr:cNvPr id="294" name="テキスト ボックス 293"/>
        <xdr:cNvSpPr txBox="1"/>
      </xdr:nvSpPr>
      <xdr:spPr>
        <a:xfrm>
          <a:off x="9372111" y="60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2311</xdr:rowOff>
    </xdr:from>
    <xdr:to>
      <xdr:col>12</xdr:col>
      <xdr:colOff>511175</xdr:colOff>
      <xdr:row>34</xdr:row>
      <xdr:rowOff>75966</xdr:rowOff>
    </xdr:to>
    <xdr:cxnSp macro="">
      <xdr:nvCxnSpPr>
        <xdr:cNvPr id="295" name="直線コネクタ 294"/>
        <xdr:cNvCxnSpPr/>
      </xdr:nvCxnSpPr>
      <xdr:spPr>
        <a:xfrm>
          <a:off x="7861300" y="5831611"/>
          <a:ext cx="889000" cy="7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43004</xdr:rowOff>
    </xdr:from>
    <xdr:ext cx="534377" cy="259045"/>
    <xdr:sp macro="" textlink="">
      <xdr:nvSpPr>
        <xdr:cNvPr id="297" name="テキスト ボックス 296"/>
        <xdr:cNvSpPr txBox="1"/>
      </xdr:nvSpPr>
      <xdr:spPr>
        <a:xfrm>
          <a:off x="8483111" y="60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2311</xdr:rowOff>
    </xdr:from>
    <xdr:to>
      <xdr:col>11</xdr:col>
      <xdr:colOff>307975</xdr:colOff>
      <xdr:row>34</xdr:row>
      <xdr:rowOff>23594</xdr:rowOff>
    </xdr:to>
    <xdr:cxnSp macro="">
      <xdr:nvCxnSpPr>
        <xdr:cNvPr id="298" name="直線コネクタ 297"/>
        <xdr:cNvCxnSpPr/>
      </xdr:nvCxnSpPr>
      <xdr:spPr>
        <a:xfrm flipV="1">
          <a:off x="6972300" y="5831611"/>
          <a:ext cx="889000" cy="2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42867</xdr:rowOff>
    </xdr:from>
    <xdr:ext cx="534377" cy="259045"/>
    <xdr:sp macro="" textlink="">
      <xdr:nvSpPr>
        <xdr:cNvPr id="300" name="テキスト ボックス 299"/>
        <xdr:cNvSpPr txBox="1"/>
      </xdr:nvSpPr>
      <xdr:spPr>
        <a:xfrm>
          <a:off x="7594111" y="604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42364</xdr:rowOff>
    </xdr:from>
    <xdr:ext cx="534377" cy="259045"/>
    <xdr:sp macro="" textlink="">
      <xdr:nvSpPr>
        <xdr:cNvPr id="302" name="テキスト ボックス 301"/>
        <xdr:cNvSpPr txBox="1"/>
      </xdr:nvSpPr>
      <xdr:spPr>
        <a:xfrm>
          <a:off x="6705111" y="604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32847</xdr:rowOff>
    </xdr:from>
    <xdr:to>
      <xdr:col>15</xdr:col>
      <xdr:colOff>231775</xdr:colOff>
      <xdr:row>34</xdr:row>
      <xdr:rowOff>134447</xdr:rowOff>
    </xdr:to>
    <xdr:sp macro="" textlink="">
      <xdr:nvSpPr>
        <xdr:cNvPr id="308" name="円/楕円 307"/>
        <xdr:cNvSpPr/>
      </xdr:nvSpPr>
      <xdr:spPr>
        <a:xfrm>
          <a:off x="10426700" y="586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55724</xdr:rowOff>
    </xdr:from>
    <xdr:ext cx="534377" cy="259045"/>
    <xdr:sp macro="" textlink="">
      <xdr:nvSpPr>
        <xdr:cNvPr id="309" name="補助費等該当値テキスト"/>
        <xdr:cNvSpPr txBox="1"/>
      </xdr:nvSpPr>
      <xdr:spPr>
        <a:xfrm>
          <a:off x="10528300" y="57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32,452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13942</xdr:rowOff>
    </xdr:from>
    <xdr:to>
      <xdr:col>14</xdr:col>
      <xdr:colOff>79375</xdr:colOff>
      <xdr:row>34</xdr:row>
      <xdr:rowOff>115542</xdr:rowOff>
    </xdr:to>
    <xdr:sp macro="" textlink="">
      <xdr:nvSpPr>
        <xdr:cNvPr id="310" name="円/楕円 309"/>
        <xdr:cNvSpPr/>
      </xdr:nvSpPr>
      <xdr:spPr>
        <a:xfrm>
          <a:off x="9588500" y="584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132069</xdr:rowOff>
    </xdr:from>
    <xdr:ext cx="534377" cy="259045"/>
    <xdr:sp macro="" textlink="">
      <xdr:nvSpPr>
        <xdr:cNvPr id="311" name="テキスト ボックス 310"/>
        <xdr:cNvSpPr txBox="1"/>
      </xdr:nvSpPr>
      <xdr:spPr>
        <a:xfrm>
          <a:off x="9372111" y="56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25166</xdr:rowOff>
    </xdr:from>
    <xdr:to>
      <xdr:col>12</xdr:col>
      <xdr:colOff>561975</xdr:colOff>
      <xdr:row>34</xdr:row>
      <xdr:rowOff>126766</xdr:rowOff>
    </xdr:to>
    <xdr:sp macro="" textlink="">
      <xdr:nvSpPr>
        <xdr:cNvPr id="312" name="円/楕円 311"/>
        <xdr:cNvSpPr/>
      </xdr:nvSpPr>
      <xdr:spPr>
        <a:xfrm>
          <a:off x="8699500" y="585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143293</xdr:rowOff>
    </xdr:from>
    <xdr:ext cx="534377" cy="259045"/>
    <xdr:sp macro="" textlink="">
      <xdr:nvSpPr>
        <xdr:cNvPr id="313" name="テキスト ボックス 312"/>
        <xdr:cNvSpPr txBox="1"/>
      </xdr:nvSpPr>
      <xdr:spPr>
        <a:xfrm>
          <a:off x="8483111" y="562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32,788</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122961</xdr:rowOff>
    </xdr:from>
    <xdr:to>
      <xdr:col>11</xdr:col>
      <xdr:colOff>358775</xdr:colOff>
      <xdr:row>34</xdr:row>
      <xdr:rowOff>53111</xdr:rowOff>
    </xdr:to>
    <xdr:sp macro="" textlink="">
      <xdr:nvSpPr>
        <xdr:cNvPr id="314" name="円/楕円 313"/>
        <xdr:cNvSpPr/>
      </xdr:nvSpPr>
      <xdr:spPr>
        <a:xfrm>
          <a:off x="7810500" y="578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69638</xdr:rowOff>
    </xdr:from>
    <xdr:ext cx="534377" cy="259045"/>
    <xdr:sp macro="" textlink="">
      <xdr:nvSpPr>
        <xdr:cNvPr id="315" name="テキスト ボックス 314"/>
        <xdr:cNvSpPr txBox="1"/>
      </xdr:nvSpPr>
      <xdr:spPr>
        <a:xfrm>
          <a:off x="7594111" y="555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36,010</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144244</xdr:rowOff>
    </xdr:from>
    <xdr:to>
      <xdr:col>10</xdr:col>
      <xdr:colOff>155575</xdr:colOff>
      <xdr:row>34</xdr:row>
      <xdr:rowOff>74394</xdr:rowOff>
    </xdr:to>
    <xdr:sp macro="" textlink="">
      <xdr:nvSpPr>
        <xdr:cNvPr id="316" name="円/楕円 315"/>
        <xdr:cNvSpPr/>
      </xdr:nvSpPr>
      <xdr:spPr>
        <a:xfrm>
          <a:off x="6921500" y="580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90921</xdr:rowOff>
    </xdr:from>
    <xdr:ext cx="534377" cy="259045"/>
    <xdr:sp macro="" textlink="">
      <xdr:nvSpPr>
        <xdr:cNvPr id="317" name="テキスト ボックス 316"/>
        <xdr:cNvSpPr txBox="1"/>
      </xdr:nvSpPr>
      <xdr:spPr>
        <a:xfrm>
          <a:off x="6705111" y="557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148444</xdr:rowOff>
    </xdr:from>
    <xdr:to>
      <xdr:col>15</xdr:col>
      <xdr:colOff>180975</xdr:colOff>
      <xdr:row>58</xdr:row>
      <xdr:rowOff>26600</xdr:rowOff>
    </xdr:to>
    <xdr:cxnSp macro="">
      <xdr:nvCxnSpPr>
        <xdr:cNvPr id="347" name="直線コネクタ 346"/>
        <xdr:cNvCxnSpPr/>
      </xdr:nvCxnSpPr>
      <xdr:spPr>
        <a:xfrm flipV="1">
          <a:off x="9639300" y="9921094"/>
          <a:ext cx="8382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28052</xdr:rowOff>
    </xdr:from>
    <xdr:ext cx="534377" cy="259045"/>
    <xdr:sp macro="" textlink="">
      <xdr:nvSpPr>
        <xdr:cNvPr id="348" name="普通建設事業費平均値テキスト"/>
        <xdr:cNvSpPr txBox="1"/>
      </xdr:nvSpPr>
      <xdr:spPr>
        <a:xfrm>
          <a:off x="10528300" y="94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26600</xdr:rowOff>
    </xdr:from>
    <xdr:to>
      <xdr:col>14</xdr:col>
      <xdr:colOff>28575</xdr:colOff>
      <xdr:row>58</xdr:row>
      <xdr:rowOff>109887</xdr:rowOff>
    </xdr:to>
    <xdr:cxnSp macro="">
      <xdr:nvCxnSpPr>
        <xdr:cNvPr id="350" name="直線コネクタ 349"/>
        <xdr:cNvCxnSpPr/>
      </xdr:nvCxnSpPr>
      <xdr:spPr>
        <a:xfrm flipV="1">
          <a:off x="8750300" y="9970700"/>
          <a:ext cx="889000" cy="8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37863</xdr:rowOff>
    </xdr:from>
    <xdr:ext cx="534377" cy="259045"/>
    <xdr:sp macro="" textlink="">
      <xdr:nvSpPr>
        <xdr:cNvPr id="352" name="テキスト ボックス 351"/>
        <xdr:cNvSpPr txBox="1"/>
      </xdr:nvSpPr>
      <xdr:spPr>
        <a:xfrm>
          <a:off x="9372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55994</xdr:rowOff>
    </xdr:from>
    <xdr:to>
      <xdr:col>12</xdr:col>
      <xdr:colOff>511175</xdr:colOff>
      <xdr:row>58</xdr:row>
      <xdr:rowOff>109887</xdr:rowOff>
    </xdr:to>
    <xdr:cxnSp macro="">
      <xdr:nvCxnSpPr>
        <xdr:cNvPr id="353" name="直線コネクタ 352"/>
        <xdr:cNvCxnSpPr/>
      </xdr:nvCxnSpPr>
      <xdr:spPr>
        <a:xfrm>
          <a:off x="7861300" y="10000094"/>
          <a:ext cx="889000" cy="5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23899</xdr:rowOff>
    </xdr:from>
    <xdr:ext cx="534377" cy="259045"/>
    <xdr:sp macro="" textlink="">
      <xdr:nvSpPr>
        <xdr:cNvPr id="355" name="テキスト ボックス 354"/>
        <xdr:cNvSpPr txBox="1"/>
      </xdr:nvSpPr>
      <xdr:spPr>
        <a:xfrm>
          <a:off x="8483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43383</xdr:rowOff>
    </xdr:from>
    <xdr:to>
      <xdr:col>11</xdr:col>
      <xdr:colOff>307975</xdr:colOff>
      <xdr:row>58</xdr:row>
      <xdr:rowOff>55994</xdr:rowOff>
    </xdr:to>
    <xdr:cxnSp macro="">
      <xdr:nvCxnSpPr>
        <xdr:cNvPr id="356" name="直線コネクタ 355"/>
        <xdr:cNvCxnSpPr/>
      </xdr:nvCxnSpPr>
      <xdr:spPr>
        <a:xfrm>
          <a:off x="6972300" y="9987483"/>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98880</xdr:rowOff>
    </xdr:from>
    <xdr:ext cx="534377" cy="259045"/>
    <xdr:sp macro="" textlink="">
      <xdr:nvSpPr>
        <xdr:cNvPr id="358" name="テキスト ボックス 357"/>
        <xdr:cNvSpPr txBox="1"/>
      </xdr:nvSpPr>
      <xdr:spPr>
        <a:xfrm>
          <a:off x="7594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41197</xdr:rowOff>
    </xdr:from>
    <xdr:ext cx="534377" cy="259045"/>
    <xdr:sp macro="" textlink="">
      <xdr:nvSpPr>
        <xdr:cNvPr id="360" name="テキスト ボックス 359"/>
        <xdr:cNvSpPr txBox="1"/>
      </xdr:nvSpPr>
      <xdr:spPr>
        <a:xfrm>
          <a:off x="6705111" y="94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97644</xdr:rowOff>
    </xdr:from>
    <xdr:to>
      <xdr:col>15</xdr:col>
      <xdr:colOff>231775</xdr:colOff>
      <xdr:row>58</xdr:row>
      <xdr:rowOff>27794</xdr:rowOff>
    </xdr:to>
    <xdr:sp macro="" textlink="">
      <xdr:nvSpPr>
        <xdr:cNvPr id="366" name="円/楕円 365"/>
        <xdr:cNvSpPr/>
      </xdr:nvSpPr>
      <xdr:spPr>
        <a:xfrm>
          <a:off x="10426700" y="98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76071</xdr:rowOff>
    </xdr:from>
    <xdr:ext cx="534377" cy="259045"/>
    <xdr:sp macro="" textlink="">
      <xdr:nvSpPr>
        <xdr:cNvPr id="367" name="普通建設事業費該当値テキスト"/>
        <xdr:cNvSpPr txBox="1"/>
      </xdr:nvSpPr>
      <xdr:spPr>
        <a:xfrm>
          <a:off x="10528300" y="984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32,541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147250</xdr:rowOff>
    </xdr:from>
    <xdr:to>
      <xdr:col>14</xdr:col>
      <xdr:colOff>79375</xdr:colOff>
      <xdr:row>58</xdr:row>
      <xdr:rowOff>77400</xdr:rowOff>
    </xdr:to>
    <xdr:sp macro="" textlink="">
      <xdr:nvSpPr>
        <xdr:cNvPr id="368" name="円/楕円 367"/>
        <xdr:cNvSpPr/>
      </xdr:nvSpPr>
      <xdr:spPr>
        <a:xfrm>
          <a:off x="9588500" y="99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68527</xdr:rowOff>
    </xdr:from>
    <xdr:ext cx="534377" cy="259045"/>
    <xdr:sp macro="" textlink="">
      <xdr:nvSpPr>
        <xdr:cNvPr id="369" name="テキスト ボックス 368"/>
        <xdr:cNvSpPr txBox="1"/>
      </xdr:nvSpPr>
      <xdr:spPr>
        <a:xfrm>
          <a:off x="9372111" y="1001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29,937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59087</xdr:rowOff>
    </xdr:from>
    <xdr:to>
      <xdr:col>12</xdr:col>
      <xdr:colOff>561975</xdr:colOff>
      <xdr:row>58</xdr:row>
      <xdr:rowOff>160687</xdr:rowOff>
    </xdr:to>
    <xdr:sp macro="" textlink="">
      <xdr:nvSpPr>
        <xdr:cNvPr id="370" name="円/楕円 369"/>
        <xdr:cNvSpPr/>
      </xdr:nvSpPr>
      <xdr:spPr>
        <a:xfrm>
          <a:off x="8699500" y="1000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151814</xdr:rowOff>
    </xdr:from>
    <xdr:ext cx="534377" cy="259045"/>
    <xdr:sp macro="" textlink="">
      <xdr:nvSpPr>
        <xdr:cNvPr id="371" name="テキスト ボックス 370"/>
        <xdr:cNvSpPr txBox="1"/>
      </xdr:nvSpPr>
      <xdr:spPr>
        <a:xfrm>
          <a:off x="8483111" y="1009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5194</xdr:rowOff>
    </xdr:from>
    <xdr:to>
      <xdr:col>11</xdr:col>
      <xdr:colOff>358775</xdr:colOff>
      <xdr:row>58</xdr:row>
      <xdr:rowOff>106794</xdr:rowOff>
    </xdr:to>
    <xdr:sp macro="" textlink="">
      <xdr:nvSpPr>
        <xdr:cNvPr id="372" name="円/楕円 371"/>
        <xdr:cNvSpPr/>
      </xdr:nvSpPr>
      <xdr:spPr>
        <a:xfrm>
          <a:off x="7810500" y="994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97921</xdr:rowOff>
    </xdr:from>
    <xdr:ext cx="534377" cy="259045"/>
    <xdr:sp macro="" textlink="">
      <xdr:nvSpPr>
        <xdr:cNvPr id="373" name="テキスト ボックス 372"/>
        <xdr:cNvSpPr txBox="1"/>
      </xdr:nvSpPr>
      <xdr:spPr>
        <a:xfrm>
          <a:off x="7594111" y="1004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164033</xdr:rowOff>
    </xdr:from>
    <xdr:to>
      <xdr:col>10</xdr:col>
      <xdr:colOff>155575</xdr:colOff>
      <xdr:row>58</xdr:row>
      <xdr:rowOff>94183</xdr:rowOff>
    </xdr:to>
    <xdr:sp macro="" textlink="">
      <xdr:nvSpPr>
        <xdr:cNvPr id="374" name="円/楕円 373"/>
        <xdr:cNvSpPr/>
      </xdr:nvSpPr>
      <xdr:spPr>
        <a:xfrm>
          <a:off x="6921500" y="993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85310</xdr:rowOff>
    </xdr:from>
    <xdr:ext cx="534377" cy="259045"/>
    <xdr:sp macro="" textlink="">
      <xdr:nvSpPr>
        <xdr:cNvPr id="375" name="テキスト ボックス 374"/>
        <xdr:cNvSpPr txBox="1"/>
      </xdr:nvSpPr>
      <xdr:spPr>
        <a:xfrm>
          <a:off x="6705111" y="1002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82665</xdr:rowOff>
    </xdr:from>
    <xdr:to>
      <xdr:col>15</xdr:col>
      <xdr:colOff>180975</xdr:colOff>
      <xdr:row>78</xdr:row>
      <xdr:rowOff>66456</xdr:rowOff>
    </xdr:to>
    <xdr:cxnSp macro="">
      <xdr:nvCxnSpPr>
        <xdr:cNvPr id="402" name="直線コネクタ 401"/>
        <xdr:cNvCxnSpPr/>
      </xdr:nvCxnSpPr>
      <xdr:spPr>
        <a:xfrm>
          <a:off x="9639300" y="13284315"/>
          <a:ext cx="838200" cy="15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160492</xdr:rowOff>
    </xdr:from>
    <xdr:ext cx="534377" cy="259045"/>
    <xdr:sp macro="" textlink="">
      <xdr:nvSpPr>
        <xdr:cNvPr id="403" name="普通建設事業費 （ うち新規整備　）平均値テキスト"/>
        <xdr:cNvSpPr txBox="1"/>
      </xdr:nvSpPr>
      <xdr:spPr>
        <a:xfrm>
          <a:off x="10528300" y="1301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82665</xdr:rowOff>
    </xdr:from>
    <xdr:to>
      <xdr:col>14</xdr:col>
      <xdr:colOff>28575</xdr:colOff>
      <xdr:row>77</xdr:row>
      <xdr:rowOff>121572</xdr:rowOff>
    </xdr:to>
    <xdr:cxnSp macro="">
      <xdr:nvCxnSpPr>
        <xdr:cNvPr id="405" name="直線コネクタ 404"/>
        <xdr:cNvCxnSpPr/>
      </xdr:nvCxnSpPr>
      <xdr:spPr>
        <a:xfrm flipV="1">
          <a:off x="8750300" y="13284315"/>
          <a:ext cx="889000" cy="3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136961</xdr:rowOff>
    </xdr:from>
    <xdr:ext cx="534377" cy="259045"/>
    <xdr:sp macro="" textlink="">
      <xdr:nvSpPr>
        <xdr:cNvPr id="407" name="テキスト ボックス 406"/>
        <xdr:cNvSpPr txBox="1"/>
      </xdr:nvSpPr>
      <xdr:spPr>
        <a:xfrm>
          <a:off x="9372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116661</xdr:rowOff>
    </xdr:from>
    <xdr:ext cx="534377" cy="259045"/>
    <xdr:sp macro="" textlink="">
      <xdr:nvSpPr>
        <xdr:cNvPr id="409" name="テキスト ボックス 408"/>
        <xdr:cNvSpPr txBox="1"/>
      </xdr:nvSpPr>
      <xdr:spPr>
        <a:xfrm>
          <a:off x="8483111" y="128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15656</xdr:rowOff>
    </xdr:from>
    <xdr:to>
      <xdr:col>15</xdr:col>
      <xdr:colOff>231775</xdr:colOff>
      <xdr:row>78</xdr:row>
      <xdr:rowOff>117256</xdr:rowOff>
    </xdr:to>
    <xdr:sp macro="" textlink="">
      <xdr:nvSpPr>
        <xdr:cNvPr id="415" name="円/楕円 414"/>
        <xdr:cNvSpPr/>
      </xdr:nvSpPr>
      <xdr:spPr>
        <a:xfrm>
          <a:off x="10426700" y="1338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102033</xdr:rowOff>
    </xdr:from>
    <xdr:ext cx="469744" cy="259045"/>
    <xdr:sp macro="" textlink="">
      <xdr:nvSpPr>
        <xdr:cNvPr id="416" name="普通建設事業費 （ うち新規整備　）該当値テキスト"/>
        <xdr:cNvSpPr txBox="1"/>
      </xdr:nvSpPr>
      <xdr:spPr>
        <a:xfrm>
          <a:off x="10528300" y="1330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31865</xdr:rowOff>
    </xdr:from>
    <xdr:to>
      <xdr:col>14</xdr:col>
      <xdr:colOff>79375</xdr:colOff>
      <xdr:row>77</xdr:row>
      <xdr:rowOff>133465</xdr:rowOff>
    </xdr:to>
    <xdr:sp macro="" textlink="">
      <xdr:nvSpPr>
        <xdr:cNvPr id="417" name="円/楕円 416"/>
        <xdr:cNvSpPr/>
      </xdr:nvSpPr>
      <xdr:spPr>
        <a:xfrm>
          <a:off x="9588500" y="1323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124592</xdr:rowOff>
    </xdr:from>
    <xdr:ext cx="469744" cy="259045"/>
    <xdr:sp macro="" textlink="">
      <xdr:nvSpPr>
        <xdr:cNvPr id="418" name="テキスト ボックス 417"/>
        <xdr:cNvSpPr txBox="1"/>
      </xdr:nvSpPr>
      <xdr:spPr>
        <a:xfrm>
          <a:off x="9404427" y="1332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70772</xdr:rowOff>
    </xdr:from>
    <xdr:to>
      <xdr:col>12</xdr:col>
      <xdr:colOff>561975</xdr:colOff>
      <xdr:row>78</xdr:row>
      <xdr:rowOff>922</xdr:rowOff>
    </xdr:to>
    <xdr:sp macro="" textlink="">
      <xdr:nvSpPr>
        <xdr:cNvPr id="419" name="円/楕円 418"/>
        <xdr:cNvSpPr/>
      </xdr:nvSpPr>
      <xdr:spPr>
        <a:xfrm>
          <a:off x="8699500" y="1327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163499</xdr:rowOff>
    </xdr:from>
    <xdr:ext cx="469744" cy="259045"/>
    <xdr:sp macro="" textlink="">
      <xdr:nvSpPr>
        <xdr:cNvPr id="420" name="テキスト ボックス 419"/>
        <xdr:cNvSpPr txBox="1"/>
      </xdr:nvSpPr>
      <xdr:spPr>
        <a:xfrm>
          <a:off x="8515427" y="1336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145807</xdr:rowOff>
    </xdr:from>
    <xdr:to>
      <xdr:col>15</xdr:col>
      <xdr:colOff>180975</xdr:colOff>
      <xdr:row>98</xdr:row>
      <xdr:rowOff>115860</xdr:rowOff>
    </xdr:to>
    <xdr:cxnSp macro="">
      <xdr:nvCxnSpPr>
        <xdr:cNvPr id="452" name="直線コネクタ 451"/>
        <xdr:cNvCxnSpPr/>
      </xdr:nvCxnSpPr>
      <xdr:spPr>
        <a:xfrm flipV="1">
          <a:off x="9639300" y="16605007"/>
          <a:ext cx="838200" cy="3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115268</xdr:rowOff>
    </xdr:from>
    <xdr:ext cx="534377" cy="259045"/>
    <xdr:sp macro="" textlink="">
      <xdr:nvSpPr>
        <xdr:cNvPr id="453" name="普通建設事業費 （ うち更新整備　）平均値テキスト"/>
        <xdr:cNvSpPr txBox="1"/>
      </xdr:nvSpPr>
      <xdr:spPr>
        <a:xfrm>
          <a:off x="10528300" y="16574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115860</xdr:rowOff>
    </xdr:from>
    <xdr:to>
      <xdr:col>14</xdr:col>
      <xdr:colOff>28575</xdr:colOff>
      <xdr:row>99</xdr:row>
      <xdr:rowOff>5479</xdr:rowOff>
    </xdr:to>
    <xdr:cxnSp macro="">
      <xdr:nvCxnSpPr>
        <xdr:cNvPr id="455" name="直線コネクタ 454"/>
        <xdr:cNvCxnSpPr/>
      </xdr:nvCxnSpPr>
      <xdr:spPr>
        <a:xfrm flipV="1">
          <a:off x="8750300" y="16917960"/>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95404</xdr:rowOff>
    </xdr:from>
    <xdr:ext cx="534377" cy="259045"/>
    <xdr:sp macro="" textlink="">
      <xdr:nvSpPr>
        <xdr:cNvPr id="457" name="テキスト ボックス 456"/>
        <xdr:cNvSpPr txBox="1"/>
      </xdr:nvSpPr>
      <xdr:spPr>
        <a:xfrm>
          <a:off x="9372111" y="1638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58" name="フローチャート : 判断 457"/>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113954</xdr:rowOff>
    </xdr:from>
    <xdr:ext cx="534377" cy="259045"/>
    <xdr:sp macro="" textlink="">
      <xdr:nvSpPr>
        <xdr:cNvPr id="459" name="テキスト ボックス 458"/>
        <xdr:cNvSpPr txBox="1"/>
      </xdr:nvSpPr>
      <xdr:spPr>
        <a:xfrm>
          <a:off x="8483111" y="1640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95007</xdr:rowOff>
    </xdr:from>
    <xdr:to>
      <xdr:col>15</xdr:col>
      <xdr:colOff>231775</xdr:colOff>
      <xdr:row>97</xdr:row>
      <xdr:rowOff>25157</xdr:rowOff>
    </xdr:to>
    <xdr:sp macro="" textlink="">
      <xdr:nvSpPr>
        <xdr:cNvPr id="465" name="円/楕円 464"/>
        <xdr:cNvSpPr/>
      </xdr:nvSpPr>
      <xdr:spPr>
        <a:xfrm>
          <a:off x="10426700" y="1655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117884</xdr:rowOff>
    </xdr:from>
    <xdr:ext cx="534377" cy="259045"/>
    <xdr:sp macro="" textlink="">
      <xdr:nvSpPr>
        <xdr:cNvPr id="466" name="普通建設事業費 （ うち更新整備　）該当値テキスト"/>
        <xdr:cNvSpPr txBox="1"/>
      </xdr:nvSpPr>
      <xdr:spPr>
        <a:xfrm>
          <a:off x="10528300" y="1640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24,313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65060</xdr:rowOff>
    </xdr:from>
    <xdr:to>
      <xdr:col>14</xdr:col>
      <xdr:colOff>79375</xdr:colOff>
      <xdr:row>98</xdr:row>
      <xdr:rowOff>166660</xdr:rowOff>
    </xdr:to>
    <xdr:sp macro="" textlink="">
      <xdr:nvSpPr>
        <xdr:cNvPr id="467" name="円/楕円 466"/>
        <xdr:cNvSpPr/>
      </xdr:nvSpPr>
      <xdr:spPr>
        <a:xfrm>
          <a:off x="9588500" y="1686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157787</xdr:rowOff>
    </xdr:from>
    <xdr:ext cx="534377" cy="259045"/>
    <xdr:sp macro="" textlink="">
      <xdr:nvSpPr>
        <xdr:cNvPr id="468" name="テキスト ボックス 467"/>
        <xdr:cNvSpPr txBox="1"/>
      </xdr:nvSpPr>
      <xdr:spPr>
        <a:xfrm>
          <a:off x="9372111" y="1695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126129</xdr:rowOff>
    </xdr:from>
    <xdr:to>
      <xdr:col>12</xdr:col>
      <xdr:colOff>561975</xdr:colOff>
      <xdr:row>99</xdr:row>
      <xdr:rowOff>56279</xdr:rowOff>
    </xdr:to>
    <xdr:sp macro="" textlink="">
      <xdr:nvSpPr>
        <xdr:cNvPr id="469" name="円/楕円 468"/>
        <xdr:cNvSpPr/>
      </xdr:nvSpPr>
      <xdr:spPr>
        <a:xfrm>
          <a:off x="8699500" y="1692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47406</xdr:rowOff>
    </xdr:from>
    <xdr:ext cx="534377" cy="259045"/>
    <xdr:sp macro="" textlink="">
      <xdr:nvSpPr>
        <xdr:cNvPr id="470" name="テキスト ボックス 469"/>
        <xdr:cNvSpPr txBox="1"/>
      </xdr:nvSpPr>
      <xdr:spPr>
        <a:xfrm>
          <a:off x="8483111" y="1702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22527</xdr:rowOff>
    </xdr:from>
    <xdr:to>
      <xdr:col>23</xdr:col>
      <xdr:colOff>517525</xdr:colOff>
      <xdr:row>39</xdr:row>
      <xdr:rowOff>98258</xdr:rowOff>
    </xdr:to>
    <xdr:cxnSp macro="">
      <xdr:nvCxnSpPr>
        <xdr:cNvPr id="501" name="直線コネクタ 500"/>
        <xdr:cNvCxnSpPr/>
      </xdr:nvCxnSpPr>
      <xdr:spPr>
        <a:xfrm flipV="1">
          <a:off x="15481300" y="6709077"/>
          <a:ext cx="838200" cy="7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153313</xdr:rowOff>
    </xdr:from>
    <xdr:ext cx="469744" cy="259045"/>
    <xdr:sp macro="" textlink="">
      <xdr:nvSpPr>
        <xdr:cNvPr id="502" name="災害復旧事業費平均値テキスト"/>
        <xdr:cNvSpPr txBox="1"/>
      </xdr:nvSpPr>
      <xdr:spPr>
        <a:xfrm>
          <a:off x="16370300" y="6668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95907</xdr:rowOff>
    </xdr:from>
    <xdr:to>
      <xdr:col>22</xdr:col>
      <xdr:colOff>365125</xdr:colOff>
      <xdr:row>39</xdr:row>
      <xdr:rowOff>98258</xdr:rowOff>
    </xdr:to>
    <xdr:cxnSp macro="">
      <xdr:nvCxnSpPr>
        <xdr:cNvPr id="504" name="直線コネクタ 503"/>
        <xdr:cNvCxnSpPr/>
      </xdr:nvCxnSpPr>
      <xdr:spPr>
        <a:xfrm>
          <a:off x="14592300" y="6782457"/>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6" name="テキスト ボックス 505"/>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95221</xdr:rowOff>
    </xdr:from>
    <xdr:to>
      <xdr:col>21</xdr:col>
      <xdr:colOff>161925</xdr:colOff>
      <xdr:row>39</xdr:row>
      <xdr:rowOff>95907</xdr:rowOff>
    </xdr:to>
    <xdr:cxnSp macro="">
      <xdr:nvCxnSpPr>
        <xdr:cNvPr id="507" name="直線コネクタ 506"/>
        <xdr:cNvCxnSpPr/>
      </xdr:nvCxnSpPr>
      <xdr:spPr>
        <a:xfrm>
          <a:off x="13703300" y="678177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8" name="フローチャート : 判断 507"/>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09" name="テキスト ボックス 508"/>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95221</xdr:rowOff>
    </xdr:from>
    <xdr:to>
      <xdr:col>19</xdr:col>
      <xdr:colOff>644525</xdr:colOff>
      <xdr:row>39</xdr:row>
      <xdr:rowOff>95319</xdr:rowOff>
    </xdr:to>
    <xdr:cxnSp macro="">
      <xdr:nvCxnSpPr>
        <xdr:cNvPr id="510" name="直線コネクタ 509"/>
        <xdr:cNvCxnSpPr/>
      </xdr:nvCxnSpPr>
      <xdr:spPr>
        <a:xfrm flipV="1">
          <a:off x="12814300" y="6781771"/>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1" name="フローチャート : 判断 510"/>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133777</xdr:rowOff>
    </xdr:from>
    <xdr:ext cx="378565" cy="259045"/>
    <xdr:sp macro="" textlink="">
      <xdr:nvSpPr>
        <xdr:cNvPr id="512" name="テキスト ボックス 511"/>
        <xdr:cNvSpPr txBox="1"/>
      </xdr:nvSpPr>
      <xdr:spPr>
        <a:xfrm>
          <a:off x="13514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3" name="フローチャート : 判断 512"/>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14" name="テキスト ボックス 513"/>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143177</xdr:rowOff>
    </xdr:from>
    <xdr:to>
      <xdr:col>23</xdr:col>
      <xdr:colOff>568325</xdr:colOff>
      <xdr:row>39</xdr:row>
      <xdr:rowOff>73327</xdr:rowOff>
    </xdr:to>
    <xdr:sp macro="" textlink="">
      <xdr:nvSpPr>
        <xdr:cNvPr id="520" name="円/楕円 519"/>
        <xdr:cNvSpPr/>
      </xdr:nvSpPr>
      <xdr:spPr>
        <a:xfrm>
          <a:off x="16268700" y="665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102553</xdr:rowOff>
    </xdr:from>
    <xdr:ext cx="469744" cy="259045"/>
    <xdr:sp macro="" textlink="">
      <xdr:nvSpPr>
        <xdr:cNvPr id="521" name="災害復旧事業費該当値テキスト"/>
        <xdr:cNvSpPr txBox="1"/>
      </xdr:nvSpPr>
      <xdr:spPr>
        <a:xfrm>
          <a:off x="16370300" y="644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47458</xdr:rowOff>
    </xdr:from>
    <xdr:to>
      <xdr:col>22</xdr:col>
      <xdr:colOff>415925</xdr:colOff>
      <xdr:row>39</xdr:row>
      <xdr:rowOff>149058</xdr:rowOff>
    </xdr:to>
    <xdr:sp macro="" textlink="">
      <xdr:nvSpPr>
        <xdr:cNvPr id="522" name="円/楕円 521"/>
        <xdr:cNvSpPr/>
      </xdr:nvSpPr>
      <xdr:spPr>
        <a:xfrm>
          <a:off x="15430500" y="67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140185</xdr:rowOff>
    </xdr:from>
    <xdr:ext cx="313932" cy="259045"/>
    <xdr:sp macro="" textlink="">
      <xdr:nvSpPr>
        <xdr:cNvPr id="523" name="テキスト ボックス 522"/>
        <xdr:cNvSpPr txBox="1"/>
      </xdr:nvSpPr>
      <xdr:spPr>
        <a:xfrm>
          <a:off x="15324333" y="6826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45107</xdr:rowOff>
    </xdr:from>
    <xdr:to>
      <xdr:col>21</xdr:col>
      <xdr:colOff>212725</xdr:colOff>
      <xdr:row>39</xdr:row>
      <xdr:rowOff>146707</xdr:rowOff>
    </xdr:to>
    <xdr:sp macro="" textlink="">
      <xdr:nvSpPr>
        <xdr:cNvPr id="524" name="円/楕円 523"/>
        <xdr:cNvSpPr/>
      </xdr:nvSpPr>
      <xdr:spPr>
        <a:xfrm>
          <a:off x="14541500" y="67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137834</xdr:rowOff>
    </xdr:from>
    <xdr:ext cx="313932" cy="259045"/>
    <xdr:sp macro="" textlink="">
      <xdr:nvSpPr>
        <xdr:cNvPr id="525" name="テキスト ボックス 524"/>
        <xdr:cNvSpPr txBox="1"/>
      </xdr:nvSpPr>
      <xdr:spPr>
        <a:xfrm>
          <a:off x="14435333" y="6824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44421</xdr:rowOff>
    </xdr:from>
    <xdr:to>
      <xdr:col>20</xdr:col>
      <xdr:colOff>9525</xdr:colOff>
      <xdr:row>39</xdr:row>
      <xdr:rowOff>146021</xdr:rowOff>
    </xdr:to>
    <xdr:sp macro="" textlink="">
      <xdr:nvSpPr>
        <xdr:cNvPr id="526" name="円/楕円 525"/>
        <xdr:cNvSpPr/>
      </xdr:nvSpPr>
      <xdr:spPr>
        <a:xfrm>
          <a:off x="13652500" y="673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137148</xdr:rowOff>
    </xdr:from>
    <xdr:ext cx="378565" cy="259045"/>
    <xdr:sp macro="" textlink="">
      <xdr:nvSpPr>
        <xdr:cNvPr id="527" name="テキスト ボックス 526"/>
        <xdr:cNvSpPr txBox="1"/>
      </xdr:nvSpPr>
      <xdr:spPr>
        <a:xfrm>
          <a:off x="13514017" y="6823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44519</xdr:rowOff>
    </xdr:from>
    <xdr:to>
      <xdr:col>18</xdr:col>
      <xdr:colOff>492125</xdr:colOff>
      <xdr:row>39</xdr:row>
      <xdr:rowOff>146119</xdr:rowOff>
    </xdr:to>
    <xdr:sp macro="" textlink="">
      <xdr:nvSpPr>
        <xdr:cNvPr id="528" name="円/楕円 527"/>
        <xdr:cNvSpPr/>
      </xdr:nvSpPr>
      <xdr:spPr>
        <a:xfrm>
          <a:off x="12763500" y="673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137246</xdr:rowOff>
    </xdr:from>
    <xdr:ext cx="378565" cy="259045"/>
    <xdr:sp macro="" textlink="">
      <xdr:nvSpPr>
        <xdr:cNvPr id="529" name="テキスト ボックス 528"/>
        <xdr:cNvSpPr txBox="1"/>
      </xdr:nvSpPr>
      <xdr:spPr>
        <a:xfrm>
          <a:off x="12625017" y="6823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160045</xdr:rowOff>
    </xdr:from>
    <xdr:to>
      <xdr:col>23</xdr:col>
      <xdr:colOff>517525</xdr:colOff>
      <xdr:row>74</xdr:row>
      <xdr:rowOff>28078</xdr:rowOff>
    </xdr:to>
    <xdr:cxnSp macro="">
      <xdr:nvCxnSpPr>
        <xdr:cNvPr id="610" name="直線コネクタ 609"/>
        <xdr:cNvCxnSpPr/>
      </xdr:nvCxnSpPr>
      <xdr:spPr>
        <a:xfrm>
          <a:off x="15481300" y="12675895"/>
          <a:ext cx="838200" cy="3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89</xdr:rowOff>
    </xdr:from>
    <xdr:ext cx="534377" cy="259045"/>
    <xdr:sp macro="" textlink="">
      <xdr:nvSpPr>
        <xdr:cNvPr id="611" name="公債費平均値テキスト"/>
        <xdr:cNvSpPr txBox="1"/>
      </xdr:nvSpPr>
      <xdr:spPr>
        <a:xfrm>
          <a:off x="16370300" y="12515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56032</xdr:rowOff>
    </xdr:from>
    <xdr:to>
      <xdr:col>22</xdr:col>
      <xdr:colOff>365125</xdr:colOff>
      <xdr:row>73</xdr:row>
      <xdr:rowOff>160045</xdr:rowOff>
    </xdr:to>
    <xdr:cxnSp macro="">
      <xdr:nvCxnSpPr>
        <xdr:cNvPr id="613" name="直線コネクタ 612"/>
        <xdr:cNvCxnSpPr/>
      </xdr:nvCxnSpPr>
      <xdr:spPr>
        <a:xfrm>
          <a:off x="14592300" y="12571882"/>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4" name="フローチャート : 判断 613"/>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64355</xdr:rowOff>
    </xdr:from>
    <xdr:ext cx="534377" cy="259045"/>
    <xdr:sp macro="" textlink="">
      <xdr:nvSpPr>
        <xdr:cNvPr id="615" name="テキスト ボックス 614"/>
        <xdr:cNvSpPr txBox="1"/>
      </xdr:nvSpPr>
      <xdr:spPr>
        <a:xfrm>
          <a:off x="15214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46170</xdr:rowOff>
    </xdr:from>
    <xdr:to>
      <xdr:col>21</xdr:col>
      <xdr:colOff>161925</xdr:colOff>
      <xdr:row>73</xdr:row>
      <xdr:rowOff>56032</xdr:rowOff>
    </xdr:to>
    <xdr:cxnSp macro="">
      <xdr:nvCxnSpPr>
        <xdr:cNvPr id="616" name="直線コネクタ 615"/>
        <xdr:cNvCxnSpPr/>
      </xdr:nvCxnSpPr>
      <xdr:spPr>
        <a:xfrm>
          <a:off x="13703300" y="12562020"/>
          <a:ext cx="8890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7" name="フローチャート : 判断 616"/>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163600</xdr:rowOff>
    </xdr:from>
    <xdr:ext cx="534377" cy="259045"/>
    <xdr:sp macro="" textlink="">
      <xdr:nvSpPr>
        <xdr:cNvPr id="618" name="テキスト ボックス 617"/>
        <xdr:cNvSpPr txBox="1"/>
      </xdr:nvSpPr>
      <xdr:spPr>
        <a:xfrm>
          <a:off x="14325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46170</xdr:rowOff>
    </xdr:from>
    <xdr:to>
      <xdr:col>19</xdr:col>
      <xdr:colOff>644525</xdr:colOff>
      <xdr:row>73</xdr:row>
      <xdr:rowOff>69487</xdr:rowOff>
    </xdr:to>
    <xdr:cxnSp macro="">
      <xdr:nvCxnSpPr>
        <xdr:cNvPr id="619" name="直線コネクタ 618"/>
        <xdr:cNvCxnSpPr/>
      </xdr:nvCxnSpPr>
      <xdr:spPr>
        <a:xfrm flipV="1">
          <a:off x="12814300" y="12562020"/>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0" name="フローチャート : 判断 619"/>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149199</xdr:rowOff>
    </xdr:from>
    <xdr:ext cx="534377" cy="259045"/>
    <xdr:sp macro="" textlink="">
      <xdr:nvSpPr>
        <xdr:cNvPr id="621" name="テキスト ボックス 620"/>
        <xdr:cNvSpPr txBox="1"/>
      </xdr:nvSpPr>
      <xdr:spPr>
        <a:xfrm>
          <a:off x="13436111" y="12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2" name="フローチャート : 判断 621"/>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130976</xdr:rowOff>
    </xdr:from>
    <xdr:ext cx="534377" cy="259045"/>
    <xdr:sp macro="" textlink="">
      <xdr:nvSpPr>
        <xdr:cNvPr id="623" name="テキスト ボックス 622"/>
        <xdr:cNvSpPr txBox="1"/>
      </xdr:nvSpPr>
      <xdr:spPr>
        <a:xfrm>
          <a:off x="12547111" y="1264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148728</xdr:rowOff>
    </xdr:from>
    <xdr:to>
      <xdr:col>23</xdr:col>
      <xdr:colOff>568325</xdr:colOff>
      <xdr:row>74</xdr:row>
      <xdr:rowOff>78878</xdr:rowOff>
    </xdr:to>
    <xdr:sp macro="" textlink="">
      <xdr:nvSpPr>
        <xdr:cNvPr id="629" name="円/楕円 628"/>
        <xdr:cNvSpPr/>
      </xdr:nvSpPr>
      <xdr:spPr>
        <a:xfrm>
          <a:off x="16268700" y="1266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127155</xdr:rowOff>
    </xdr:from>
    <xdr:ext cx="534377" cy="259045"/>
    <xdr:sp macro="" textlink="">
      <xdr:nvSpPr>
        <xdr:cNvPr id="630" name="公債費該当値テキスト"/>
        <xdr:cNvSpPr txBox="1"/>
      </xdr:nvSpPr>
      <xdr:spPr>
        <a:xfrm>
          <a:off x="16370300" y="126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38,418</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109245</xdr:rowOff>
    </xdr:from>
    <xdr:to>
      <xdr:col>22</xdr:col>
      <xdr:colOff>415925</xdr:colOff>
      <xdr:row>74</xdr:row>
      <xdr:rowOff>39395</xdr:rowOff>
    </xdr:to>
    <xdr:sp macro="" textlink="">
      <xdr:nvSpPr>
        <xdr:cNvPr id="631" name="円/楕円 630"/>
        <xdr:cNvSpPr/>
      </xdr:nvSpPr>
      <xdr:spPr>
        <a:xfrm>
          <a:off x="15430500" y="1262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55922</xdr:rowOff>
    </xdr:from>
    <xdr:ext cx="534377" cy="259045"/>
    <xdr:sp macro="" textlink="">
      <xdr:nvSpPr>
        <xdr:cNvPr id="632" name="テキスト ボックス 631"/>
        <xdr:cNvSpPr txBox="1"/>
      </xdr:nvSpPr>
      <xdr:spPr>
        <a:xfrm>
          <a:off x="15214111" y="1240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39,627</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5232</xdr:rowOff>
    </xdr:from>
    <xdr:to>
      <xdr:col>21</xdr:col>
      <xdr:colOff>212725</xdr:colOff>
      <xdr:row>73</xdr:row>
      <xdr:rowOff>106832</xdr:rowOff>
    </xdr:to>
    <xdr:sp macro="" textlink="">
      <xdr:nvSpPr>
        <xdr:cNvPr id="633" name="円/楕円 632"/>
        <xdr:cNvSpPr/>
      </xdr:nvSpPr>
      <xdr:spPr>
        <a:xfrm>
          <a:off x="14541500" y="1252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123359</xdr:rowOff>
    </xdr:from>
    <xdr:ext cx="534377" cy="259045"/>
    <xdr:sp macro="" textlink="">
      <xdr:nvSpPr>
        <xdr:cNvPr id="634" name="テキスト ボックス 633"/>
        <xdr:cNvSpPr txBox="1"/>
      </xdr:nvSpPr>
      <xdr:spPr>
        <a:xfrm>
          <a:off x="14325111" y="122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42,812</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166820</xdr:rowOff>
    </xdr:from>
    <xdr:to>
      <xdr:col>20</xdr:col>
      <xdr:colOff>9525</xdr:colOff>
      <xdr:row>73</xdr:row>
      <xdr:rowOff>96970</xdr:rowOff>
    </xdr:to>
    <xdr:sp macro="" textlink="">
      <xdr:nvSpPr>
        <xdr:cNvPr id="635" name="円/楕円 634"/>
        <xdr:cNvSpPr/>
      </xdr:nvSpPr>
      <xdr:spPr>
        <a:xfrm>
          <a:off x="13652500" y="125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113497</xdr:rowOff>
    </xdr:from>
    <xdr:ext cx="534377" cy="259045"/>
    <xdr:sp macro="" textlink="">
      <xdr:nvSpPr>
        <xdr:cNvPr id="636" name="テキスト ボックス 635"/>
        <xdr:cNvSpPr txBox="1"/>
      </xdr:nvSpPr>
      <xdr:spPr>
        <a:xfrm>
          <a:off x="13436111" y="1228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43,114</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18687</xdr:rowOff>
    </xdr:from>
    <xdr:to>
      <xdr:col>18</xdr:col>
      <xdr:colOff>492125</xdr:colOff>
      <xdr:row>73</xdr:row>
      <xdr:rowOff>120287</xdr:rowOff>
    </xdr:to>
    <xdr:sp macro="" textlink="">
      <xdr:nvSpPr>
        <xdr:cNvPr id="637" name="円/楕円 636"/>
        <xdr:cNvSpPr/>
      </xdr:nvSpPr>
      <xdr:spPr>
        <a:xfrm>
          <a:off x="12763500" y="1253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136814</xdr:rowOff>
    </xdr:from>
    <xdr:ext cx="534377" cy="259045"/>
    <xdr:sp macro="" textlink="">
      <xdr:nvSpPr>
        <xdr:cNvPr id="638" name="テキスト ボックス 637"/>
        <xdr:cNvSpPr txBox="1"/>
      </xdr:nvSpPr>
      <xdr:spPr>
        <a:xfrm>
          <a:off x="12547111" y="123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1"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3"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170196</xdr:rowOff>
    </xdr:from>
    <xdr:to>
      <xdr:col>23</xdr:col>
      <xdr:colOff>517525</xdr:colOff>
      <xdr:row>96</xdr:row>
      <xdr:rowOff>138192</xdr:rowOff>
    </xdr:to>
    <xdr:cxnSp macro="">
      <xdr:nvCxnSpPr>
        <xdr:cNvPr id="665" name="直線コネクタ 664"/>
        <xdr:cNvCxnSpPr/>
      </xdr:nvCxnSpPr>
      <xdr:spPr>
        <a:xfrm>
          <a:off x="15481300" y="16457946"/>
          <a:ext cx="8382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118167</xdr:rowOff>
    </xdr:from>
    <xdr:ext cx="469744" cy="259045"/>
    <xdr:sp macro="" textlink="">
      <xdr:nvSpPr>
        <xdr:cNvPr id="666" name="積立金平均値テキスト"/>
        <xdr:cNvSpPr txBox="1"/>
      </xdr:nvSpPr>
      <xdr:spPr>
        <a:xfrm>
          <a:off x="16370300" y="16577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98552</xdr:rowOff>
    </xdr:from>
    <xdr:to>
      <xdr:col>22</xdr:col>
      <xdr:colOff>365125</xdr:colOff>
      <xdr:row>95</xdr:row>
      <xdr:rowOff>170196</xdr:rowOff>
    </xdr:to>
    <xdr:cxnSp macro="">
      <xdr:nvCxnSpPr>
        <xdr:cNvPr id="668" name="直線コネクタ 667"/>
        <xdr:cNvCxnSpPr/>
      </xdr:nvCxnSpPr>
      <xdr:spPr>
        <a:xfrm>
          <a:off x="14592300" y="16386302"/>
          <a:ext cx="889000" cy="7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9" name="フローチャート : 判断 668"/>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42639</xdr:rowOff>
    </xdr:from>
    <xdr:ext cx="469744" cy="259045"/>
    <xdr:sp macro="" textlink="">
      <xdr:nvSpPr>
        <xdr:cNvPr id="670" name="テキスト ボックス 669"/>
        <xdr:cNvSpPr txBox="1"/>
      </xdr:nvSpPr>
      <xdr:spPr>
        <a:xfrm>
          <a:off x="15246427"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98552</xdr:rowOff>
    </xdr:from>
    <xdr:to>
      <xdr:col>21</xdr:col>
      <xdr:colOff>161925</xdr:colOff>
      <xdr:row>96</xdr:row>
      <xdr:rowOff>111582</xdr:rowOff>
    </xdr:to>
    <xdr:cxnSp macro="">
      <xdr:nvCxnSpPr>
        <xdr:cNvPr id="671" name="直線コネクタ 670"/>
        <xdr:cNvCxnSpPr/>
      </xdr:nvCxnSpPr>
      <xdr:spPr>
        <a:xfrm flipV="1">
          <a:off x="13703300" y="16386302"/>
          <a:ext cx="889000" cy="18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2" name="フローチャート : 判断 671"/>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133118</xdr:rowOff>
    </xdr:from>
    <xdr:ext cx="469744" cy="259045"/>
    <xdr:sp macro="" textlink="">
      <xdr:nvSpPr>
        <xdr:cNvPr id="673" name="テキスト ボックス 672"/>
        <xdr:cNvSpPr txBox="1"/>
      </xdr:nvSpPr>
      <xdr:spPr>
        <a:xfrm>
          <a:off x="14357427" y="1659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111582</xdr:rowOff>
    </xdr:from>
    <xdr:to>
      <xdr:col>19</xdr:col>
      <xdr:colOff>644525</xdr:colOff>
      <xdr:row>97</xdr:row>
      <xdr:rowOff>163199</xdr:rowOff>
    </xdr:to>
    <xdr:cxnSp macro="">
      <xdr:nvCxnSpPr>
        <xdr:cNvPr id="674" name="直線コネクタ 673"/>
        <xdr:cNvCxnSpPr/>
      </xdr:nvCxnSpPr>
      <xdr:spPr>
        <a:xfrm flipV="1">
          <a:off x="12814300" y="16570782"/>
          <a:ext cx="889000" cy="22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5" name="フローチャート : 判断 674"/>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105894</xdr:rowOff>
    </xdr:from>
    <xdr:ext cx="469744" cy="259045"/>
    <xdr:sp macro="" textlink="">
      <xdr:nvSpPr>
        <xdr:cNvPr id="676" name="テキスト ボックス 675"/>
        <xdr:cNvSpPr txBox="1"/>
      </xdr:nvSpPr>
      <xdr:spPr>
        <a:xfrm>
          <a:off x="13468427"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7" name="フローチャート : 判断 676"/>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118604</xdr:rowOff>
    </xdr:from>
    <xdr:ext cx="469744" cy="259045"/>
    <xdr:sp macro="" textlink="">
      <xdr:nvSpPr>
        <xdr:cNvPr id="678" name="テキスト ボックス 677"/>
        <xdr:cNvSpPr txBox="1"/>
      </xdr:nvSpPr>
      <xdr:spPr>
        <a:xfrm>
          <a:off x="12579427" y="1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87392</xdr:rowOff>
    </xdr:from>
    <xdr:to>
      <xdr:col>23</xdr:col>
      <xdr:colOff>568325</xdr:colOff>
      <xdr:row>97</xdr:row>
      <xdr:rowOff>17542</xdr:rowOff>
    </xdr:to>
    <xdr:sp macro="" textlink="">
      <xdr:nvSpPr>
        <xdr:cNvPr id="684" name="円/楕円 683"/>
        <xdr:cNvSpPr/>
      </xdr:nvSpPr>
      <xdr:spPr>
        <a:xfrm>
          <a:off x="16268700" y="1654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110269</xdr:rowOff>
    </xdr:from>
    <xdr:ext cx="469744" cy="259045"/>
    <xdr:sp macro="" textlink="">
      <xdr:nvSpPr>
        <xdr:cNvPr id="685" name="積立金該当値テキスト"/>
        <xdr:cNvSpPr txBox="1"/>
      </xdr:nvSpPr>
      <xdr:spPr>
        <a:xfrm>
          <a:off x="16370300" y="1639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119396</xdr:rowOff>
    </xdr:from>
    <xdr:to>
      <xdr:col>22</xdr:col>
      <xdr:colOff>415925</xdr:colOff>
      <xdr:row>96</xdr:row>
      <xdr:rowOff>49546</xdr:rowOff>
    </xdr:to>
    <xdr:sp macro="" textlink="">
      <xdr:nvSpPr>
        <xdr:cNvPr id="686" name="円/楕円 685"/>
        <xdr:cNvSpPr/>
      </xdr:nvSpPr>
      <xdr:spPr>
        <a:xfrm>
          <a:off x="15430500" y="1640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66073</xdr:rowOff>
    </xdr:from>
    <xdr:ext cx="534377" cy="259045"/>
    <xdr:sp macro="" textlink="">
      <xdr:nvSpPr>
        <xdr:cNvPr id="687" name="テキスト ボックス 686"/>
        <xdr:cNvSpPr txBox="1"/>
      </xdr:nvSpPr>
      <xdr:spPr>
        <a:xfrm>
          <a:off x="15214111" y="1618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47752</xdr:rowOff>
    </xdr:from>
    <xdr:to>
      <xdr:col>21</xdr:col>
      <xdr:colOff>212725</xdr:colOff>
      <xdr:row>95</xdr:row>
      <xdr:rowOff>149352</xdr:rowOff>
    </xdr:to>
    <xdr:sp macro="" textlink="">
      <xdr:nvSpPr>
        <xdr:cNvPr id="688" name="円/楕円 687"/>
        <xdr:cNvSpPr/>
      </xdr:nvSpPr>
      <xdr:spPr>
        <a:xfrm>
          <a:off x="14541500" y="163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165879</xdr:rowOff>
    </xdr:from>
    <xdr:ext cx="534377" cy="259045"/>
    <xdr:sp macro="" textlink="">
      <xdr:nvSpPr>
        <xdr:cNvPr id="689" name="テキスト ボックス 688"/>
        <xdr:cNvSpPr txBox="1"/>
      </xdr:nvSpPr>
      <xdr:spPr>
        <a:xfrm>
          <a:off x="14325111" y="1611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60782</xdr:rowOff>
    </xdr:from>
    <xdr:to>
      <xdr:col>20</xdr:col>
      <xdr:colOff>9525</xdr:colOff>
      <xdr:row>96</xdr:row>
      <xdr:rowOff>162382</xdr:rowOff>
    </xdr:to>
    <xdr:sp macro="" textlink="">
      <xdr:nvSpPr>
        <xdr:cNvPr id="690" name="円/楕円 689"/>
        <xdr:cNvSpPr/>
      </xdr:nvSpPr>
      <xdr:spPr>
        <a:xfrm>
          <a:off x="13652500" y="1651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153509</xdr:rowOff>
    </xdr:from>
    <xdr:ext cx="469744" cy="259045"/>
    <xdr:sp macro="" textlink="">
      <xdr:nvSpPr>
        <xdr:cNvPr id="691" name="テキスト ボックス 690"/>
        <xdr:cNvSpPr txBox="1"/>
      </xdr:nvSpPr>
      <xdr:spPr>
        <a:xfrm>
          <a:off x="13468427" y="1661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112399</xdr:rowOff>
    </xdr:from>
    <xdr:to>
      <xdr:col>18</xdr:col>
      <xdr:colOff>492125</xdr:colOff>
      <xdr:row>98</xdr:row>
      <xdr:rowOff>42549</xdr:rowOff>
    </xdr:to>
    <xdr:sp macro="" textlink="">
      <xdr:nvSpPr>
        <xdr:cNvPr id="692" name="円/楕円 691"/>
        <xdr:cNvSpPr/>
      </xdr:nvSpPr>
      <xdr:spPr>
        <a:xfrm>
          <a:off x="12763500" y="1674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33676</xdr:rowOff>
    </xdr:from>
    <xdr:ext cx="469744" cy="259045"/>
    <xdr:sp macro="" textlink="">
      <xdr:nvSpPr>
        <xdr:cNvPr id="693" name="テキスト ボックス 692"/>
        <xdr:cNvSpPr txBox="1"/>
      </xdr:nvSpPr>
      <xdr:spPr>
        <a:xfrm>
          <a:off x="12579427" y="1683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8092</xdr:rowOff>
    </xdr:from>
    <xdr:to>
      <xdr:col>32</xdr:col>
      <xdr:colOff>187325</xdr:colOff>
      <xdr:row>38</xdr:row>
      <xdr:rowOff>15929</xdr:rowOff>
    </xdr:to>
    <xdr:cxnSp macro="">
      <xdr:nvCxnSpPr>
        <xdr:cNvPr id="724" name="直線コネクタ 723"/>
        <xdr:cNvCxnSpPr/>
      </xdr:nvCxnSpPr>
      <xdr:spPr>
        <a:xfrm flipV="1">
          <a:off x="21323300" y="6523192"/>
          <a:ext cx="8382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5"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15929</xdr:rowOff>
    </xdr:from>
    <xdr:to>
      <xdr:col>31</xdr:col>
      <xdr:colOff>34925</xdr:colOff>
      <xdr:row>38</xdr:row>
      <xdr:rowOff>24094</xdr:rowOff>
    </xdr:to>
    <xdr:cxnSp macro="">
      <xdr:nvCxnSpPr>
        <xdr:cNvPr id="727" name="直線コネクタ 726"/>
        <xdr:cNvCxnSpPr/>
      </xdr:nvCxnSpPr>
      <xdr:spPr>
        <a:xfrm flipV="1">
          <a:off x="20434300" y="6531029"/>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8" name="フローチャート : 判断 727"/>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29" name="テキスト ボックス 728"/>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24094</xdr:rowOff>
    </xdr:from>
    <xdr:to>
      <xdr:col>29</xdr:col>
      <xdr:colOff>517525</xdr:colOff>
      <xdr:row>39</xdr:row>
      <xdr:rowOff>98878</xdr:rowOff>
    </xdr:to>
    <xdr:cxnSp macro="">
      <xdr:nvCxnSpPr>
        <xdr:cNvPr id="730" name="直線コネクタ 729"/>
        <xdr:cNvCxnSpPr/>
      </xdr:nvCxnSpPr>
      <xdr:spPr>
        <a:xfrm flipV="1">
          <a:off x="19545300" y="6539194"/>
          <a:ext cx="889000" cy="24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1" name="フローチャート : 判断 730"/>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32" name="テキスト ボックス 731"/>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3" name="直線コネクタ 73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4" name="フローチャート : 判断 733"/>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115261</xdr:rowOff>
    </xdr:from>
    <xdr:ext cx="469744" cy="259045"/>
    <xdr:sp macro="" textlink="">
      <xdr:nvSpPr>
        <xdr:cNvPr id="735" name="テキスト ボックス 734"/>
        <xdr:cNvSpPr txBox="1"/>
      </xdr:nvSpPr>
      <xdr:spPr>
        <a:xfrm>
          <a:off x="19310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6" name="フローチャート : 判断 735"/>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102851</xdr:rowOff>
    </xdr:from>
    <xdr:ext cx="469744" cy="259045"/>
    <xdr:sp macro="" textlink="">
      <xdr:nvSpPr>
        <xdr:cNvPr id="737" name="テキスト ボックス 736"/>
        <xdr:cNvSpPr txBox="1"/>
      </xdr:nvSpPr>
      <xdr:spPr>
        <a:xfrm>
          <a:off x="18421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128742</xdr:rowOff>
    </xdr:from>
    <xdr:to>
      <xdr:col>32</xdr:col>
      <xdr:colOff>238125</xdr:colOff>
      <xdr:row>38</xdr:row>
      <xdr:rowOff>58892</xdr:rowOff>
    </xdr:to>
    <xdr:sp macro="" textlink="">
      <xdr:nvSpPr>
        <xdr:cNvPr id="743" name="円/楕円 742"/>
        <xdr:cNvSpPr/>
      </xdr:nvSpPr>
      <xdr:spPr>
        <a:xfrm>
          <a:off x="22110700" y="647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107169</xdr:rowOff>
    </xdr:from>
    <xdr:ext cx="469744" cy="259045"/>
    <xdr:sp macro="" textlink="">
      <xdr:nvSpPr>
        <xdr:cNvPr id="744" name="投資及び出資金該当値テキスト"/>
        <xdr:cNvSpPr txBox="1"/>
      </xdr:nvSpPr>
      <xdr:spPr>
        <a:xfrm>
          <a:off x="22212300" y="645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136579</xdr:rowOff>
    </xdr:from>
    <xdr:to>
      <xdr:col>31</xdr:col>
      <xdr:colOff>85725</xdr:colOff>
      <xdr:row>38</xdr:row>
      <xdr:rowOff>66729</xdr:rowOff>
    </xdr:to>
    <xdr:sp macro="" textlink="">
      <xdr:nvSpPr>
        <xdr:cNvPr id="745" name="円/楕円 744"/>
        <xdr:cNvSpPr/>
      </xdr:nvSpPr>
      <xdr:spPr>
        <a:xfrm>
          <a:off x="21272500" y="648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57856</xdr:rowOff>
    </xdr:from>
    <xdr:ext cx="469744" cy="259045"/>
    <xdr:sp macro="" textlink="">
      <xdr:nvSpPr>
        <xdr:cNvPr id="746" name="テキスト ボックス 745"/>
        <xdr:cNvSpPr txBox="1"/>
      </xdr:nvSpPr>
      <xdr:spPr>
        <a:xfrm>
          <a:off x="21088427" y="657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144744</xdr:rowOff>
    </xdr:from>
    <xdr:to>
      <xdr:col>29</xdr:col>
      <xdr:colOff>568325</xdr:colOff>
      <xdr:row>38</xdr:row>
      <xdr:rowOff>74894</xdr:rowOff>
    </xdr:to>
    <xdr:sp macro="" textlink="">
      <xdr:nvSpPr>
        <xdr:cNvPr id="747" name="円/楕円 746"/>
        <xdr:cNvSpPr/>
      </xdr:nvSpPr>
      <xdr:spPr>
        <a:xfrm>
          <a:off x="20383500" y="648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66021</xdr:rowOff>
    </xdr:from>
    <xdr:ext cx="469744" cy="259045"/>
    <xdr:sp macro="" textlink="">
      <xdr:nvSpPr>
        <xdr:cNvPr id="748" name="テキスト ボックス 747"/>
        <xdr:cNvSpPr txBox="1"/>
      </xdr:nvSpPr>
      <xdr:spPr>
        <a:xfrm>
          <a:off x="20199427" y="658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9" name="円/楕円 74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0" name="テキスト ボックス 749"/>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1" name="円/楕円 75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2" name="テキスト ボックス 751"/>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81179</xdr:rowOff>
    </xdr:from>
    <xdr:to>
      <xdr:col>32</xdr:col>
      <xdr:colOff>187325</xdr:colOff>
      <xdr:row>58</xdr:row>
      <xdr:rowOff>22134</xdr:rowOff>
    </xdr:to>
    <xdr:cxnSp macro="">
      <xdr:nvCxnSpPr>
        <xdr:cNvPr id="783" name="直線コネクタ 782"/>
        <xdr:cNvCxnSpPr/>
      </xdr:nvCxnSpPr>
      <xdr:spPr>
        <a:xfrm>
          <a:off x="21323300" y="9853829"/>
          <a:ext cx="838200" cy="11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4"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52146</xdr:rowOff>
    </xdr:from>
    <xdr:to>
      <xdr:col>31</xdr:col>
      <xdr:colOff>34925</xdr:colOff>
      <xdr:row>57</xdr:row>
      <xdr:rowOff>81179</xdr:rowOff>
    </xdr:to>
    <xdr:cxnSp macro="">
      <xdr:nvCxnSpPr>
        <xdr:cNvPr id="786" name="直線コネクタ 785"/>
        <xdr:cNvCxnSpPr/>
      </xdr:nvCxnSpPr>
      <xdr:spPr>
        <a:xfrm>
          <a:off x="20434300" y="9653346"/>
          <a:ext cx="889000" cy="20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7" name="フローチャート : 判断 786"/>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52991</xdr:rowOff>
    </xdr:from>
    <xdr:ext cx="469744" cy="259045"/>
    <xdr:sp macro="" textlink="">
      <xdr:nvSpPr>
        <xdr:cNvPr id="788" name="テキスト ボックス 787"/>
        <xdr:cNvSpPr txBox="1"/>
      </xdr:nvSpPr>
      <xdr:spPr>
        <a:xfrm>
          <a:off x="21088427" y="99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31245</xdr:rowOff>
    </xdr:from>
    <xdr:to>
      <xdr:col>29</xdr:col>
      <xdr:colOff>517525</xdr:colOff>
      <xdr:row>56</xdr:row>
      <xdr:rowOff>52146</xdr:rowOff>
    </xdr:to>
    <xdr:cxnSp macro="">
      <xdr:nvCxnSpPr>
        <xdr:cNvPr id="789" name="直線コネクタ 788"/>
        <xdr:cNvCxnSpPr/>
      </xdr:nvCxnSpPr>
      <xdr:spPr>
        <a:xfrm>
          <a:off x="19545300" y="9632445"/>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0" name="フローチャート : 判断 789"/>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12528</xdr:rowOff>
    </xdr:from>
    <xdr:ext cx="469744" cy="259045"/>
    <xdr:sp macro="" textlink="">
      <xdr:nvSpPr>
        <xdr:cNvPr id="791" name="テキスト ボックス 790"/>
        <xdr:cNvSpPr txBox="1"/>
      </xdr:nvSpPr>
      <xdr:spPr>
        <a:xfrm>
          <a:off x="20199427" y="995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144076</xdr:rowOff>
    </xdr:from>
    <xdr:to>
      <xdr:col>28</xdr:col>
      <xdr:colOff>314325</xdr:colOff>
      <xdr:row>56</xdr:row>
      <xdr:rowOff>31245</xdr:rowOff>
    </xdr:to>
    <xdr:cxnSp macro="">
      <xdr:nvCxnSpPr>
        <xdr:cNvPr id="792" name="直線コネクタ 791"/>
        <xdr:cNvCxnSpPr/>
      </xdr:nvCxnSpPr>
      <xdr:spPr>
        <a:xfrm>
          <a:off x="18656300" y="9573826"/>
          <a:ext cx="889000" cy="5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3" name="フローチャート : 判断 792"/>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162914</xdr:rowOff>
    </xdr:from>
    <xdr:ext cx="469744" cy="259045"/>
    <xdr:sp macro="" textlink="">
      <xdr:nvSpPr>
        <xdr:cNvPr id="794" name="テキスト ボックス 793"/>
        <xdr:cNvSpPr txBox="1"/>
      </xdr:nvSpPr>
      <xdr:spPr>
        <a:xfrm>
          <a:off x="19310427" y="99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5" name="フローチャート : 判断 794"/>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134993</xdr:rowOff>
    </xdr:from>
    <xdr:ext cx="534377" cy="259045"/>
    <xdr:sp macro="" textlink="">
      <xdr:nvSpPr>
        <xdr:cNvPr id="796" name="テキスト ボックス 795"/>
        <xdr:cNvSpPr txBox="1"/>
      </xdr:nvSpPr>
      <xdr:spPr>
        <a:xfrm>
          <a:off x="18389111" y="990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142784</xdr:rowOff>
    </xdr:from>
    <xdr:to>
      <xdr:col>32</xdr:col>
      <xdr:colOff>238125</xdr:colOff>
      <xdr:row>58</xdr:row>
      <xdr:rowOff>72934</xdr:rowOff>
    </xdr:to>
    <xdr:sp macro="" textlink="">
      <xdr:nvSpPr>
        <xdr:cNvPr id="802" name="円/楕円 801"/>
        <xdr:cNvSpPr/>
      </xdr:nvSpPr>
      <xdr:spPr>
        <a:xfrm>
          <a:off x="22110700" y="991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121211</xdr:rowOff>
    </xdr:from>
    <xdr:ext cx="469744" cy="259045"/>
    <xdr:sp macro="" textlink="">
      <xdr:nvSpPr>
        <xdr:cNvPr id="803" name="貸付金該当値テキスト"/>
        <xdr:cNvSpPr txBox="1"/>
      </xdr:nvSpPr>
      <xdr:spPr>
        <a:xfrm>
          <a:off x="22212300" y="989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30379</xdr:rowOff>
    </xdr:from>
    <xdr:to>
      <xdr:col>31</xdr:col>
      <xdr:colOff>85725</xdr:colOff>
      <xdr:row>57</xdr:row>
      <xdr:rowOff>131979</xdr:rowOff>
    </xdr:to>
    <xdr:sp macro="" textlink="">
      <xdr:nvSpPr>
        <xdr:cNvPr id="804" name="円/楕円 803"/>
        <xdr:cNvSpPr/>
      </xdr:nvSpPr>
      <xdr:spPr>
        <a:xfrm>
          <a:off x="21272500" y="980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148506</xdr:rowOff>
    </xdr:from>
    <xdr:ext cx="534377" cy="259045"/>
    <xdr:sp macro="" textlink="">
      <xdr:nvSpPr>
        <xdr:cNvPr id="805" name="テキスト ボックス 804"/>
        <xdr:cNvSpPr txBox="1"/>
      </xdr:nvSpPr>
      <xdr:spPr>
        <a:xfrm>
          <a:off x="21056111" y="957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11,042</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1346</xdr:rowOff>
    </xdr:from>
    <xdr:to>
      <xdr:col>29</xdr:col>
      <xdr:colOff>568325</xdr:colOff>
      <xdr:row>56</xdr:row>
      <xdr:rowOff>102946</xdr:rowOff>
    </xdr:to>
    <xdr:sp macro="" textlink="">
      <xdr:nvSpPr>
        <xdr:cNvPr id="806" name="円/楕円 805"/>
        <xdr:cNvSpPr/>
      </xdr:nvSpPr>
      <xdr:spPr>
        <a:xfrm>
          <a:off x="20383500" y="960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119473</xdr:rowOff>
    </xdr:from>
    <xdr:ext cx="534377" cy="259045"/>
    <xdr:sp macro="" textlink="">
      <xdr:nvSpPr>
        <xdr:cNvPr id="807" name="テキスト ボックス 806"/>
        <xdr:cNvSpPr txBox="1"/>
      </xdr:nvSpPr>
      <xdr:spPr>
        <a:xfrm>
          <a:off x="20167111" y="93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17,181</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151895</xdr:rowOff>
    </xdr:from>
    <xdr:to>
      <xdr:col>28</xdr:col>
      <xdr:colOff>365125</xdr:colOff>
      <xdr:row>56</xdr:row>
      <xdr:rowOff>82045</xdr:rowOff>
    </xdr:to>
    <xdr:sp macro="" textlink="">
      <xdr:nvSpPr>
        <xdr:cNvPr id="808" name="円/楕円 807"/>
        <xdr:cNvSpPr/>
      </xdr:nvSpPr>
      <xdr:spPr>
        <a:xfrm>
          <a:off x="19494500" y="958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98572</xdr:rowOff>
    </xdr:from>
    <xdr:ext cx="534377" cy="259045"/>
    <xdr:sp macro="" textlink="">
      <xdr:nvSpPr>
        <xdr:cNvPr id="809" name="テキスト ボックス 808"/>
        <xdr:cNvSpPr txBox="1"/>
      </xdr:nvSpPr>
      <xdr:spPr>
        <a:xfrm>
          <a:off x="19278111" y="935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17,821</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93276</xdr:rowOff>
    </xdr:from>
    <xdr:to>
      <xdr:col>27</xdr:col>
      <xdr:colOff>161925</xdr:colOff>
      <xdr:row>56</xdr:row>
      <xdr:rowOff>23426</xdr:rowOff>
    </xdr:to>
    <xdr:sp macro="" textlink="">
      <xdr:nvSpPr>
        <xdr:cNvPr id="810" name="円/楕円 809"/>
        <xdr:cNvSpPr/>
      </xdr:nvSpPr>
      <xdr:spPr>
        <a:xfrm>
          <a:off x="18605500" y="952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39953</xdr:rowOff>
    </xdr:from>
    <xdr:ext cx="534377" cy="259045"/>
    <xdr:sp macro="" textlink="">
      <xdr:nvSpPr>
        <xdr:cNvPr id="811" name="テキスト ボックス 810"/>
        <xdr:cNvSpPr txBox="1"/>
      </xdr:nvSpPr>
      <xdr:spPr>
        <a:xfrm>
          <a:off x="18389111" y="929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14067</xdr:rowOff>
    </xdr:from>
    <xdr:to>
      <xdr:col>32</xdr:col>
      <xdr:colOff>187325</xdr:colOff>
      <xdr:row>77</xdr:row>
      <xdr:rowOff>51330</xdr:rowOff>
    </xdr:to>
    <xdr:cxnSp macro="">
      <xdr:nvCxnSpPr>
        <xdr:cNvPr id="843" name="直線コネクタ 842"/>
        <xdr:cNvCxnSpPr/>
      </xdr:nvCxnSpPr>
      <xdr:spPr>
        <a:xfrm flipV="1">
          <a:off x="21323300" y="13215717"/>
          <a:ext cx="838200" cy="3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54202</xdr:rowOff>
    </xdr:from>
    <xdr:ext cx="534377" cy="259045"/>
    <xdr:sp macro="" textlink="">
      <xdr:nvSpPr>
        <xdr:cNvPr id="844" name="繰出金平均値テキスト"/>
        <xdr:cNvSpPr txBox="1"/>
      </xdr:nvSpPr>
      <xdr:spPr>
        <a:xfrm>
          <a:off x="22212300" y="12912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51330</xdr:rowOff>
    </xdr:from>
    <xdr:to>
      <xdr:col>31</xdr:col>
      <xdr:colOff>34925</xdr:colOff>
      <xdr:row>77</xdr:row>
      <xdr:rowOff>119289</xdr:rowOff>
    </xdr:to>
    <xdr:cxnSp macro="">
      <xdr:nvCxnSpPr>
        <xdr:cNvPr id="846" name="直線コネクタ 845"/>
        <xdr:cNvCxnSpPr/>
      </xdr:nvCxnSpPr>
      <xdr:spPr>
        <a:xfrm flipV="1">
          <a:off x="20434300" y="13252980"/>
          <a:ext cx="889000" cy="6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7" name="フローチャート : 判断 846"/>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154025</xdr:rowOff>
    </xdr:from>
    <xdr:ext cx="534377" cy="259045"/>
    <xdr:sp macro="" textlink="">
      <xdr:nvSpPr>
        <xdr:cNvPr id="848" name="テキスト ボックス 847"/>
        <xdr:cNvSpPr txBox="1"/>
      </xdr:nvSpPr>
      <xdr:spPr>
        <a:xfrm>
          <a:off x="21056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119289</xdr:rowOff>
    </xdr:from>
    <xdr:to>
      <xdr:col>29</xdr:col>
      <xdr:colOff>517525</xdr:colOff>
      <xdr:row>77</xdr:row>
      <xdr:rowOff>166870</xdr:rowOff>
    </xdr:to>
    <xdr:cxnSp macro="">
      <xdr:nvCxnSpPr>
        <xdr:cNvPr id="849" name="直線コネクタ 848"/>
        <xdr:cNvCxnSpPr/>
      </xdr:nvCxnSpPr>
      <xdr:spPr>
        <a:xfrm flipV="1">
          <a:off x="19545300" y="13320939"/>
          <a:ext cx="889000" cy="4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0" name="フローチャート : 判断 849"/>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64446</xdr:rowOff>
    </xdr:from>
    <xdr:ext cx="534377" cy="259045"/>
    <xdr:sp macro="" textlink="">
      <xdr:nvSpPr>
        <xdr:cNvPr id="851" name="テキスト ボックス 850"/>
        <xdr:cNvSpPr txBox="1"/>
      </xdr:nvSpPr>
      <xdr:spPr>
        <a:xfrm>
          <a:off x="20167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90289</xdr:rowOff>
    </xdr:from>
    <xdr:to>
      <xdr:col>28</xdr:col>
      <xdr:colOff>314325</xdr:colOff>
      <xdr:row>77</xdr:row>
      <xdr:rowOff>166870</xdr:rowOff>
    </xdr:to>
    <xdr:cxnSp macro="">
      <xdr:nvCxnSpPr>
        <xdr:cNvPr id="852" name="直線コネクタ 851"/>
        <xdr:cNvCxnSpPr/>
      </xdr:nvCxnSpPr>
      <xdr:spPr>
        <a:xfrm>
          <a:off x="18656300" y="13291939"/>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3" name="フローチャート : 判断 852"/>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95634</xdr:rowOff>
    </xdr:from>
    <xdr:ext cx="534377" cy="259045"/>
    <xdr:sp macro="" textlink="">
      <xdr:nvSpPr>
        <xdr:cNvPr id="854" name="テキスト ボックス 853"/>
        <xdr:cNvSpPr txBox="1"/>
      </xdr:nvSpPr>
      <xdr:spPr>
        <a:xfrm>
          <a:off x="19278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5" name="フローチャート : 判断 854"/>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108664</xdr:rowOff>
    </xdr:from>
    <xdr:ext cx="534377" cy="259045"/>
    <xdr:sp macro="" textlink="">
      <xdr:nvSpPr>
        <xdr:cNvPr id="856" name="テキスト ボックス 855"/>
        <xdr:cNvSpPr txBox="1"/>
      </xdr:nvSpPr>
      <xdr:spPr>
        <a:xfrm>
          <a:off x="18389111" y="129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134717</xdr:rowOff>
    </xdr:from>
    <xdr:to>
      <xdr:col>32</xdr:col>
      <xdr:colOff>238125</xdr:colOff>
      <xdr:row>77</xdr:row>
      <xdr:rowOff>64867</xdr:rowOff>
    </xdr:to>
    <xdr:sp macro="" textlink="">
      <xdr:nvSpPr>
        <xdr:cNvPr id="862" name="円/楕円 861"/>
        <xdr:cNvSpPr/>
      </xdr:nvSpPr>
      <xdr:spPr>
        <a:xfrm>
          <a:off x="22110700" y="1316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113144</xdr:rowOff>
    </xdr:from>
    <xdr:ext cx="534377" cy="259045"/>
    <xdr:sp macro="" textlink="">
      <xdr:nvSpPr>
        <xdr:cNvPr id="863" name="繰出金該当値テキスト"/>
        <xdr:cNvSpPr txBox="1"/>
      </xdr:nvSpPr>
      <xdr:spPr>
        <a:xfrm>
          <a:off x="22212300" y="1314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33,097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530</xdr:rowOff>
    </xdr:from>
    <xdr:to>
      <xdr:col>31</xdr:col>
      <xdr:colOff>85725</xdr:colOff>
      <xdr:row>77</xdr:row>
      <xdr:rowOff>102130</xdr:rowOff>
    </xdr:to>
    <xdr:sp macro="" textlink="">
      <xdr:nvSpPr>
        <xdr:cNvPr id="864" name="円/楕円 863"/>
        <xdr:cNvSpPr/>
      </xdr:nvSpPr>
      <xdr:spPr>
        <a:xfrm>
          <a:off x="21272500" y="13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93257</xdr:rowOff>
    </xdr:from>
    <xdr:ext cx="534377" cy="259045"/>
    <xdr:sp macro="" textlink="">
      <xdr:nvSpPr>
        <xdr:cNvPr id="865" name="テキスト ボックス 864"/>
        <xdr:cNvSpPr txBox="1"/>
      </xdr:nvSpPr>
      <xdr:spPr>
        <a:xfrm>
          <a:off x="21056111" y="1329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68489</xdr:rowOff>
    </xdr:from>
    <xdr:to>
      <xdr:col>29</xdr:col>
      <xdr:colOff>568325</xdr:colOff>
      <xdr:row>77</xdr:row>
      <xdr:rowOff>170089</xdr:rowOff>
    </xdr:to>
    <xdr:sp macro="" textlink="">
      <xdr:nvSpPr>
        <xdr:cNvPr id="866" name="円/楕円 865"/>
        <xdr:cNvSpPr/>
      </xdr:nvSpPr>
      <xdr:spPr>
        <a:xfrm>
          <a:off x="20383500" y="1327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161216</xdr:rowOff>
    </xdr:from>
    <xdr:ext cx="534377" cy="259045"/>
    <xdr:sp macro="" textlink="">
      <xdr:nvSpPr>
        <xdr:cNvPr id="867" name="テキスト ボックス 866"/>
        <xdr:cNvSpPr txBox="1"/>
      </xdr:nvSpPr>
      <xdr:spPr>
        <a:xfrm>
          <a:off x="20167111" y="1336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29,875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116070</xdr:rowOff>
    </xdr:from>
    <xdr:to>
      <xdr:col>28</xdr:col>
      <xdr:colOff>365125</xdr:colOff>
      <xdr:row>78</xdr:row>
      <xdr:rowOff>46220</xdr:rowOff>
    </xdr:to>
    <xdr:sp macro="" textlink="">
      <xdr:nvSpPr>
        <xdr:cNvPr id="868" name="円/楕円 867"/>
        <xdr:cNvSpPr/>
      </xdr:nvSpPr>
      <xdr:spPr>
        <a:xfrm>
          <a:off x="19494500" y="1331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37347</xdr:rowOff>
    </xdr:from>
    <xdr:ext cx="534377" cy="259045"/>
    <xdr:sp macro="" textlink="">
      <xdr:nvSpPr>
        <xdr:cNvPr id="869" name="テキスト ボックス 868"/>
        <xdr:cNvSpPr txBox="1"/>
      </xdr:nvSpPr>
      <xdr:spPr>
        <a:xfrm>
          <a:off x="19278111" y="1341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39489</xdr:rowOff>
    </xdr:from>
    <xdr:to>
      <xdr:col>27</xdr:col>
      <xdr:colOff>161925</xdr:colOff>
      <xdr:row>77</xdr:row>
      <xdr:rowOff>141089</xdr:rowOff>
    </xdr:to>
    <xdr:sp macro="" textlink="">
      <xdr:nvSpPr>
        <xdr:cNvPr id="870" name="円/楕円 869"/>
        <xdr:cNvSpPr/>
      </xdr:nvSpPr>
      <xdr:spPr>
        <a:xfrm>
          <a:off x="18605500" y="1324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132216</xdr:rowOff>
    </xdr:from>
    <xdr:ext cx="534377" cy="259045"/>
    <xdr:sp macro="" textlink="">
      <xdr:nvSpPr>
        <xdr:cNvPr id="871" name="テキスト ボックス 870"/>
        <xdr:cNvSpPr txBox="1"/>
      </xdr:nvSpPr>
      <xdr:spPr>
        <a:xfrm>
          <a:off x="18389111" y="13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30,763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歳出決算総額は，住民一人当たり</a:t>
          </a:r>
          <a:r>
            <a:rPr kumimoji="1" lang="en-US" altLang="ja-JP" sz="1300" baseline="0">
              <a:latin typeface="ＭＳ Ｐゴシック"/>
            </a:rPr>
            <a:t>353,265</a:t>
          </a:r>
          <a:r>
            <a:rPr kumimoji="1" lang="ja-JP" altLang="en-US" sz="1300" baseline="0">
              <a:latin typeface="ＭＳ Ｐゴシック"/>
            </a:rPr>
            <a:t>円となっている。</a:t>
          </a:r>
          <a:endParaRPr kumimoji="1" lang="en-US" altLang="ja-JP" sz="1300" baseline="0">
            <a:latin typeface="ＭＳ Ｐゴシック"/>
          </a:endParaRPr>
        </a:p>
        <a:p>
          <a:r>
            <a:rPr kumimoji="1" lang="en-US" altLang="ja-JP" sz="1300" baseline="0">
              <a:latin typeface="ＭＳ Ｐゴシック"/>
            </a:rPr>
            <a:t> </a:t>
          </a:r>
          <a:r>
            <a:rPr kumimoji="1" lang="ja-JP" altLang="en-US" sz="1300" baseline="0">
              <a:latin typeface="ＭＳ Ｐゴシック"/>
            </a:rPr>
            <a:t>　主な構成項目である扶助費は，生活保護費が減少したものの，障がい福祉サービス事業費の増加などにより，住民一人当たり</a:t>
          </a:r>
          <a:r>
            <a:rPr kumimoji="1" lang="en-US" altLang="ja-JP" sz="1300" baseline="0">
              <a:latin typeface="ＭＳ Ｐゴシック"/>
            </a:rPr>
            <a:t>97,646</a:t>
          </a:r>
          <a:r>
            <a:rPr kumimoji="1" lang="ja-JP" altLang="en-US" sz="1300" baseline="0">
              <a:latin typeface="ＭＳ Ｐゴシック"/>
            </a:rPr>
            <a:t>円となっており，平成</a:t>
          </a:r>
          <a:r>
            <a:rPr kumimoji="1" lang="en-US" altLang="ja-JP" sz="1300" baseline="0">
              <a:latin typeface="ＭＳ Ｐゴシック"/>
            </a:rPr>
            <a:t>24</a:t>
          </a:r>
          <a:r>
            <a:rPr kumimoji="1" lang="ja-JP" altLang="en-US" sz="1300" baseline="0">
              <a:latin typeface="ＭＳ Ｐゴシック"/>
            </a:rPr>
            <a:t>年度から比較すると</a:t>
          </a:r>
          <a:r>
            <a:rPr kumimoji="1" lang="en-US" altLang="ja-JP" sz="1300" baseline="0">
              <a:latin typeface="ＭＳ Ｐゴシック"/>
            </a:rPr>
            <a:t>10.3</a:t>
          </a:r>
          <a:r>
            <a:rPr kumimoji="1" lang="ja-JP" altLang="en-US" sz="1300" baseline="0">
              <a:latin typeface="ＭＳ Ｐゴシック"/>
            </a:rPr>
            <a:t>％増加している。</a:t>
          </a:r>
          <a:endParaRPr kumimoji="1" lang="en-US" altLang="ja-JP" sz="1300" baseline="0">
            <a:latin typeface="ＭＳ Ｐゴシック"/>
          </a:endParaRPr>
        </a:p>
        <a:p>
          <a:r>
            <a:rPr kumimoji="1" lang="en-US" altLang="ja-JP" sz="1300" baseline="0">
              <a:latin typeface="ＭＳ Ｐゴシック"/>
            </a:rPr>
            <a:t> </a:t>
          </a:r>
          <a:r>
            <a:rPr kumimoji="1" lang="ja-JP" altLang="en-US" sz="1300" baseline="0">
              <a:latin typeface="ＭＳ Ｐゴシック"/>
            </a:rPr>
            <a:t>　一方で，人件費は，住民一人当たり</a:t>
          </a:r>
          <a:r>
            <a:rPr kumimoji="1" lang="en-US" altLang="ja-JP" sz="1300" baseline="0">
              <a:latin typeface="ＭＳ Ｐゴシック"/>
            </a:rPr>
            <a:t>55,543</a:t>
          </a:r>
          <a:r>
            <a:rPr kumimoji="1" lang="ja-JP" altLang="en-US" sz="1300" baseline="0">
              <a:latin typeface="ＭＳ Ｐゴシック"/>
            </a:rPr>
            <a:t>円となっており，平成</a:t>
          </a:r>
          <a:r>
            <a:rPr kumimoji="1" lang="en-US" altLang="ja-JP" sz="1300" baseline="0">
              <a:latin typeface="ＭＳ Ｐゴシック"/>
            </a:rPr>
            <a:t>24</a:t>
          </a:r>
          <a:r>
            <a:rPr kumimoji="1" lang="ja-JP" altLang="en-US" sz="1300" baseline="0">
              <a:latin typeface="ＭＳ Ｐゴシック"/>
            </a:rPr>
            <a:t>年度から比較すると</a:t>
          </a:r>
          <a:r>
            <a:rPr kumimoji="1" lang="en-US" altLang="ja-JP" sz="1300" baseline="0">
              <a:latin typeface="ＭＳ Ｐゴシック"/>
            </a:rPr>
            <a:t>11.8</a:t>
          </a:r>
          <a:r>
            <a:rPr kumimoji="1" lang="ja-JP" altLang="en-US" sz="1300" baseline="0">
              <a:latin typeface="ＭＳ Ｐゴシック"/>
            </a:rPr>
            <a:t>％減少し，類似団体を下回っている。これは平成１０年度から継続して取り組んでいる定員管理適正化による職員数の削減が主な要因である。</a:t>
          </a:r>
          <a:endParaRPr kumimoji="1" lang="en-US" altLang="ja-JP" sz="1300" baseline="0">
            <a:latin typeface="ＭＳ Ｐゴシック"/>
          </a:endParaRPr>
        </a:p>
        <a:p>
          <a:r>
            <a:rPr kumimoji="1" lang="ja-JP" altLang="en-US" sz="1300" baseline="0">
              <a:latin typeface="ＭＳ Ｐゴシック"/>
            </a:rPr>
            <a:t>　 また，普通建設事業費は住民一人当たり</a:t>
          </a:r>
          <a:r>
            <a:rPr kumimoji="1" lang="en-US" altLang="ja-JP" sz="1300" baseline="0">
              <a:latin typeface="ＭＳ Ｐゴシック"/>
            </a:rPr>
            <a:t>32,541</a:t>
          </a:r>
          <a:r>
            <a:rPr kumimoji="1" lang="ja-JP" altLang="en-US" sz="1300" baseline="0">
              <a:latin typeface="ＭＳ Ｐゴシック"/>
            </a:rPr>
            <a:t>円となっており，類似団体と比較して一人当たりコストが低い状況となっている。</a:t>
          </a:r>
          <a:endParaRPr kumimoji="1" lang="en-US" altLang="ja-JP" sz="1300" baseline="0">
            <a:latin typeface="ＭＳ Ｐゴシック"/>
          </a:endParaRPr>
        </a:p>
        <a:p>
          <a:r>
            <a:rPr kumimoji="1" lang="ja-JP" altLang="en-US" sz="1300" baseline="0">
              <a:latin typeface="ＭＳ Ｐゴシック"/>
            </a:rPr>
            <a:t>　 しかし，ここ２年連続で増加するなど増加傾向にあり，総合体育館建設や，義務教育学校の整備を始めとする教育環境の整備，公共施設サービスの再構築などの施設整備など，今後は事業費の増加が見込まれる。</a:t>
          </a:r>
          <a:endParaRPr kumimoji="1" lang="en-US" altLang="ja-JP" sz="1300" baseline="0">
            <a:latin typeface="ＭＳ Ｐゴシック"/>
          </a:endParaRPr>
        </a:p>
        <a:p>
          <a:endParaRPr kumimoji="1" lang="en-US" altLang="ja-JP" sz="1300" baseline="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広島県福山市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471,345
463,371
518.14
171,734,423
166,509,668
3,566,827
100,027,684
141,749,576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92347</xdr:rowOff>
    </xdr:from>
    <xdr:to>
      <xdr:col>6</xdr:col>
      <xdr:colOff>511175</xdr:colOff>
      <xdr:row>36</xdr:row>
      <xdr:rowOff>102689</xdr:rowOff>
    </xdr:to>
    <xdr:cxnSp macro="">
      <xdr:nvCxnSpPr>
        <xdr:cNvPr id="63" name="直線コネクタ 62"/>
        <xdr:cNvCxnSpPr/>
      </xdr:nvCxnSpPr>
      <xdr:spPr>
        <a:xfrm>
          <a:off x="3797300" y="6093097"/>
          <a:ext cx="838200" cy="18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92347</xdr:rowOff>
    </xdr:from>
    <xdr:to>
      <xdr:col>5</xdr:col>
      <xdr:colOff>358775</xdr:colOff>
      <xdr:row>35</xdr:row>
      <xdr:rowOff>153307</xdr:rowOff>
    </xdr:to>
    <xdr:cxnSp macro="">
      <xdr:nvCxnSpPr>
        <xdr:cNvPr id="66" name="直線コネクタ 65"/>
        <xdr:cNvCxnSpPr/>
      </xdr:nvCxnSpPr>
      <xdr:spPr>
        <a:xfrm flipV="1">
          <a:off x="2908300" y="6093097"/>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170016</xdr:rowOff>
    </xdr:from>
    <xdr:ext cx="469744" cy="259045"/>
    <xdr:sp macro="" textlink="">
      <xdr:nvSpPr>
        <xdr:cNvPr id="68" name="テキスト ボックス 67"/>
        <xdr:cNvSpPr txBox="1"/>
      </xdr:nvSpPr>
      <xdr:spPr>
        <a:xfrm>
          <a:off x="3562427"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153307</xdr:rowOff>
    </xdr:from>
    <xdr:to>
      <xdr:col>4</xdr:col>
      <xdr:colOff>155575</xdr:colOff>
      <xdr:row>36</xdr:row>
      <xdr:rowOff>35197</xdr:rowOff>
    </xdr:to>
    <xdr:cxnSp macro="">
      <xdr:nvCxnSpPr>
        <xdr:cNvPr id="69" name="直線コネクタ 68"/>
        <xdr:cNvCxnSpPr/>
      </xdr:nvCxnSpPr>
      <xdr:spPr>
        <a:xfrm flipV="1">
          <a:off x="2019300" y="6154057"/>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39931</xdr:rowOff>
    </xdr:from>
    <xdr:ext cx="469744" cy="259045"/>
    <xdr:sp macro="" textlink="">
      <xdr:nvSpPr>
        <xdr:cNvPr id="71" name="テキスト ボックス 70"/>
        <xdr:cNvSpPr txBox="1"/>
      </xdr:nvSpPr>
      <xdr:spPr>
        <a:xfrm>
          <a:off x="2673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105410</xdr:rowOff>
    </xdr:from>
    <xdr:to>
      <xdr:col>2</xdr:col>
      <xdr:colOff>638175</xdr:colOff>
      <xdr:row>36</xdr:row>
      <xdr:rowOff>35197</xdr:rowOff>
    </xdr:to>
    <xdr:cxnSp macro="">
      <xdr:nvCxnSpPr>
        <xdr:cNvPr id="72" name="直線コネクタ 71"/>
        <xdr:cNvCxnSpPr/>
      </xdr:nvCxnSpPr>
      <xdr:spPr>
        <a:xfrm>
          <a:off x="1130300" y="6106160"/>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59526</xdr:rowOff>
    </xdr:from>
    <xdr:ext cx="469744" cy="259045"/>
    <xdr:sp macro="" textlink="">
      <xdr:nvSpPr>
        <xdr:cNvPr id="74" name="テキスト ボックス 73"/>
        <xdr:cNvSpPr txBox="1"/>
      </xdr:nvSpPr>
      <xdr:spPr>
        <a:xfrm>
          <a:off x="1784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5097</xdr:rowOff>
    </xdr:from>
    <xdr:ext cx="469744" cy="259045"/>
    <xdr:sp macro="" textlink="">
      <xdr:nvSpPr>
        <xdr:cNvPr id="76" name="テキスト ボックス 75"/>
        <xdr:cNvSpPr txBox="1"/>
      </xdr:nvSpPr>
      <xdr:spPr>
        <a:xfrm>
          <a:off x="895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51889</xdr:rowOff>
    </xdr:from>
    <xdr:to>
      <xdr:col>6</xdr:col>
      <xdr:colOff>561975</xdr:colOff>
      <xdr:row>36</xdr:row>
      <xdr:rowOff>153489</xdr:rowOff>
    </xdr:to>
    <xdr:sp macro="" textlink="">
      <xdr:nvSpPr>
        <xdr:cNvPr id="82" name="円/楕円 81"/>
        <xdr:cNvSpPr/>
      </xdr:nvSpPr>
      <xdr:spPr>
        <a:xfrm>
          <a:off x="4584700" y="62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30316</xdr:rowOff>
    </xdr:from>
    <xdr:ext cx="469744" cy="259045"/>
    <xdr:sp macro="" textlink="">
      <xdr:nvSpPr>
        <xdr:cNvPr id="83" name="議会費該当値テキスト"/>
        <xdr:cNvSpPr txBox="1"/>
      </xdr:nvSpPr>
      <xdr:spPr>
        <a:xfrm>
          <a:off x="4686300" y="620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41547</xdr:rowOff>
    </xdr:from>
    <xdr:to>
      <xdr:col>5</xdr:col>
      <xdr:colOff>409575</xdr:colOff>
      <xdr:row>35</xdr:row>
      <xdr:rowOff>143147</xdr:rowOff>
    </xdr:to>
    <xdr:sp macro="" textlink="">
      <xdr:nvSpPr>
        <xdr:cNvPr id="84" name="円/楕円 83"/>
        <xdr:cNvSpPr/>
      </xdr:nvSpPr>
      <xdr:spPr>
        <a:xfrm>
          <a:off x="3746500" y="60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85" name="テキスト ボックス 84"/>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102507</xdr:rowOff>
    </xdr:from>
    <xdr:to>
      <xdr:col>4</xdr:col>
      <xdr:colOff>206375</xdr:colOff>
      <xdr:row>36</xdr:row>
      <xdr:rowOff>32657</xdr:rowOff>
    </xdr:to>
    <xdr:sp macro="" textlink="">
      <xdr:nvSpPr>
        <xdr:cNvPr id="86" name="円/楕円 85"/>
        <xdr:cNvSpPr/>
      </xdr:nvSpPr>
      <xdr:spPr>
        <a:xfrm>
          <a:off x="2857500" y="610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23784</xdr:rowOff>
    </xdr:from>
    <xdr:ext cx="469744" cy="259045"/>
    <xdr:sp macro="" textlink="">
      <xdr:nvSpPr>
        <xdr:cNvPr id="87" name="テキスト ボックス 86"/>
        <xdr:cNvSpPr txBox="1"/>
      </xdr:nvSpPr>
      <xdr:spPr>
        <a:xfrm>
          <a:off x="2673427" y="619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155847</xdr:rowOff>
    </xdr:from>
    <xdr:to>
      <xdr:col>3</xdr:col>
      <xdr:colOff>3175</xdr:colOff>
      <xdr:row>36</xdr:row>
      <xdr:rowOff>85997</xdr:rowOff>
    </xdr:to>
    <xdr:sp macro="" textlink="">
      <xdr:nvSpPr>
        <xdr:cNvPr id="88" name="円/楕円 87"/>
        <xdr:cNvSpPr/>
      </xdr:nvSpPr>
      <xdr:spPr>
        <a:xfrm>
          <a:off x="1968500" y="61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77124</xdr:rowOff>
    </xdr:from>
    <xdr:ext cx="469744" cy="259045"/>
    <xdr:sp macro="" textlink="">
      <xdr:nvSpPr>
        <xdr:cNvPr id="89" name="テキスト ボックス 88"/>
        <xdr:cNvSpPr txBox="1"/>
      </xdr:nvSpPr>
      <xdr:spPr>
        <a:xfrm>
          <a:off x="1784427" y="624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54610</xdr:rowOff>
    </xdr:from>
    <xdr:to>
      <xdr:col>1</xdr:col>
      <xdr:colOff>485775</xdr:colOff>
      <xdr:row>35</xdr:row>
      <xdr:rowOff>156210</xdr:rowOff>
    </xdr:to>
    <xdr:sp macro="" textlink="">
      <xdr:nvSpPr>
        <xdr:cNvPr id="90" name="円/楕円 89"/>
        <xdr:cNvSpPr/>
      </xdr:nvSpPr>
      <xdr:spPr>
        <a:xfrm>
          <a:off x="1079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147337</xdr:rowOff>
    </xdr:from>
    <xdr:ext cx="469744" cy="259045"/>
    <xdr:sp macro="" textlink="">
      <xdr:nvSpPr>
        <xdr:cNvPr id="91" name="テキスト ボックス 90"/>
        <xdr:cNvSpPr txBox="1"/>
      </xdr:nvSpPr>
      <xdr:spPr>
        <a:xfrm>
          <a:off x="89542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135258</xdr:rowOff>
    </xdr:from>
    <xdr:to>
      <xdr:col>6</xdr:col>
      <xdr:colOff>511175</xdr:colOff>
      <xdr:row>56</xdr:row>
      <xdr:rowOff>167981</xdr:rowOff>
    </xdr:to>
    <xdr:cxnSp macro="">
      <xdr:nvCxnSpPr>
        <xdr:cNvPr id="123" name="直線コネクタ 122"/>
        <xdr:cNvCxnSpPr/>
      </xdr:nvCxnSpPr>
      <xdr:spPr>
        <a:xfrm flipV="1">
          <a:off x="3797300" y="9736458"/>
          <a:ext cx="838200" cy="3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43850</xdr:rowOff>
    </xdr:from>
    <xdr:ext cx="534377" cy="259045"/>
    <xdr:sp macro="" textlink="">
      <xdr:nvSpPr>
        <xdr:cNvPr id="124" name="総務費平均値テキスト"/>
        <xdr:cNvSpPr txBox="1"/>
      </xdr:nvSpPr>
      <xdr:spPr>
        <a:xfrm>
          <a:off x="4686300" y="94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139308</xdr:rowOff>
    </xdr:from>
    <xdr:to>
      <xdr:col>5</xdr:col>
      <xdr:colOff>358775</xdr:colOff>
      <xdr:row>56</xdr:row>
      <xdr:rowOff>167981</xdr:rowOff>
    </xdr:to>
    <xdr:cxnSp macro="">
      <xdr:nvCxnSpPr>
        <xdr:cNvPr id="126" name="直線コネクタ 125"/>
        <xdr:cNvCxnSpPr/>
      </xdr:nvCxnSpPr>
      <xdr:spPr>
        <a:xfrm>
          <a:off x="2908300" y="9569058"/>
          <a:ext cx="889000" cy="20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114673</xdr:rowOff>
    </xdr:from>
    <xdr:ext cx="534377" cy="259045"/>
    <xdr:sp macro="" textlink="">
      <xdr:nvSpPr>
        <xdr:cNvPr id="128" name="テキスト ボックス 127"/>
        <xdr:cNvSpPr txBox="1"/>
      </xdr:nvSpPr>
      <xdr:spPr>
        <a:xfrm>
          <a:off x="3530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139308</xdr:rowOff>
    </xdr:from>
    <xdr:to>
      <xdr:col>4</xdr:col>
      <xdr:colOff>155575</xdr:colOff>
      <xdr:row>55</xdr:row>
      <xdr:rowOff>143587</xdr:rowOff>
    </xdr:to>
    <xdr:cxnSp macro="">
      <xdr:nvCxnSpPr>
        <xdr:cNvPr id="129" name="直線コネクタ 128"/>
        <xdr:cNvCxnSpPr/>
      </xdr:nvCxnSpPr>
      <xdr:spPr>
        <a:xfrm flipV="1">
          <a:off x="2019300" y="9569058"/>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83623</xdr:rowOff>
    </xdr:from>
    <xdr:ext cx="534377" cy="259045"/>
    <xdr:sp macro="" textlink="">
      <xdr:nvSpPr>
        <xdr:cNvPr id="131" name="テキスト ボックス 130"/>
        <xdr:cNvSpPr txBox="1"/>
      </xdr:nvSpPr>
      <xdr:spPr>
        <a:xfrm>
          <a:off x="2641111" y="96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143587</xdr:rowOff>
    </xdr:from>
    <xdr:to>
      <xdr:col>2</xdr:col>
      <xdr:colOff>638175</xdr:colOff>
      <xdr:row>57</xdr:row>
      <xdr:rowOff>62237</xdr:rowOff>
    </xdr:to>
    <xdr:cxnSp macro="">
      <xdr:nvCxnSpPr>
        <xdr:cNvPr id="132" name="直線コネクタ 131"/>
        <xdr:cNvCxnSpPr/>
      </xdr:nvCxnSpPr>
      <xdr:spPr>
        <a:xfrm flipV="1">
          <a:off x="1130300" y="9573337"/>
          <a:ext cx="889000" cy="26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33429</xdr:rowOff>
    </xdr:from>
    <xdr:ext cx="534377" cy="259045"/>
    <xdr:sp macro="" textlink="">
      <xdr:nvSpPr>
        <xdr:cNvPr id="134" name="テキスト ボックス 133"/>
        <xdr:cNvSpPr txBox="1"/>
      </xdr:nvSpPr>
      <xdr:spPr>
        <a:xfrm>
          <a:off x="1752111" y="96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171202</xdr:rowOff>
    </xdr:from>
    <xdr:ext cx="534377" cy="259045"/>
    <xdr:sp macro="" textlink="">
      <xdr:nvSpPr>
        <xdr:cNvPr id="136" name="テキスト ボックス 135"/>
        <xdr:cNvSpPr txBox="1"/>
      </xdr:nvSpPr>
      <xdr:spPr>
        <a:xfrm>
          <a:off x="863111" y="9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84458</xdr:rowOff>
    </xdr:from>
    <xdr:to>
      <xdr:col>6</xdr:col>
      <xdr:colOff>561975</xdr:colOff>
      <xdr:row>57</xdr:row>
      <xdr:rowOff>14608</xdr:rowOff>
    </xdr:to>
    <xdr:sp macro="" textlink="">
      <xdr:nvSpPr>
        <xdr:cNvPr id="142" name="円/楕円 141"/>
        <xdr:cNvSpPr/>
      </xdr:nvSpPr>
      <xdr:spPr>
        <a:xfrm>
          <a:off x="4584700" y="968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62885</xdr:rowOff>
    </xdr:from>
    <xdr:ext cx="534377" cy="259045"/>
    <xdr:sp macro="" textlink="">
      <xdr:nvSpPr>
        <xdr:cNvPr id="143" name="総務費該当値テキスト"/>
        <xdr:cNvSpPr txBox="1"/>
      </xdr:nvSpPr>
      <xdr:spPr>
        <a:xfrm>
          <a:off x="4686300" y="966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34,636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117181</xdr:rowOff>
    </xdr:from>
    <xdr:to>
      <xdr:col>5</xdr:col>
      <xdr:colOff>409575</xdr:colOff>
      <xdr:row>57</xdr:row>
      <xdr:rowOff>47331</xdr:rowOff>
    </xdr:to>
    <xdr:sp macro="" textlink="">
      <xdr:nvSpPr>
        <xdr:cNvPr id="144" name="円/楕円 143"/>
        <xdr:cNvSpPr/>
      </xdr:nvSpPr>
      <xdr:spPr>
        <a:xfrm>
          <a:off x="3746500" y="97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38458</xdr:rowOff>
    </xdr:from>
    <xdr:ext cx="534377" cy="259045"/>
    <xdr:sp macro="" textlink="">
      <xdr:nvSpPr>
        <xdr:cNvPr id="145" name="テキスト ボックス 144"/>
        <xdr:cNvSpPr txBox="1"/>
      </xdr:nvSpPr>
      <xdr:spPr>
        <a:xfrm>
          <a:off x="3530111" y="981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88508</xdr:rowOff>
    </xdr:from>
    <xdr:to>
      <xdr:col>4</xdr:col>
      <xdr:colOff>206375</xdr:colOff>
      <xdr:row>56</xdr:row>
      <xdr:rowOff>18658</xdr:rowOff>
    </xdr:to>
    <xdr:sp macro="" textlink="">
      <xdr:nvSpPr>
        <xdr:cNvPr id="146" name="円/楕円 145"/>
        <xdr:cNvSpPr/>
      </xdr:nvSpPr>
      <xdr:spPr>
        <a:xfrm>
          <a:off x="2857500" y="951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35185</xdr:rowOff>
    </xdr:from>
    <xdr:ext cx="534377" cy="259045"/>
    <xdr:sp macro="" textlink="">
      <xdr:nvSpPr>
        <xdr:cNvPr id="147" name="テキスト ボックス 146"/>
        <xdr:cNvSpPr txBox="1"/>
      </xdr:nvSpPr>
      <xdr:spPr>
        <a:xfrm>
          <a:off x="2641111" y="92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39,762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92787</xdr:rowOff>
    </xdr:from>
    <xdr:to>
      <xdr:col>3</xdr:col>
      <xdr:colOff>3175</xdr:colOff>
      <xdr:row>56</xdr:row>
      <xdr:rowOff>22937</xdr:rowOff>
    </xdr:to>
    <xdr:sp macro="" textlink="">
      <xdr:nvSpPr>
        <xdr:cNvPr id="148" name="円/楕円 147"/>
        <xdr:cNvSpPr/>
      </xdr:nvSpPr>
      <xdr:spPr>
        <a:xfrm>
          <a:off x="1968500" y="952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39464</xdr:rowOff>
    </xdr:from>
    <xdr:ext cx="534377" cy="259045"/>
    <xdr:sp macro="" textlink="">
      <xdr:nvSpPr>
        <xdr:cNvPr id="149" name="テキスト ボックス 148"/>
        <xdr:cNvSpPr txBox="1"/>
      </xdr:nvSpPr>
      <xdr:spPr>
        <a:xfrm>
          <a:off x="1752111" y="929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39,631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11437</xdr:rowOff>
    </xdr:from>
    <xdr:to>
      <xdr:col>1</xdr:col>
      <xdr:colOff>485775</xdr:colOff>
      <xdr:row>57</xdr:row>
      <xdr:rowOff>113037</xdr:rowOff>
    </xdr:to>
    <xdr:sp macro="" textlink="">
      <xdr:nvSpPr>
        <xdr:cNvPr id="150" name="円/楕円 149"/>
        <xdr:cNvSpPr/>
      </xdr:nvSpPr>
      <xdr:spPr>
        <a:xfrm>
          <a:off x="1079500" y="97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104164</xdr:rowOff>
    </xdr:from>
    <xdr:ext cx="534377" cy="259045"/>
    <xdr:sp macro="" textlink="">
      <xdr:nvSpPr>
        <xdr:cNvPr id="151" name="テキスト ボックス 150"/>
        <xdr:cNvSpPr txBox="1"/>
      </xdr:nvSpPr>
      <xdr:spPr>
        <a:xfrm>
          <a:off x="863111" y="987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160,288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149873</xdr:rowOff>
    </xdr:from>
    <xdr:to>
      <xdr:col>6</xdr:col>
      <xdr:colOff>511175</xdr:colOff>
      <xdr:row>77</xdr:row>
      <xdr:rowOff>41720</xdr:rowOff>
    </xdr:to>
    <xdr:cxnSp macro="">
      <xdr:nvCxnSpPr>
        <xdr:cNvPr id="181" name="直線コネクタ 180"/>
        <xdr:cNvCxnSpPr/>
      </xdr:nvCxnSpPr>
      <xdr:spPr>
        <a:xfrm flipV="1">
          <a:off x="3797300" y="13180073"/>
          <a:ext cx="838200" cy="6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4310</xdr:rowOff>
    </xdr:from>
    <xdr:ext cx="599010" cy="259045"/>
    <xdr:sp macro="" textlink="">
      <xdr:nvSpPr>
        <xdr:cNvPr id="182" name="民生費平均値テキスト"/>
        <xdr:cNvSpPr txBox="1"/>
      </xdr:nvSpPr>
      <xdr:spPr>
        <a:xfrm>
          <a:off x="4686300" y="128630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41720</xdr:rowOff>
    </xdr:from>
    <xdr:to>
      <xdr:col>5</xdr:col>
      <xdr:colOff>358775</xdr:colOff>
      <xdr:row>77</xdr:row>
      <xdr:rowOff>73050</xdr:rowOff>
    </xdr:to>
    <xdr:cxnSp macro="">
      <xdr:nvCxnSpPr>
        <xdr:cNvPr id="184" name="直線コネクタ 183"/>
        <xdr:cNvCxnSpPr/>
      </xdr:nvCxnSpPr>
      <xdr:spPr>
        <a:xfrm flipV="1">
          <a:off x="2908300" y="13243370"/>
          <a:ext cx="889000" cy="3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xdr:rowOff>
    </xdr:from>
    <xdr:ext cx="599010" cy="259045"/>
    <xdr:sp macro="" textlink="">
      <xdr:nvSpPr>
        <xdr:cNvPr id="186" name="テキスト ボックス 185"/>
        <xdr:cNvSpPr txBox="1"/>
      </xdr:nvSpPr>
      <xdr:spPr>
        <a:xfrm>
          <a:off x="3497794"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73050</xdr:rowOff>
    </xdr:from>
    <xdr:to>
      <xdr:col>4</xdr:col>
      <xdr:colOff>155575</xdr:colOff>
      <xdr:row>77</xdr:row>
      <xdr:rowOff>136398</xdr:rowOff>
    </xdr:to>
    <xdr:cxnSp macro="">
      <xdr:nvCxnSpPr>
        <xdr:cNvPr id="187" name="直線コネクタ 186"/>
        <xdr:cNvCxnSpPr/>
      </xdr:nvCxnSpPr>
      <xdr:spPr>
        <a:xfrm flipV="1">
          <a:off x="2019300" y="13274700"/>
          <a:ext cx="889000" cy="6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48633</xdr:rowOff>
    </xdr:from>
    <xdr:ext cx="599010" cy="259045"/>
    <xdr:sp macro="" textlink="">
      <xdr:nvSpPr>
        <xdr:cNvPr id="189" name="テキスト ボックス 188"/>
        <xdr:cNvSpPr txBox="1"/>
      </xdr:nvSpPr>
      <xdr:spPr>
        <a:xfrm>
          <a:off x="2608794"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136398</xdr:rowOff>
    </xdr:from>
    <xdr:to>
      <xdr:col>2</xdr:col>
      <xdr:colOff>638175</xdr:colOff>
      <xdr:row>78</xdr:row>
      <xdr:rowOff>6096</xdr:rowOff>
    </xdr:to>
    <xdr:cxnSp macro="">
      <xdr:nvCxnSpPr>
        <xdr:cNvPr id="190" name="直線コネクタ 189"/>
        <xdr:cNvCxnSpPr/>
      </xdr:nvCxnSpPr>
      <xdr:spPr>
        <a:xfrm flipV="1">
          <a:off x="1130300" y="13338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1" name="フローチャート : 判断 190"/>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166552</xdr:rowOff>
    </xdr:from>
    <xdr:ext cx="599010" cy="259045"/>
    <xdr:sp macro="" textlink="">
      <xdr:nvSpPr>
        <xdr:cNvPr id="192" name="テキスト ボックス 191"/>
        <xdr:cNvSpPr txBox="1"/>
      </xdr:nvSpPr>
      <xdr:spPr>
        <a:xfrm>
          <a:off x="1719794"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3" name="フローチャート : 判断 192"/>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41533</xdr:rowOff>
    </xdr:from>
    <xdr:ext cx="599010" cy="259045"/>
    <xdr:sp macro="" textlink="">
      <xdr:nvSpPr>
        <xdr:cNvPr id="194" name="テキスト ボックス 193"/>
        <xdr:cNvSpPr txBox="1"/>
      </xdr:nvSpPr>
      <xdr:spPr>
        <a:xfrm>
          <a:off x="830794" y="1307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99073</xdr:rowOff>
    </xdr:from>
    <xdr:to>
      <xdr:col>6</xdr:col>
      <xdr:colOff>561975</xdr:colOff>
      <xdr:row>77</xdr:row>
      <xdr:rowOff>29223</xdr:rowOff>
    </xdr:to>
    <xdr:sp macro="" textlink="">
      <xdr:nvSpPr>
        <xdr:cNvPr id="200" name="円/楕円 199"/>
        <xdr:cNvSpPr/>
      </xdr:nvSpPr>
      <xdr:spPr>
        <a:xfrm>
          <a:off x="4584700" y="131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77500</xdr:rowOff>
    </xdr:from>
    <xdr:ext cx="599010" cy="259045"/>
    <xdr:sp macro="" textlink="">
      <xdr:nvSpPr>
        <xdr:cNvPr id="201" name="民生費該当値テキスト"/>
        <xdr:cNvSpPr txBox="1"/>
      </xdr:nvSpPr>
      <xdr:spPr>
        <a:xfrm>
          <a:off x="4686300" y="13107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152,199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162370</xdr:rowOff>
    </xdr:from>
    <xdr:to>
      <xdr:col>5</xdr:col>
      <xdr:colOff>409575</xdr:colOff>
      <xdr:row>77</xdr:row>
      <xdr:rowOff>92520</xdr:rowOff>
    </xdr:to>
    <xdr:sp macro="" textlink="">
      <xdr:nvSpPr>
        <xdr:cNvPr id="202" name="円/楕円 201"/>
        <xdr:cNvSpPr/>
      </xdr:nvSpPr>
      <xdr:spPr>
        <a:xfrm>
          <a:off x="3746500" y="131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83647</xdr:rowOff>
    </xdr:from>
    <xdr:ext cx="599010" cy="259045"/>
    <xdr:sp macro="" textlink="">
      <xdr:nvSpPr>
        <xdr:cNvPr id="203" name="テキスト ボックス 202"/>
        <xdr:cNvSpPr txBox="1"/>
      </xdr:nvSpPr>
      <xdr:spPr>
        <a:xfrm>
          <a:off x="3497794" y="1328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147,215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22250</xdr:rowOff>
    </xdr:from>
    <xdr:to>
      <xdr:col>4</xdr:col>
      <xdr:colOff>206375</xdr:colOff>
      <xdr:row>77</xdr:row>
      <xdr:rowOff>123850</xdr:rowOff>
    </xdr:to>
    <xdr:sp macro="" textlink="">
      <xdr:nvSpPr>
        <xdr:cNvPr id="204" name="円/楕円 203"/>
        <xdr:cNvSpPr/>
      </xdr:nvSpPr>
      <xdr:spPr>
        <a:xfrm>
          <a:off x="2857500" y="132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114977</xdr:rowOff>
    </xdr:from>
    <xdr:ext cx="599010" cy="259045"/>
    <xdr:sp macro="" textlink="">
      <xdr:nvSpPr>
        <xdr:cNvPr id="205" name="テキスト ボックス 204"/>
        <xdr:cNvSpPr txBox="1"/>
      </xdr:nvSpPr>
      <xdr:spPr>
        <a:xfrm>
          <a:off x="2608794" y="1331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144,748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85598</xdr:rowOff>
    </xdr:from>
    <xdr:to>
      <xdr:col>3</xdr:col>
      <xdr:colOff>3175</xdr:colOff>
      <xdr:row>78</xdr:row>
      <xdr:rowOff>15748</xdr:rowOff>
    </xdr:to>
    <xdr:sp macro="" textlink="">
      <xdr:nvSpPr>
        <xdr:cNvPr id="206" name="円/楕円 205"/>
        <xdr:cNvSpPr/>
      </xdr:nvSpPr>
      <xdr:spPr>
        <a:xfrm>
          <a:off x="1968500" y="132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6875</xdr:rowOff>
    </xdr:from>
    <xdr:ext cx="599010" cy="259045"/>
    <xdr:sp macro="" textlink="">
      <xdr:nvSpPr>
        <xdr:cNvPr id="207" name="テキスト ボックス 206"/>
        <xdr:cNvSpPr txBox="1"/>
      </xdr:nvSpPr>
      <xdr:spPr>
        <a:xfrm>
          <a:off x="1719794" y="1337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139,760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126746</xdr:rowOff>
    </xdr:from>
    <xdr:to>
      <xdr:col>1</xdr:col>
      <xdr:colOff>485775</xdr:colOff>
      <xdr:row>78</xdr:row>
      <xdr:rowOff>56896</xdr:rowOff>
    </xdr:to>
    <xdr:sp macro="" textlink="">
      <xdr:nvSpPr>
        <xdr:cNvPr id="208" name="円/楕円 207"/>
        <xdr:cNvSpPr/>
      </xdr:nvSpPr>
      <xdr:spPr>
        <a:xfrm>
          <a:off x="1079500" y="133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48023</xdr:rowOff>
    </xdr:from>
    <xdr:ext cx="599010" cy="259045"/>
    <xdr:sp macro="" textlink="">
      <xdr:nvSpPr>
        <xdr:cNvPr id="209" name="テキスト ボックス 208"/>
        <xdr:cNvSpPr txBox="1"/>
      </xdr:nvSpPr>
      <xdr:spPr>
        <a:xfrm>
          <a:off x="830794" y="13421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136271</xdr:rowOff>
    </xdr:from>
    <xdr:to>
      <xdr:col>6</xdr:col>
      <xdr:colOff>511175</xdr:colOff>
      <xdr:row>97</xdr:row>
      <xdr:rowOff>140272</xdr:rowOff>
    </xdr:to>
    <xdr:cxnSp macro="">
      <xdr:nvCxnSpPr>
        <xdr:cNvPr id="237" name="直線コネクタ 236"/>
        <xdr:cNvCxnSpPr/>
      </xdr:nvCxnSpPr>
      <xdr:spPr>
        <a:xfrm flipV="1">
          <a:off x="3797300" y="16766921"/>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169293</xdr:rowOff>
    </xdr:from>
    <xdr:ext cx="534377" cy="259045"/>
    <xdr:sp macro="" textlink="">
      <xdr:nvSpPr>
        <xdr:cNvPr id="238" name="衛生費平均値テキスト"/>
        <xdr:cNvSpPr txBox="1"/>
      </xdr:nvSpPr>
      <xdr:spPr>
        <a:xfrm>
          <a:off x="4686300" y="16457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140272</xdr:rowOff>
    </xdr:from>
    <xdr:to>
      <xdr:col>5</xdr:col>
      <xdr:colOff>358775</xdr:colOff>
      <xdr:row>97</xdr:row>
      <xdr:rowOff>144523</xdr:rowOff>
    </xdr:to>
    <xdr:cxnSp macro="">
      <xdr:nvCxnSpPr>
        <xdr:cNvPr id="240" name="直線コネクタ 239"/>
        <xdr:cNvCxnSpPr/>
      </xdr:nvCxnSpPr>
      <xdr:spPr>
        <a:xfrm flipV="1">
          <a:off x="2908300" y="16770922"/>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63512</xdr:rowOff>
    </xdr:from>
    <xdr:ext cx="534377" cy="259045"/>
    <xdr:sp macro="" textlink="">
      <xdr:nvSpPr>
        <xdr:cNvPr id="242" name="テキスト ボックス 241"/>
        <xdr:cNvSpPr txBox="1"/>
      </xdr:nvSpPr>
      <xdr:spPr>
        <a:xfrm>
          <a:off x="3530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140889</xdr:rowOff>
    </xdr:from>
    <xdr:to>
      <xdr:col>4</xdr:col>
      <xdr:colOff>155575</xdr:colOff>
      <xdr:row>97</xdr:row>
      <xdr:rowOff>144523</xdr:rowOff>
    </xdr:to>
    <xdr:cxnSp macro="">
      <xdr:nvCxnSpPr>
        <xdr:cNvPr id="243" name="直線コネクタ 242"/>
        <xdr:cNvCxnSpPr/>
      </xdr:nvCxnSpPr>
      <xdr:spPr>
        <a:xfrm>
          <a:off x="2019300" y="16771539"/>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104843</xdr:rowOff>
    </xdr:from>
    <xdr:ext cx="534377" cy="259045"/>
    <xdr:sp macro="" textlink="">
      <xdr:nvSpPr>
        <xdr:cNvPr id="245" name="テキスト ボックス 244"/>
        <xdr:cNvSpPr txBox="1"/>
      </xdr:nvSpPr>
      <xdr:spPr>
        <a:xfrm>
          <a:off x="2641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80012</xdr:rowOff>
    </xdr:from>
    <xdr:to>
      <xdr:col>2</xdr:col>
      <xdr:colOff>638175</xdr:colOff>
      <xdr:row>97</xdr:row>
      <xdr:rowOff>140889</xdr:rowOff>
    </xdr:to>
    <xdr:cxnSp macro="">
      <xdr:nvCxnSpPr>
        <xdr:cNvPr id="246" name="直線コネクタ 245"/>
        <xdr:cNvCxnSpPr/>
      </xdr:nvCxnSpPr>
      <xdr:spPr>
        <a:xfrm>
          <a:off x="1130300" y="16710662"/>
          <a:ext cx="889000" cy="6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7" name="フローチャート : 判断 246"/>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139133</xdr:rowOff>
    </xdr:from>
    <xdr:ext cx="534377" cy="259045"/>
    <xdr:sp macro="" textlink="">
      <xdr:nvSpPr>
        <xdr:cNvPr id="248" name="テキスト ボックス 247"/>
        <xdr:cNvSpPr txBox="1"/>
      </xdr:nvSpPr>
      <xdr:spPr>
        <a:xfrm>
          <a:off x="1752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9" name="フローチャート : 判断 248"/>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127361</xdr:rowOff>
    </xdr:from>
    <xdr:ext cx="534377" cy="259045"/>
    <xdr:sp macro="" textlink="">
      <xdr:nvSpPr>
        <xdr:cNvPr id="250" name="テキスト ボックス 249"/>
        <xdr:cNvSpPr txBox="1"/>
      </xdr:nvSpPr>
      <xdr:spPr>
        <a:xfrm>
          <a:off x="863111" y="164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85471</xdr:rowOff>
    </xdr:from>
    <xdr:to>
      <xdr:col>6</xdr:col>
      <xdr:colOff>561975</xdr:colOff>
      <xdr:row>98</xdr:row>
      <xdr:rowOff>15621</xdr:rowOff>
    </xdr:to>
    <xdr:sp macro="" textlink="">
      <xdr:nvSpPr>
        <xdr:cNvPr id="256" name="円/楕円 255"/>
        <xdr:cNvSpPr/>
      </xdr:nvSpPr>
      <xdr:spPr>
        <a:xfrm>
          <a:off x="4584700" y="1671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63898</xdr:rowOff>
    </xdr:from>
    <xdr:ext cx="534377" cy="259045"/>
    <xdr:sp macro="" textlink="">
      <xdr:nvSpPr>
        <xdr:cNvPr id="257" name="衛生費該当値テキスト"/>
        <xdr:cNvSpPr txBox="1"/>
      </xdr:nvSpPr>
      <xdr:spPr>
        <a:xfrm>
          <a:off x="4686300" y="1669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27,650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89472</xdr:rowOff>
    </xdr:from>
    <xdr:to>
      <xdr:col>5</xdr:col>
      <xdr:colOff>409575</xdr:colOff>
      <xdr:row>98</xdr:row>
      <xdr:rowOff>19622</xdr:rowOff>
    </xdr:to>
    <xdr:sp macro="" textlink="">
      <xdr:nvSpPr>
        <xdr:cNvPr id="258" name="円/楕円 257"/>
        <xdr:cNvSpPr/>
      </xdr:nvSpPr>
      <xdr:spPr>
        <a:xfrm>
          <a:off x="3746500" y="1672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10749</xdr:rowOff>
    </xdr:from>
    <xdr:ext cx="534377" cy="259045"/>
    <xdr:sp macro="" textlink="">
      <xdr:nvSpPr>
        <xdr:cNvPr id="259" name="テキスト ボックス 258"/>
        <xdr:cNvSpPr txBox="1"/>
      </xdr:nvSpPr>
      <xdr:spPr>
        <a:xfrm>
          <a:off x="3530111" y="168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93723</xdr:rowOff>
    </xdr:from>
    <xdr:to>
      <xdr:col>4</xdr:col>
      <xdr:colOff>206375</xdr:colOff>
      <xdr:row>98</xdr:row>
      <xdr:rowOff>23873</xdr:rowOff>
    </xdr:to>
    <xdr:sp macro="" textlink="">
      <xdr:nvSpPr>
        <xdr:cNvPr id="260" name="円/楕円 259"/>
        <xdr:cNvSpPr/>
      </xdr:nvSpPr>
      <xdr:spPr>
        <a:xfrm>
          <a:off x="2857500" y="167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15000</xdr:rowOff>
    </xdr:from>
    <xdr:ext cx="534377" cy="259045"/>
    <xdr:sp macro="" textlink="">
      <xdr:nvSpPr>
        <xdr:cNvPr id="261" name="テキスト ボックス 260"/>
        <xdr:cNvSpPr txBox="1"/>
      </xdr:nvSpPr>
      <xdr:spPr>
        <a:xfrm>
          <a:off x="2641111" y="1681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27,289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90089</xdr:rowOff>
    </xdr:from>
    <xdr:to>
      <xdr:col>3</xdr:col>
      <xdr:colOff>3175</xdr:colOff>
      <xdr:row>98</xdr:row>
      <xdr:rowOff>20239</xdr:rowOff>
    </xdr:to>
    <xdr:sp macro="" textlink="">
      <xdr:nvSpPr>
        <xdr:cNvPr id="262" name="円/楕円 261"/>
        <xdr:cNvSpPr/>
      </xdr:nvSpPr>
      <xdr:spPr>
        <a:xfrm>
          <a:off x="1968500" y="167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11366</xdr:rowOff>
    </xdr:from>
    <xdr:ext cx="534377" cy="259045"/>
    <xdr:sp macro="" textlink="">
      <xdr:nvSpPr>
        <xdr:cNvPr id="263" name="テキスト ボックス 262"/>
        <xdr:cNvSpPr txBox="1"/>
      </xdr:nvSpPr>
      <xdr:spPr>
        <a:xfrm>
          <a:off x="1752111" y="1681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29212</xdr:rowOff>
    </xdr:from>
    <xdr:to>
      <xdr:col>1</xdr:col>
      <xdr:colOff>485775</xdr:colOff>
      <xdr:row>97</xdr:row>
      <xdr:rowOff>130812</xdr:rowOff>
    </xdr:to>
    <xdr:sp macro="" textlink="">
      <xdr:nvSpPr>
        <xdr:cNvPr id="264" name="円/楕円 263"/>
        <xdr:cNvSpPr/>
      </xdr:nvSpPr>
      <xdr:spPr>
        <a:xfrm>
          <a:off x="1079500" y="166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121939</xdr:rowOff>
    </xdr:from>
    <xdr:ext cx="534377" cy="259045"/>
    <xdr:sp macro="" textlink="">
      <xdr:nvSpPr>
        <xdr:cNvPr id="265" name="テキスト ボックス 264"/>
        <xdr:cNvSpPr txBox="1"/>
      </xdr:nvSpPr>
      <xdr:spPr>
        <a:xfrm>
          <a:off x="863111" y="16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7" name="直線コネクタ 286"/>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8"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9" name="直線コネクタ 288"/>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0"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1" name="直線コネクタ 290"/>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138786</xdr:rowOff>
    </xdr:from>
    <xdr:to>
      <xdr:col>15</xdr:col>
      <xdr:colOff>180975</xdr:colOff>
      <xdr:row>34</xdr:row>
      <xdr:rowOff>141986</xdr:rowOff>
    </xdr:to>
    <xdr:cxnSp macro="">
      <xdr:nvCxnSpPr>
        <xdr:cNvPr id="292" name="直線コネクタ 291"/>
        <xdr:cNvCxnSpPr/>
      </xdr:nvCxnSpPr>
      <xdr:spPr>
        <a:xfrm flipV="1">
          <a:off x="9639300" y="5968086"/>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95673</xdr:rowOff>
    </xdr:from>
    <xdr:ext cx="378565" cy="259045"/>
    <xdr:sp macro="" textlink="">
      <xdr:nvSpPr>
        <xdr:cNvPr id="293" name="労働費平均値テキスト"/>
        <xdr:cNvSpPr txBox="1"/>
      </xdr:nvSpPr>
      <xdr:spPr>
        <a:xfrm>
          <a:off x="10528300" y="6267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4" name="フローチャート : 判断 293"/>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61062</xdr:rowOff>
    </xdr:from>
    <xdr:to>
      <xdr:col>14</xdr:col>
      <xdr:colOff>28575</xdr:colOff>
      <xdr:row>34</xdr:row>
      <xdr:rowOff>141986</xdr:rowOff>
    </xdr:to>
    <xdr:cxnSp macro="">
      <xdr:nvCxnSpPr>
        <xdr:cNvPr id="295" name="直線コネクタ 294"/>
        <xdr:cNvCxnSpPr/>
      </xdr:nvCxnSpPr>
      <xdr:spPr>
        <a:xfrm>
          <a:off x="8750300" y="5890362"/>
          <a:ext cx="8890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6" name="フローチャート : 判断 295"/>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168825</xdr:rowOff>
    </xdr:from>
    <xdr:ext cx="378565" cy="259045"/>
    <xdr:sp macro="" textlink="">
      <xdr:nvSpPr>
        <xdr:cNvPr id="297" name="テキスト ボックス 296"/>
        <xdr:cNvSpPr txBox="1"/>
      </xdr:nvSpPr>
      <xdr:spPr>
        <a:xfrm>
          <a:off x="9450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61062</xdr:rowOff>
    </xdr:from>
    <xdr:to>
      <xdr:col>12</xdr:col>
      <xdr:colOff>511175</xdr:colOff>
      <xdr:row>34</xdr:row>
      <xdr:rowOff>64719</xdr:rowOff>
    </xdr:to>
    <xdr:cxnSp macro="">
      <xdr:nvCxnSpPr>
        <xdr:cNvPr id="298" name="直線コネクタ 297"/>
        <xdr:cNvCxnSpPr/>
      </xdr:nvCxnSpPr>
      <xdr:spPr>
        <a:xfrm flipV="1">
          <a:off x="7861300" y="589036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9" name="フローチャート : 判断 298"/>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86987</xdr:rowOff>
    </xdr:from>
    <xdr:ext cx="378565" cy="259045"/>
    <xdr:sp macro="" textlink="">
      <xdr:nvSpPr>
        <xdr:cNvPr id="300" name="テキスト ボックス 299"/>
        <xdr:cNvSpPr txBox="1"/>
      </xdr:nvSpPr>
      <xdr:spPr>
        <a:xfrm>
          <a:off x="8561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1169</xdr:rowOff>
    </xdr:from>
    <xdr:to>
      <xdr:col>11</xdr:col>
      <xdr:colOff>307975</xdr:colOff>
      <xdr:row>34</xdr:row>
      <xdr:rowOff>64719</xdr:rowOff>
    </xdr:to>
    <xdr:cxnSp macro="">
      <xdr:nvCxnSpPr>
        <xdr:cNvPr id="301" name="直線コネクタ 300"/>
        <xdr:cNvCxnSpPr/>
      </xdr:nvCxnSpPr>
      <xdr:spPr>
        <a:xfrm>
          <a:off x="6972300" y="5830469"/>
          <a:ext cx="889000" cy="6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2" name="フローチャート : 判断 301"/>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158310</xdr:rowOff>
    </xdr:from>
    <xdr:ext cx="469744" cy="259045"/>
    <xdr:sp macro="" textlink="">
      <xdr:nvSpPr>
        <xdr:cNvPr id="303" name="テキスト ボックス 302"/>
        <xdr:cNvSpPr txBox="1"/>
      </xdr:nvSpPr>
      <xdr:spPr>
        <a:xfrm>
          <a:off x="7626427" y="61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4" name="フローチャート : 判断 303"/>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85615</xdr:rowOff>
    </xdr:from>
    <xdr:ext cx="469744" cy="259045"/>
    <xdr:sp macro="" textlink="">
      <xdr:nvSpPr>
        <xdr:cNvPr id="305" name="テキスト ボックス 304"/>
        <xdr:cNvSpPr txBox="1"/>
      </xdr:nvSpPr>
      <xdr:spPr>
        <a:xfrm>
          <a:off x="6737427" y="60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87986</xdr:rowOff>
    </xdr:from>
    <xdr:to>
      <xdr:col>15</xdr:col>
      <xdr:colOff>231775</xdr:colOff>
      <xdr:row>35</xdr:row>
      <xdr:rowOff>18136</xdr:rowOff>
    </xdr:to>
    <xdr:sp macro="" textlink="">
      <xdr:nvSpPr>
        <xdr:cNvPr id="311" name="円/楕円 310"/>
        <xdr:cNvSpPr/>
      </xdr:nvSpPr>
      <xdr:spPr>
        <a:xfrm>
          <a:off x="10426700" y="59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110863</xdr:rowOff>
    </xdr:from>
    <xdr:ext cx="469744" cy="259045"/>
    <xdr:sp macro="" textlink="">
      <xdr:nvSpPr>
        <xdr:cNvPr id="312" name="労働費該当値テキスト"/>
        <xdr:cNvSpPr txBox="1"/>
      </xdr:nvSpPr>
      <xdr:spPr>
        <a:xfrm>
          <a:off x="10528300" y="57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91186</xdr:rowOff>
    </xdr:from>
    <xdr:to>
      <xdr:col>14</xdr:col>
      <xdr:colOff>79375</xdr:colOff>
      <xdr:row>35</xdr:row>
      <xdr:rowOff>21336</xdr:rowOff>
    </xdr:to>
    <xdr:sp macro="" textlink="">
      <xdr:nvSpPr>
        <xdr:cNvPr id="313" name="円/楕円 312"/>
        <xdr:cNvSpPr/>
      </xdr:nvSpPr>
      <xdr:spPr>
        <a:xfrm>
          <a:off x="9588500" y="59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37863</xdr:rowOff>
    </xdr:from>
    <xdr:ext cx="469744" cy="259045"/>
    <xdr:sp macro="" textlink="">
      <xdr:nvSpPr>
        <xdr:cNvPr id="314" name="テキスト ボックス 313"/>
        <xdr:cNvSpPr txBox="1"/>
      </xdr:nvSpPr>
      <xdr:spPr>
        <a:xfrm>
          <a:off x="9404427" y="569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10262</xdr:rowOff>
    </xdr:from>
    <xdr:to>
      <xdr:col>12</xdr:col>
      <xdr:colOff>561975</xdr:colOff>
      <xdr:row>34</xdr:row>
      <xdr:rowOff>111862</xdr:rowOff>
    </xdr:to>
    <xdr:sp macro="" textlink="">
      <xdr:nvSpPr>
        <xdr:cNvPr id="315" name="円/楕円 314"/>
        <xdr:cNvSpPr/>
      </xdr:nvSpPr>
      <xdr:spPr>
        <a:xfrm>
          <a:off x="8699500" y="583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128389</xdr:rowOff>
    </xdr:from>
    <xdr:ext cx="469744" cy="259045"/>
    <xdr:sp macro="" textlink="">
      <xdr:nvSpPr>
        <xdr:cNvPr id="316" name="テキスト ボックス 315"/>
        <xdr:cNvSpPr txBox="1"/>
      </xdr:nvSpPr>
      <xdr:spPr>
        <a:xfrm>
          <a:off x="8515427" y="561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13919</xdr:rowOff>
    </xdr:from>
    <xdr:to>
      <xdr:col>11</xdr:col>
      <xdr:colOff>358775</xdr:colOff>
      <xdr:row>34</xdr:row>
      <xdr:rowOff>115519</xdr:rowOff>
    </xdr:to>
    <xdr:sp macro="" textlink="">
      <xdr:nvSpPr>
        <xdr:cNvPr id="317" name="円/楕円 316"/>
        <xdr:cNvSpPr/>
      </xdr:nvSpPr>
      <xdr:spPr>
        <a:xfrm>
          <a:off x="7810500" y="58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132046</xdr:rowOff>
    </xdr:from>
    <xdr:ext cx="469744" cy="259045"/>
    <xdr:sp macro="" textlink="">
      <xdr:nvSpPr>
        <xdr:cNvPr id="318" name="テキスト ボックス 317"/>
        <xdr:cNvSpPr txBox="1"/>
      </xdr:nvSpPr>
      <xdr:spPr>
        <a:xfrm>
          <a:off x="7626427" y="561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121819</xdr:rowOff>
    </xdr:from>
    <xdr:to>
      <xdr:col>10</xdr:col>
      <xdr:colOff>155575</xdr:colOff>
      <xdr:row>34</xdr:row>
      <xdr:rowOff>51969</xdr:rowOff>
    </xdr:to>
    <xdr:sp macro="" textlink="">
      <xdr:nvSpPr>
        <xdr:cNvPr id="319" name="円/楕円 318"/>
        <xdr:cNvSpPr/>
      </xdr:nvSpPr>
      <xdr:spPr>
        <a:xfrm>
          <a:off x="6921500" y="577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68496</xdr:rowOff>
    </xdr:from>
    <xdr:ext cx="469744" cy="259045"/>
    <xdr:sp macro="" textlink="">
      <xdr:nvSpPr>
        <xdr:cNvPr id="320" name="テキスト ボックス 319"/>
        <xdr:cNvSpPr txBox="1"/>
      </xdr:nvSpPr>
      <xdr:spPr>
        <a:xfrm>
          <a:off x="6737427" y="555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6" name="直線コネクタ 345"/>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7"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8" name="直線コネクタ 347"/>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9"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0" name="直線コネクタ 349"/>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136434</xdr:rowOff>
    </xdr:from>
    <xdr:to>
      <xdr:col>15</xdr:col>
      <xdr:colOff>180975</xdr:colOff>
      <xdr:row>56</xdr:row>
      <xdr:rowOff>156028</xdr:rowOff>
    </xdr:to>
    <xdr:cxnSp macro="">
      <xdr:nvCxnSpPr>
        <xdr:cNvPr id="351" name="直線コネクタ 350"/>
        <xdr:cNvCxnSpPr/>
      </xdr:nvCxnSpPr>
      <xdr:spPr>
        <a:xfrm>
          <a:off x="9639300" y="973763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40149</xdr:rowOff>
    </xdr:from>
    <xdr:ext cx="469744" cy="259045"/>
    <xdr:sp macro="" textlink="">
      <xdr:nvSpPr>
        <xdr:cNvPr id="352" name="農林水産業費平均値テキスト"/>
        <xdr:cNvSpPr txBox="1"/>
      </xdr:nvSpPr>
      <xdr:spPr>
        <a:xfrm>
          <a:off x="10528300" y="946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3" name="フローチャート : 判断 352"/>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135237</xdr:rowOff>
    </xdr:from>
    <xdr:to>
      <xdr:col>14</xdr:col>
      <xdr:colOff>28575</xdr:colOff>
      <xdr:row>56</xdr:row>
      <xdr:rowOff>136434</xdr:rowOff>
    </xdr:to>
    <xdr:cxnSp macro="">
      <xdr:nvCxnSpPr>
        <xdr:cNvPr id="354" name="直線コネクタ 353"/>
        <xdr:cNvCxnSpPr/>
      </xdr:nvCxnSpPr>
      <xdr:spPr>
        <a:xfrm>
          <a:off x="8750300" y="9736437"/>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5" name="フローチャート : 判断 354"/>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153469</xdr:rowOff>
    </xdr:from>
    <xdr:ext cx="469744" cy="259045"/>
    <xdr:sp macro="" textlink="">
      <xdr:nvSpPr>
        <xdr:cNvPr id="356" name="テキスト ボックス 355"/>
        <xdr:cNvSpPr txBox="1"/>
      </xdr:nvSpPr>
      <xdr:spPr>
        <a:xfrm>
          <a:off x="9404427" y="94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135237</xdr:rowOff>
    </xdr:from>
    <xdr:to>
      <xdr:col>12</xdr:col>
      <xdr:colOff>511175</xdr:colOff>
      <xdr:row>56</xdr:row>
      <xdr:rowOff>142422</xdr:rowOff>
    </xdr:to>
    <xdr:cxnSp macro="">
      <xdr:nvCxnSpPr>
        <xdr:cNvPr id="357" name="直線コネクタ 356"/>
        <xdr:cNvCxnSpPr/>
      </xdr:nvCxnSpPr>
      <xdr:spPr>
        <a:xfrm flipV="1">
          <a:off x="7861300" y="9736437"/>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8" name="フローチャート : 判断 357"/>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142801</xdr:rowOff>
    </xdr:from>
    <xdr:ext cx="469744" cy="259045"/>
    <xdr:sp macro="" textlink="">
      <xdr:nvSpPr>
        <xdr:cNvPr id="359" name="テキスト ボックス 358"/>
        <xdr:cNvSpPr txBox="1"/>
      </xdr:nvSpPr>
      <xdr:spPr>
        <a:xfrm>
          <a:off x="8515427" y="940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109438</xdr:rowOff>
    </xdr:from>
    <xdr:to>
      <xdr:col>11</xdr:col>
      <xdr:colOff>307975</xdr:colOff>
      <xdr:row>56</xdr:row>
      <xdr:rowOff>142422</xdr:rowOff>
    </xdr:to>
    <xdr:cxnSp macro="">
      <xdr:nvCxnSpPr>
        <xdr:cNvPr id="360" name="直線コネクタ 359"/>
        <xdr:cNvCxnSpPr/>
      </xdr:nvCxnSpPr>
      <xdr:spPr>
        <a:xfrm>
          <a:off x="6972300" y="9710638"/>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1" name="フローチャート : 判断 360"/>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14785</xdr:rowOff>
    </xdr:from>
    <xdr:ext cx="469744" cy="259045"/>
    <xdr:sp macro="" textlink="">
      <xdr:nvSpPr>
        <xdr:cNvPr id="362" name="テキスト ボックス 361"/>
        <xdr:cNvSpPr txBox="1"/>
      </xdr:nvSpPr>
      <xdr:spPr>
        <a:xfrm>
          <a:off x="7626427" y="94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3" name="フローチャート : 判断 362"/>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89</xdr:rowOff>
    </xdr:from>
    <xdr:ext cx="469744" cy="259045"/>
    <xdr:sp macro="" textlink="">
      <xdr:nvSpPr>
        <xdr:cNvPr id="364" name="テキスト ボックス 363"/>
        <xdr:cNvSpPr txBox="1"/>
      </xdr:nvSpPr>
      <xdr:spPr>
        <a:xfrm>
          <a:off x="6737427" y="942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105228</xdr:rowOff>
    </xdr:from>
    <xdr:to>
      <xdr:col>15</xdr:col>
      <xdr:colOff>231775</xdr:colOff>
      <xdr:row>57</xdr:row>
      <xdr:rowOff>35378</xdr:rowOff>
    </xdr:to>
    <xdr:sp macro="" textlink="">
      <xdr:nvSpPr>
        <xdr:cNvPr id="370" name="円/楕円 369"/>
        <xdr:cNvSpPr/>
      </xdr:nvSpPr>
      <xdr:spPr>
        <a:xfrm>
          <a:off x="10426700" y="970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83655</xdr:rowOff>
    </xdr:from>
    <xdr:ext cx="469744" cy="259045"/>
    <xdr:sp macro="" textlink="">
      <xdr:nvSpPr>
        <xdr:cNvPr id="371" name="農林水産業費該当値テキスト"/>
        <xdr:cNvSpPr txBox="1"/>
      </xdr:nvSpPr>
      <xdr:spPr>
        <a:xfrm>
          <a:off x="10528300" y="968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85634</xdr:rowOff>
    </xdr:from>
    <xdr:to>
      <xdr:col>14</xdr:col>
      <xdr:colOff>79375</xdr:colOff>
      <xdr:row>57</xdr:row>
      <xdr:rowOff>15784</xdr:rowOff>
    </xdr:to>
    <xdr:sp macro="" textlink="">
      <xdr:nvSpPr>
        <xdr:cNvPr id="372" name="円/楕円 371"/>
        <xdr:cNvSpPr/>
      </xdr:nvSpPr>
      <xdr:spPr>
        <a:xfrm>
          <a:off x="9588500" y="968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6911</xdr:rowOff>
    </xdr:from>
    <xdr:ext cx="469744" cy="259045"/>
    <xdr:sp macro="" textlink="">
      <xdr:nvSpPr>
        <xdr:cNvPr id="373" name="テキスト ボックス 372"/>
        <xdr:cNvSpPr txBox="1"/>
      </xdr:nvSpPr>
      <xdr:spPr>
        <a:xfrm>
          <a:off x="9404427" y="977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84437</xdr:rowOff>
    </xdr:from>
    <xdr:to>
      <xdr:col>12</xdr:col>
      <xdr:colOff>561975</xdr:colOff>
      <xdr:row>57</xdr:row>
      <xdr:rowOff>14587</xdr:rowOff>
    </xdr:to>
    <xdr:sp macro="" textlink="">
      <xdr:nvSpPr>
        <xdr:cNvPr id="374" name="円/楕円 373"/>
        <xdr:cNvSpPr/>
      </xdr:nvSpPr>
      <xdr:spPr>
        <a:xfrm>
          <a:off x="8699500" y="968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5714</xdr:rowOff>
    </xdr:from>
    <xdr:ext cx="469744" cy="259045"/>
    <xdr:sp macro="" textlink="">
      <xdr:nvSpPr>
        <xdr:cNvPr id="375" name="テキスト ボックス 374"/>
        <xdr:cNvSpPr txBox="1"/>
      </xdr:nvSpPr>
      <xdr:spPr>
        <a:xfrm>
          <a:off x="8515427" y="977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91622</xdr:rowOff>
    </xdr:from>
    <xdr:to>
      <xdr:col>11</xdr:col>
      <xdr:colOff>358775</xdr:colOff>
      <xdr:row>57</xdr:row>
      <xdr:rowOff>21772</xdr:rowOff>
    </xdr:to>
    <xdr:sp macro="" textlink="">
      <xdr:nvSpPr>
        <xdr:cNvPr id="376" name="円/楕円 375"/>
        <xdr:cNvSpPr/>
      </xdr:nvSpPr>
      <xdr:spPr>
        <a:xfrm>
          <a:off x="7810500" y="969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12899</xdr:rowOff>
    </xdr:from>
    <xdr:ext cx="469744" cy="259045"/>
    <xdr:sp macro="" textlink="">
      <xdr:nvSpPr>
        <xdr:cNvPr id="377" name="テキスト ボックス 376"/>
        <xdr:cNvSpPr txBox="1"/>
      </xdr:nvSpPr>
      <xdr:spPr>
        <a:xfrm>
          <a:off x="7626427" y="978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58638</xdr:rowOff>
    </xdr:from>
    <xdr:to>
      <xdr:col>10</xdr:col>
      <xdr:colOff>155575</xdr:colOff>
      <xdr:row>56</xdr:row>
      <xdr:rowOff>160238</xdr:rowOff>
    </xdr:to>
    <xdr:sp macro="" textlink="">
      <xdr:nvSpPr>
        <xdr:cNvPr id="378" name="円/楕円 377"/>
        <xdr:cNvSpPr/>
      </xdr:nvSpPr>
      <xdr:spPr>
        <a:xfrm>
          <a:off x="6921500" y="965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151365</xdr:rowOff>
    </xdr:from>
    <xdr:ext cx="469744" cy="259045"/>
    <xdr:sp macro="" textlink="">
      <xdr:nvSpPr>
        <xdr:cNvPr id="379" name="テキスト ボックス 378"/>
        <xdr:cNvSpPr txBox="1"/>
      </xdr:nvSpPr>
      <xdr:spPr>
        <a:xfrm>
          <a:off x="6737427" y="975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2"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4"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51414</xdr:rowOff>
    </xdr:from>
    <xdr:to>
      <xdr:col>15</xdr:col>
      <xdr:colOff>180975</xdr:colOff>
      <xdr:row>77</xdr:row>
      <xdr:rowOff>138832</xdr:rowOff>
    </xdr:to>
    <xdr:cxnSp macro="">
      <xdr:nvCxnSpPr>
        <xdr:cNvPr id="406" name="直線コネクタ 405"/>
        <xdr:cNvCxnSpPr/>
      </xdr:nvCxnSpPr>
      <xdr:spPr>
        <a:xfrm>
          <a:off x="9639300" y="13253064"/>
          <a:ext cx="838200" cy="8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7"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145072</xdr:rowOff>
    </xdr:from>
    <xdr:to>
      <xdr:col>14</xdr:col>
      <xdr:colOff>28575</xdr:colOff>
      <xdr:row>77</xdr:row>
      <xdr:rowOff>51414</xdr:rowOff>
    </xdr:to>
    <xdr:cxnSp macro="">
      <xdr:nvCxnSpPr>
        <xdr:cNvPr id="409" name="直線コネクタ 408"/>
        <xdr:cNvCxnSpPr/>
      </xdr:nvCxnSpPr>
      <xdr:spPr>
        <a:xfrm>
          <a:off x="8750300" y="13175272"/>
          <a:ext cx="889000" cy="7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0" name="フローチャート : 判断 409"/>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11" name="テキスト ボックス 410"/>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137596</xdr:rowOff>
    </xdr:from>
    <xdr:to>
      <xdr:col>12</xdr:col>
      <xdr:colOff>511175</xdr:colOff>
      <xdr:row>76</xdr:row>
      <xdr:rowOff>145072</xdr:rowOff>
    </xdr:to>
    <xdr:cxnSp macro="">
      <xdr:nvCxnSpPr>
        <xdr:cNvPr id="412" name="直線コネクタ 411"/>
        <xdr:cNvCxnSpPr/>
      </xdr:nvCxnSpPr>
      <xdr:spPr>
        <a:xfrm>
          <a:off x="7861300" y="13167796"/>
          <a:ext cx="889000" cy="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3" name="フローチャート : 判断 412"/>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74345</xdr:rowOff>
    </xdr:from>
    <xdr:ext cx="534377" cy="259045"/>
    <xdr:sp macro="" textlink="">
      <xdr:nvSpPr>
        <xdr:cNvPr id="414" name="テキスト ボックス 413"/>
        <xdr:cNvSpPr txBox="1"/>
      </xdr:nvSpPr>
      <xdr:spPr>
        <a:xfrm>
          <a:off x="8483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133756</xdr:rowOff>
    </xdr:from>
    <xdr:to>
      <xdr:col>11</xdr:col>
      <xdr:colOff>307975</xdr:colOff>
      <xdr:row>76</xdr:row>
      <xdr:rowOff>137596</xdr:rowOff>
    </xdr:to>
    <xdr:cxnSp macro="">
      <xdr:nvCxnSpPr>
        <xdr:cNvPr id="415" name="直線コネクタ 414"/>
        <xdr:cNvCxnSpPr/>
      </xdr:nvCxnSpPr>
      <xdr:spPr>
        <a:xfrm>
          <a:off x="6972300" y="13163956"/>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6" name="フローチャート : 判断 415"/>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66367</xdr:rowOff>
    </xdr:from>
    <xdr:ext cx="534377" cy="259045"/>
    <xdr:sp macro="" textlink="">
      <xdr:nvSpPr>
        <xdr:cNvPr id="417" name="テキスト ボックス 416"/>
        <xdr:cNvSpPr txBox="1"/>
      </xdr:nvSpPr>
      <xdr:spPr>
        <a:xfrm>
          <a:off x="7594111" y="132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8" name="フローチャート : 判断 417"/>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55005</xdr:rowOff>
    </xdr:from>
    <xdr:ext cx="534377" cy="259045"/>
    <xdr:sp macro="" textlink="">
      <xdr:nvSpPr>
        <xdr:cNvPr id="419" name="テキスト ボックス 418"/>
        <xdr:cNvSpPr txBox="1"/>
      </xdr:nvSpPr>
      <xdr:spPr>
        <a:xfrm>
          <a:off x="6705111" y="1325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88032</xdr:rowOff>
    </xdr:from>
    <xdr:to>
      <xdr:col>15</xdr:col>
      <xdr:colOff>231775</xdr:colOff>
      <xdr:row>78</xdr:row>
      <xdr:rowOff>18182</xdr:rowOff>
    </xdr:to>
    <xdr:sp macro="" textlink="">
      <xdr:nvSpPr>
        <xdr:cNvPr id="425" name="円/楕円 424"/>
        <xdr:cNvSpPr/>
      </xdr:nvSpPr>
      <xdr:spPr>
        <a:xfrm>
          <a:off x="10426700" y="1328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66459</xdr:rowOff>
    </xdr:from>
    <xdr:ext cx="469744" cy="259045"/>
    <xdr:sp macro="" textlink="">
      <xdr:nvSpPr>
        <xdr:cNvPr id="426" name="商工費該当値テキスト"/>
        <xdr:cNvSpPr txBox="1"/>
      </xdr:nvSpPr>
      <xdr:spPr>
        <a:xfrm>
          <a:off x="10528300" y="132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614</xdr:rowOff>
    </xdr:from>
    <xdr:to>
      <xdr:col>14</xdr:col>
      <xdr:colOff>79375</xdr:colOff>
      <xdr:row>77</xdr:row>
      <xdr:rowOff>102214</xdr:rowOff>
    </xdr:to>
    <xdr:sp macro="" textlink="">
      <xdr:nvSpPr>
        <xdr:cNvPr id="427" name="円/楕円 426"/>
        <xdr:cNvSpPr/>
      </xdr:nvSpPr>
      <xdr:spPr>
        <a:xfrm>
          <a:off x="9588500" y="1320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93341</xdr:rowOff>
    </xdr:from>
    <xdr:ext cx="534377" cy="259045"/>
    <xdr:sp macro="" textlink="">
      <xdr:nvSpPr>
        <xdr:cNvPr id="428" name="テキスト ボックス 427"/>
        <xdr:cNvSpPr txBox="1"/>
      </xdr:nvSpPr>
      <xdr:spPr>
        <a:xfrm>
          <a:off x="9372111" y="132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94272</xdr:rowOff>
    </xdr:from>
    <xdr:to>
      <xdr:col>12</xdr:col>
      <xdr:colOff>561975</xdr:colOff>
      <xdr:row>77</xdr:row>
      <xdr:rowOff>24422</xdr:rowOff>
    </xdr:to>
    <xdr:sp macro="" textlink="">
      <xdr:nvSpPr>
        <xdr:cNvPr id="429" name="円/楕円 428"/>
        <xdr:cNvSpPr/>
      </xdr:nvSpPr>
      <xdr:spPr>
        <a:xfrm>
          <a:off x="8699500" y="131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40949</xdr:rowOff>
    </xdr:from>
    <xdr:ext cx="534377" cy="259045"/>
    <xdr:sp macro="" textlink="">
      <xdr:nvSpPr>
        <xdr:cNvPr id="430" name="テキスト ボックス 429"/>
        <xdr:cNvSpPr txBox="1"/>
      </xdr:nvSpPr>
      <xdr:spPr>
        <a:xfrm>
          <a:off x="8483111" y="128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14,765</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86796</xdr:rowOff>
    </xdr:from>
    <xdr:to>
      <xdr:col>11</xdr:col>
      <xdr:colOff>358775</xdr:colOff>
      <xdr:row>77</xdr:row>
      <xdr:rowOff>16946</xdr:rowOff>
    </xdr:to>
    <xdr:sp macro="" textlink="">
      <xdr:nvSpPr>
        <xdr:cNvPr id="431" name="円/楕円 430"/>
        <xdr:cNvSpPr/>
      </xdr:nvSpPr>
      <xdr:spPr>
        <a:xfrm>
          <a:off x="7810500" y="1311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33474</xdr:rowOff>
    </xdr:from>
    <xdr:ext cx="534377" cy="259045"/>
    <xdr:sp macro="" textlink="">
      <xdr:nvSpPr>
        <xdr:cNvPr id="432" name="テキスト ボックス 431"/>
        <xdr:cNvSpPr txBox="1"/>
      </xdr:nvSpPr>
      <xdr:spPr>
        <a:xfrm>
          <a:off x="7594111" y="1289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15,092</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82956</xdr:rowOff>
    </xdr:from>
    <xdr:to>
      <xdr:col>10</xdr:col>
      <xdr:colOff>155575</xdr:colOff>
      <xdr:row>77</xdr:row>
      <xdr:rowOff>13106</xdr:rowOff>
    </xdr:to>
    <xdr:sp macro="" textlink="">
      <xdr:nvSpPr>
        <xdr:cNvPr id="433" name="円/楕円 432"/>
        <xdr:cNvSpPr/>
      </xdr:nvSpPr>
      <xdr:spPr>
        <a:xfrm>
          <a:off x="6921500" y="1311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29633</xdr:rowOff>
    </xdr:from>
    <xdr:ext cx="534377" cy="259045"/>
    <xdr:sp macro="" textlink="">
      <xdr:nvSpPr>
        <xdr:cNvPr id="434" name="テキスト ボックス 433"/>
        <xdr:cNvSpPr txBox="1"/>
      </xdr:nvSpPr>
      <xdr:spPr>
        <a:xfrm>
          <a:off x="6705111" y="1288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0"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2"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165970</xdr:rowOff>
    </xdr:from>
    <xdr:to>
      <xdr:col>15</xdr:col>
      <xdr:colOff>180975</xdr:colOff>
      <xdr:row>98</xdr:row>
      <xdr:rowOff>6769</xdr:rowOff>
    </xdr:to>
    <xdr:cxnSp macro="">
      <xdr:nvCxnSpPr>
        <xdr:cNvPr id="464" name="直線コネクタ 463"/>
        <xdr:cNvCxnSpPr/>
      </xdr:nvCxnSpPr>
      <xdr:spPr>
        <a:xfrm flipV="1">
          <a:off x="9639300" y="16796620"/>
          <a:ext cx="8382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82554</xdr:rowOff>
    </xdr:from>
    <xdr:ext cx="534377" cy="259045"/>
    <xdr:sp macro="" textlink="">
      <xdr:nvSpPr>
        <xdr:cNvPr id="465" name="土木費平均値テキスト"/>
        <xdr:cNvSpPr txBox="1"/>
      </xdr:nvSpPr>
      <xdr:spPr>
        <a:xfrm>
          <a:off x="10528300" y="1637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106420</xdr:rowOff>
    </xdr:from>
    <xdr:to>
      <xdr:col>14</xdr:col>
      <xdr:colOff>28575</xdr:colOff>
      <xdr:row>98</xdr:row>
      <xdr:rowOff>6769</xdr:rowOff>
    </xdr:to>
    <xdr:cxnSp macro="">
      <xdr:nvCxnSpPr>
        <xdr:cNvPr id="467" name="直線コネクタ 466"/>
        <xdr:cNvCxnSpPr/>
      </xdr:nvCxnSpPr>
      <xdr:spPr>
        <a:xfrm>
          <a:off x="8750300" y="16737070"/>
          <a:ext cx="889000" cy="7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8" name="フローチャート : 判断 467"/>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19690</xdr:rowOff>
    </xdr:from>
    <xdr:ext cx="534377" cy="259045"/>
    <xdr:sp macro="" textlink="">
      <xdr:nvSpPr>
        <xdr:cNvPr id="469" name="テキスト ボックス 468"/>
        <xdr:cNvSpPr txBox="1"/>
      </xdr:nvSpPr>
      <xdr:spPr>
        <a:xfrm>
          <a:off x="9372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85331</xdr:rowOff>
    </xdr:from>
    <xdr:to>
      <xdr:col>12</xdr:col>
      <xdr:colOff>511175</xdr:colOff>
      <xdr:row>97</xdr:row>
      <xdr:rowOff>106420</xdr:rowOff>
    </xdr:to>
    <xdr:cxnSp macro="">
      <xdr:nvCxnSpPr>
        <xdr:cNvPr id="470" name="直線コネクタ 469"/>
        <xdr:cNvCxnSpPr/>
      </xdr:nvCxnSpPr>
      <xdr:spPr>
        <a:xfrm>
          <a:off x="7861300" y="16715981"/>
          <a:ext cx="8890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1" name="フローチャート : 判断 470"/>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127836</xdr:rowOff>
    </xdr:from>
    <xdr:ext cx="534377" cy="259045"/>
    <xdr:sp macro="" textlink="">
      <xdr:nvSpPr>
        <xdr:cNvPr id="472" name="テキスト ボックス 471"/>
        <xdr:cNvSpPr txBox="1"/>
      </xdr:nvSpPr>
      <xdr:spPr>
        <a:xfrm>
          <a:off x="8483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43383</xdr:rowOff>
    </xdr:from>
    <xdr:to>
      <xdr:col>11</xdr:col>
      <xdr:colOff>307975</xdr:colOff>
      <xdr:row>97</xdr:row>
      <xdr:rowOff>85331</xdr:rowOff>
    </xdr:to>
    <xdr:cxnSp macro="">
      <xdr:nvCxnSpPr>
        <xdr:cNvPr id="473" name="直線コネクタ 472"/>
        <xdr:cNvCxnSpPr/>
      </xdr:nvCxnSpPr>
      <xdr:spPr>
        <a:xfrm>
          <a:off x="6972300" y="16674033"/>
          <a:ext cx="8890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4" name="フローチャート : 判断 473"/>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125722</xdr:rowOff>
    </xdr:from>
    <xdr:ext cx="534377" cy="259045"/>
    <xdr:sp macro="" textlink="">
      <xdr:nvSpPr>
        <xdr:cNvPr id="475" name="テキスト ボックス 474"/>
        <xdr:cNvSpPr txBox="1"/>
      </xdr:nvSpPr>
      <xdr:spPr>
        <a:xfrm>
          <a:off x="7594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6" name="フローチャート : 判断 475"/>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9002</xdr:rowOff>
    </xdr:from>
    <xdr:ext cx="534377" cy="259045"/>
    <xdr:sp macro="" textlink="">
      <xdr:nvSpPr>
        <xdr:cNvPr id="477" name="テキスト ボックス 476"/>
        <xdr:cNvSpPr txBox="1"/>
      </xdr:nvSpPr>
      <xdr:spPr>
        <a:xfrm>
          <a:off x="6705111" y="162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115170</xdr:rowOff>
    </xdr:from>
    <xdr:to>
      <xdr:col>15</xdr:col>
      <xdr:colOff>231775</xdr:colOff>
      <xdr:row>98</xdr:row>
      <xdr:rowOff>45320</xdr:rowOff>
    </xdr:to>
    <xdr:sp macro="" textlink="">
      <xdr:nvSpPr>
        <xdr:cNvPr id="483" name="円/楕円 482"/>
        <xdr:cNvSpPr/>
      </xdr:nvSpPr>
      <xdr:spPr>
        <a:xfrm>
          <a:off x="10426700" y="1674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93597</xdr:rowOff>
    </xdr:from>
    <xdr:ext cx="534377" cy="259045"/>
    <xdr:sp macro="" textlink="">
      <xdr:nvSpPr>
        <xdr:cNvPr id="484" name="土木費該当値テキスト"/>
        <xdr:cNvSpPr txBox="1"/>
      </xdr:nvSpPr>
      <xdr:spPr>
        <a:xfrm>
          <a:off x="10528300" y="1672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31,621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127419</xdr:rowOff>
    </xdr:from>
    <xdr:to>
      <xdr:col>14</xdr:col>
      <xdr:colOff>79375</xdr:colOff>
      <xdr:row>98</xdr:row>
      <xdr:rowOff>57569</xdr:rowOff>
    </xdr:to>
    <xdr:sp macro="" textlink="">
      <xdr:nvSpPr>
        <xdr:cNvPr id="485" name="円/楕円 484"/>
        <xdr:cNvSpPr/>
      </xdr:nvSpPr>
      <xdr:spPr>
        <a:xfrm>
          <a:off x="9588500" y="1675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48696</xdr:rowOff>
    </xdr:from>
    <xdr:ext cx="534377" cy="259045"/>
    <xdr:sp macro="" textlink="">
      <xdr:nvSpPr>
        <xdr:cNvPr id="486" name="テキスト ボックス 485"/>
        <xdr:cNvSpPr txBox="1"/>
      </xdr:nvSpPr>
      <xdr:spPr>
        <a:xfrm>
          <a:off x="9372111" y="1685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55620</xdr:rowOff>
    </xdr:from>
    <xdr:to>
      <xdr:col>12</xdr:col>
      <xdr:colOff>561975</xdr:colOff>
      <xdr:row>97</xdr:row>
      <xdr:rowOff>157220</xdr:rowOff>
    </xdr:to>
    <xdr:sp macro="" textlink="">
      <xdr:nvSpPr>
        <xdr:cNvPr id="487" name="円/楕円 486"/>
        <xdr:cNvSpPr/>
      </xdr:nvSpPr>
      <xdr:spPr>
        <a:xfrm>
          <a:off x="8699500" y="166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148347</xdr:rowOff>
    </xdr:from>
    <xdr:ext cx="534377" cy="259045"/>
    <xdr:sp macro="" textlink="">
      <xdr:nvSpPr>
        <xdr:cNvPr id="488" name="テキスト ボックス 487"/>
        <xdr:cNvSpPr txBox="1"/>
      </xdr:nvSpPr>
      <xdr:spPr>
        <a:xfrm>
          <a:off x="8483111" y="1677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34531</xdr:rowOff>
    </xdr:from>
    <xdr:to>
      <xdr:col>11</xdr:col>
      <xdr:colOff>358775</xdr:colOff>
      <xdr:row>97</xdr:row>
      <xdr:rowOff>136131</xdr:rowOff>
    </xdr:to>
    <xdr:sp macro="" textlink="">
      <xdr:nvSpPr>
        <xdr:cNvPr id="489" name="円/楕円 488"/>
        <xdr:cNvSpPr/>
      </xdr:nvSpPr>
      <xdr:spPr>
        <a:xfrm>
          <a:off x="7810500" y="1666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127258</xdr:rowOff>
    </xdr:from>
    <xdr:ext cx="534377" cy="259045"/>
    <xdr:sp macro="" textlink="">
      <xdr:nvSpPr>
        <xdr:cNvPr id="490" name="テキスト ボックス 489"/>
        <xdr:cNvSpPr txBox="1"/>
      </xdr:nvSpPr>
      <xdr:spPr>
        <a:xfrm>
          <a:off x="7594111" y="1675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164033</xdr:rowOff>
    </xdr:from>
    <xdr:to>
      <xdr:col>10</xdr:col>
      <xdr:colOff>155575</xdr:colOff>
      <xdr:row>97</xdr:row>
      <xdr:rowOff>94183</xdr:rowOff>
    </xdr:to>
    <xdr:sp macro="" textlink="">
      <xdr:nvSpPr>
        <xdr:cNvPr id="491" name="円/楕円 490"/>
        <xdr:cNvSpPr/>
      </xdr:nvSpPr>
      <xdr:spPr>
        <a:xfrm>
          <a:off x="6921500" y="1662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85310</xdr:rowOff>
    </xdr:from>
    <xdr:ext cx="534377" cy="259045"/>
    <xdr:sp macro="" textlink="">
      <xdr:nvSpPr>
        <xdr:cNvPr id="492" name="テキスト ボックス 491"/>
        <xdr:cNvSpPr txBox="1"/>
      </xdr:nvSpPr>
      <xdr:spPr>
        <a:xfrm>
          <a:off x="6705111" y="167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9" name="直線コネクタ 518"/>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0"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1" name="直線コネクタ 520"/>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2"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3" name="直線コネクタ 522"/>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54628</xdr:rowOff>
    </xdr:from>
    <xdr:to>
      <xdr:col>23</xdr:col>
      <xdr:colOff>517525</xdr:colOff>
      <xdr:row>36</xdr:row>
      <xdr:rowOff>55935</xdr:rowOff>
    </xdr:to>
    <xdr:cxnSp macro="">
      <xdr:nvCxnSpPr>
        <xdr:cNvPr id="524" name="直線コネクタ 523"/>
        <xdr:cNvCxnSpPr/>
      </xdr:nvCxnSpPr>
      <xdr:spPr>
        <a:xfrm>
          <a:off x="15481300" y="6226828"/>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140842</xdr:rowOff>
    </xdr:from>
    <xdr:ext cx="534377" cy="259045"/>
    <xdr:sp macro="" textlink="">
      <xdr:nvSpPr>
        <xdr:cNvPr id="525" name="消防費平均値テキスト"/>
        <xdr:cNvSpPr txBox="1"/>
      </xdr:nvSpPr>
      <xdr:spPr>
        <a:xfrm>
          <a:off x="16370300" y="597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6" name="フローチャート : 判断 525"/>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54628</xdr:rowOff>
    </xdr:from>
    <xdr:to>
      <xdr:col>22</xdr:col>
      <xdr:colOff>365125</xdr:colOff>
      <xdr:row>36</xdr:row>
      <xdr:rowOff>105900</xdr:rowOff>
    </xdr:to>
    <xdr:cxnSp macro="">
      <xdr:nvCxnSpPr>
        <xdr:cNvPr id="527" name="直線コネクタ 526"/>
        <xdr:cNvCxnSpPr/>
      </xdr:nvCxnSpPr>
      <xdr:spPr>
        <a:xfrm flipV="1">
          <a:off x="14592300" y="6226828"/>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28" name="フローチャート : 判断 527"/>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33781</xdr:rowOff>
    </xdr:from>
    <xdr:ext cx="534377" cy="259045"/>
    <xdr:sp macro="" textlink="">
      <xdr:nvSpPr>
        <xdr:cNvPr id="529" name="テキスト ボックス 528"/>
        <xdr:cNvSpPr txBox="1"/>
      </xdr:nvSpPr>
      <xdr:spPr>
        <a:xfrm>
          <a:off x="15214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9398</xdr:rowOff>
    </xdr:from>
    <xdr:to>
      <xdr:col>21</xdr:col>
      <xdr:colOff>161925</xdr:colOff>
      <xdr:row>36</xdr:row>
      <xdr:rowOff>105900</xdr:rowOff>
    </xdr:to>
    <xdr:cxnSp macro="">
      <xdr:nvCxnSpPr>
        <xdr:cNvPr id="530" name="直線コネクタ 529"/>
        <xdr:cNvCxnSpPr/>
      </xdr:nvCxnSpPr>
      <xdr:spPr>
        <a:xfrm>
          <a:off x="13703300" y="6181598"/>
          <a:ext cx="889000" cy="9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1" name="フローチャート : 判断 530"/>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6839</xdr:rowOff>
    </xdr:from>
    <xdr:ext cx="534377" cy="259045"/>
    <xdr:sp macro="" textlink="">
      <xdr:nvSpPr>
        <xdr:cNvPr id="532" name="テキスト ボックス 531"/>
        <xdr:cNvSpPr txBox="1"/>
      </xdr:nvSpPr>
      <xdr:spPr>
        <a:xfrm>
          <a:off x="14325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96919</xdr:rowOff>
    </xdr:from>
    <xdr:to>
      <xdr:col>19</xdr:col>
      <xdr:colOff>644525</xdr:colOff>
      <xdr:row>36</xdr:row>
      <xdr:rowOff>9398</xdr:rowOff>
    </xdr:to>
    <xdr:cxnSp macro="">
      <xdr:nvCxnSpPr>
        <xdr:cNvPr id="533" name="直線コネクタ 532"/>
        <xdr:cNvCxnSpPr/>
      </xdr:nvCxnSpPr>
      <xdr:spPr>
        <a:xfrm>
          <a:off x="12814300" y="6097669"/>
          <a:ext cx="889000" cy="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4" name="フローチャート : 判断 533"/>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80716</xdr:rowOff>
    </xdr:from>
    <xdr:ext cx="534377" cy="259045"/>
    <xdr:sp macro="" textlink="">
      <xdr:nvSpPr>
        <xdr:cNvPr id="535" name="テキスト ボックス 534"/>
        <xdr:cNvSpPr txBox="1"/>
      </xdr:nvSpPr>
      <xdr:spPr>
        <a:xfrm>
          <a:off x="13436111" y="62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6" name="フローチャート : 判断 535"/>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41528</xdr:rowOff>
    </xdr:from>
    <xdr:ext cx="534377" cy="259045"/>
    <xdr:sp macro="" textlink="">
      <xdr:nvSpPr>
        <xdr:cNvPr id="537" name="テキスト ボックス 536"/>
        <xdr:cNvSpPr txBox="1"/>
      </xdr:nvSpPr>
      <xdr:spPr>
        <a:xfrm>
          <a:off x="12547111" y="621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5135</xdr:rowOff>
    </xdr:from>
    <xdr:to>
      <xdr:col>23</xdr:col>
      <xdr:colOff>568325</xdr:colOff>
      <xdr:row>36</xdr:row>
      <xdr:rowOff>106735</xdr:rowOff>
    </xdr:to>
    <xdr:sp macro="" textlink="">
      <xdr:nvSpPr>
        <xdr:cNvPr id="543" name="円/楕円 542"/>
        <xdr:cNvSpPr/>
      </xdr:nvSpPr>
      <xdr:spPr>
        <a:xfrm>
          <a:off x="16268700" y="61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155012</xdr:rowOff>
    </xdr:from>
    <xdr:ext cx="534377" cy="259045"/>
    <xdr:sp macro="" textlink="">
      <xdr:nvSpPr>
        <xdr:cNvPr id="544" name="消防費該当値テキスト"/>
        <xdr:cNvSpPr txBox="1"/>
      </xdr:nvSpPr>
      <xdr:spPr>
        <a:xfrm>
          <a:off x="16370300" y="615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11,413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3828</xdr:rowOff>
    </xdr:from>
    <xdr:to>
      <xdr:col>22</xdr:col>
      <xdr:colOff>415925</xdr:colOff>
      <xdr:row>36</xdr:row>
      <xdr:rowOff>105428</xdr:rowOff>
    </xdr:to>
    <xdr:sp macro="" textlink="">
      <xdr:nvSpPr>
        <xdr:cNvPr id="545" name="円/楕円 544"/>
        <xdr:cNvSpPr/>
      </xdr:nvSpPr>
      <xdr:spPr>
        <a:xfrm>
          <a:off x="15430500" y="61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96555</xdr:rowOff>
    </xdr:from>
    <xdr:ext cx="534377" cy="259045"/>
    <xdr:sp macro="" textlink="">
      <xdr:nvSpPr>
        <xdr:cNvPr id="546" name="テキスト ボックス 545"/>
        <xdr:cNvSpPr txBox="1"/>
      </xdr:nvSpPr>
      <xdr:spPr>
        <a:xfrm>
          <a:off x="15214111" y="626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55100</xdr:rowOff>
    </xdr:from>
    <xdr:to>
      <xdr:col>21</xdr:col>
      <xdr:colOff>212725</xdr:colOff>
      <xdr:row>36</xdr:row>
      <xdr:rowOff>156700</xdr:rowOff>
    </xdr:to>
    <xdr:sp macro="" textlink="">
      <xdr:nvSpPr>
        <xdr:cNvPr id="547" name="円/楕円 546"/>
        <xdr:cNvSpPr/>
      </xdr:nvSpPr>
      <xdr:spPr>
        <a:xfrm>
          <a:off x="14541500" y="62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147827</xdr:rowOff>
    </xdr:from>
    <xdr:ext cx="534377" cy="259045"/>
    <xdr:sp macro="" textlink="">
      <xdr:nvSpPr>
        <xdr:cNvPr id="548" name="テキスト ボックス 547"/>
        <xdr:cNvSpPr txBox="1"/>
      </xdr:nvSpPr>
      <xdr:spPr>
        <a:xfrm>
          <a:off x="14325111" y="632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130048</xdr:rowOff>
    </xdr:from>
    <xdr:to>
      <xdr:col>20</xdr:col>
      <xdr:colOff>9525</xdr:colOff>
      <xdr:row>36</xdr:row>
      <xdr:rowOff>60198</xdr:rowOff>
    </xdr:to>
    <xdr:sp macro="" textlink="">
      <xdr:nvSpPr>
        <xdr:cNvPr id="549" name="円/楕円 548"/>
        <xdr:cNvSpPr/>
      </xdr:nvSpPr>
      <xdr:spPr>
        <a:xfrm>
          <a:off x="13652500" y="61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76725</xdr:rowOff>
    </xdr:from>
    <xdr:ext cx="534377" cy="259045"/>
    <xdr:sp macro="" textlink="">
      <xdr:nvSpPr>
        <xdr:cNvPr id="550" name="テキスト ボックス 549"/>
        <xdr:cNvSpPr txBox="1"/>
      </xdr:nvSpPr>
      <xdr:spPr>
        <a:xfrm>
          <a:off x="13436111" y="590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11,698</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46119</xdr:rowOff>
    </xdr:from>
    <xdr:to>
      <xdr:col>18</xdr:col>
      <xdr:colOff>492125</xdr:colOff>
      <xdr:row>35</xdr:row>
      <xdr:rowOff>147719</xdr:rowOff>
    </xdr:to>
    <xdr:sp macro="" textlink="">
      <xdr:nvSpPr>
        <xdr:cNvPr id="551" name="円/楕円 550"/>
        <xdr:cNvSpPr/>
      </xdr:nvSpPr>
      <xdr:spPr>
        <a:xfrm>
          <a:off x="12763500" y="60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164246</xdr:rowOff>
    </xdr:from>
    <xdr:ext cx="534377" cy="259045"/>
    <xdr:sp macro="" textlink="">
      <xdr:nvSpPr>
        <xdr:cNvPr id="552" name="テキスト ボックス 551"/>
        <xdr:cNvSpPr txBox="1"/>
      </xdr:nvSpPr>
      <xdr:spPr>
        <a:xfrm>
          <a:off x="12547111" y="582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5" name="直線コネクタ 574"/>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6"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7" name="直線コネクタ 576"/>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8"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9" name="直線コネクタ 578"/>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136431</xdr:rowOff>
    </xdr:from>
    <xdr:to>
      <xdr:col>23</xdr:col>
      <xdr:colOff>517525</xdr:colOff>
      <xdr:row>56</xdr:row>
      <xdr:rowOff>23571</xdr:rowOff>
    </xdr:to>
    <xdr:cxnSp macro="">
      <xdr:nvCxnSpPr>
        <xdr:cNvPr id="580" name="直線コネクタ 579"/>
        <xdr:cNvCxnSpPr/>
      </xdr:nvCxnSpPr>
      <xdr:spPr>
        <a:xfrm>
          <a:off x="15481300" y="9566181"/>
          <a:ext cx="838200" cy="5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162732</xdr:rowOff>
    </xdr:from>
    <xdr:ext cx="534377" cy="259045"/>
    <xdr:sp macro="" textlink="">
      <xdr:nvSpPr>
        <xdr:cNvPr id="581" name="教育費平均値テキスト"/>
        <xdr:cNvSpPr txBox="1"/>
      </xdr:nvSpPr>
      <xdr:spPr>
        <a:xfrm>
          <a:off x="16370300" y="942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2" name="フローチャート : 判断 581"/>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136431</xdr:rowOff>
    </xdr:from>
    <xdr:to>
      <xdr:col>22</xdr:col>
      <xdr:colOff>365125</xdr:colOff>
      <xdr:row>56</xdr:row>
      <xdr:rowOff>167475</xdr:rowOff>
    </xdr:to>
    <xdr:cxnSp macro="">
      <xdr:nvCxnSpPr>
        <xdr:cNvPr id="583" name="直線コネクタ 582"/>
        <xdr:cNvCxnSpPr/>
      </xdr:nvCxnSpPr>
      <xdr:spPr>
        <a:xfrm flipV="1">
          <a:off x="14592300" y="9566181"/>
          <a:ext cx="889000" cy="20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4" name="フローチャート : 判断 583"/>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25358</xdr:rowOff>
    </xdr:from>
    <xdr:ext cx="534377" cy="259045"/>
    <xdr:sp macro="" textlink="">
      <xdr:nvSpPr>
        <xdr:cNvPr id="585" name="テキスト ボックス 584"/>
        <xdr:cNvSpPr txBox="1"/>
      </xdr:nvSpPr>
      <xdr:spPr>
        <a:xfrm>
          <a:off x="15214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167475</xdr:rowOff>
    </xdr:from>
    <xdr:to>
      <xdr:col>21</xdr:col>
      <xdr:colOff>161925</xdr:colOff>
      <xdr:row>57</xdr:row>
      <xdr:rowOff>21513</xdr:rowOff>
    </xdr:to>
    <xdr:cxnSp macro="">
      <xdr:nvCxnSpPr>
        <xdr:cNvPr id="586" name="直線コネクタ 585"/>
        <xdr:cNvCxnSpPr/>
      </xdr:nvCxnSpPr>
      <xdr:spPr>
        <a:xfrm flipV="1">
          <a:off x="13703300" y="9768675"/>
          <a:ext cx="889000" cy="2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7" name="フローチャート : 判断 586"/>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60677</xdr:rowOff>
    </xdr:from>
    <xdr:ext cx="534377" cy="259045"/>
    <xdr:sp macro="" textlink="">
      <xdr:nvSpPr>
        <xdr:cNvPr id="588" name="テキスト ボックス 587"/>
        <xdr:cNvSpPr txBox="1"/>
      </xdr:nvSpPr>
      <xdr:spPr>
        <a:xfrm>
          <a:off x="14325111" y="93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160960</xdr:rowOff>
    </xdr:from>
    <xdr:to>
      <xdr:col>19</xdr:col>
      <xdr:colOff>644525</xdr:colOff>
      <xdr:row>57</xdr:row>
      <xdr:rowOff>21513</xdr:rowOff>
    </xdr:to>
    <xdr:cxnSp macro="">
      <xdr:nvCxnSpPr>
        <xdr:cNvPr id="589" name="直線コネクタ 588"/>
        <xdr:cNvCxnSpPr/>
      </xdr:nvCxnSpPr>
      <xdr:spPr>
        <a:xfrm>
          <a:off x="12814300" y="9762160"/>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0" name="フローチャート : 判断 589"/>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115587</xdr:rowOff>
    </xdr:from>
    <xdr:ext cx="534377" cy="259045"/>
    <xdr:sp macro="" textlink="">
      <xdr:nvSpPr>
        <xdr:cNvPr id="591" name="テキスト ボックス 590"/>
        <xdr:cNvSpPr txBox="1"/>
      </xdr:nvSpPr>
      <xdr:spPr>
        <a:xfrm>
          <a:off x="13436111" y="93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2" name="フローチャート : 判断 591"/>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14934</xdr:rowOff>
    </xdr:from>
    <xdr:ext cx="534377" cy="259045"/>
    <xdr:sp macro="" textlink="">
      <xdr:nvSpPr>
        <xdr:cNvPr id="593" name="テキスト ボックス 592"/>
        <xdr:cNvSpPr txBox="1"/>
      </xdr:nvSpPr>
      <xdr:spPr>
        <a:xfrm>
          <a:off x="12547111" y="944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144221</xdr:rowOff>
    </xdr:from>
    <xdr:to>
      <xdr:col>23</xdr:col>
      <xdr:colOff>568325</xdr:colOff>
      <xdr:row>56</xdr:row>
      <xdr:rowOff>74371</xdr:rowOff>
    </xdr:to>
    <xdr:sp macro="" textlink="">
      <xdr:nvSpPr>
        <xdr:cNvPr id="599" name="円/楕円 598"/>
        <xdr:cNvSpPr/>
      </xdr:nvSpPr>
      <xdr:spPr>
        <a:xfrm>
          <a:off x="16268700" y="95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122648</xdr:rowOff>
    </xdr:from>
    <xdr:ext cx="534377" cy="259045"/>
    <xdr:sp macro="" textlink="">
      <xdr:nvSpPr>
        <xdr:cNvPr id="600" name="教育費該当値テキスト"/>
        <xdr:cNvSpPr txBox="1"/>
      </xdr:nvSpPr>
      <xdr:spPr>
        <a:xfrm>
          <a:off x="16370300" y="955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40,080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85631</xdr:rowOff>
    </xdr:from>
    <xdr:to>
      <xdr:col>22</xdr:col>
      <xdr:colOff>415925</xdr:colOff>
      <xdr:row>56</xdr:row>
      <xdr:rowOff>15781</xdr:rowOff>
    </xdr:to>
    <xdr:sp macro="" textlink="">
      <xdr:nvSpPr>
        <xdr:cNvPr id="601" name="円/楕円 600"/>
        <xdr:cNvSpPr/>
      </xdr:nvSpPr>
      <xdr:spPr>
        <a:xfrm>
          <a:off x="15430500" y="951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6908</xdr:rowOff>
    </xdr:from>
    <xdr:ext cx="534377" cy="259045"/>
    <xdr:sp macro="" textlink="">
      <xdr:nvSpPr>
        <xdr:cNvPr id="602" name="テキスト ボックス 601"/>
        <xdr:cNvSpPr txBox="1"/>
      </xdr:nvSpPr>
      <xdr:spPr>
        <a:xfrm>
          <a:off x="15214111" y="960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116675</xdr:rowOff>
    </xdr:from>
    <xdr:to>
      <xdr:col>21</xdr:col>
      <xdr:colOff>212725</xdr:colOff>
      <xdr:row>57</xdr:row>
      <xdr:rowOff>46825</xdr:rowOff>
    </xdr:to>
    <xdr:sp macro="" textlink="">
      <xdr:nvSpPr>
        <xdr:cNvPr id="603" name="円/楕円 602"/>
        <xdr:cNvSpPr/>
      </xdr:nvSpPr>
      <xdr:spPr>
        <a:xfrm>
          <a:off x="14541500" y="971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37952</xdr:rowOff>
    </xdr:from>
    <xdr:ext cx="534377" cy="259045"/>
    <xdr:sp macro="" textlink="">
      <xdr:nvSpPr>
        <xdr:cNvPr id="604" name="テキスト ボックス 603"/>
        <xdr:cNvSpPr txBox="1"/>
      </xdr:nvSpPr>
      <xdr:spPr>
        <a:xfrm>
          <a:off x="14325111" y="98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142163</xdr:rowOff>
    </xdr:from>
    <xdr:to>
      <xdr:col>20</xdr:col>
      <xdr:colOff>9525</xdr:colOff>
      <xdr:row>57</xdr:row>
      <xdr:rowOff>72313</xdr:rowOff>
    </xdr:to>
    <xdr:sp macro="" textlink="">
      <xdr:nvSpPr>
        <xdr:cNvPr id="605" name="円/楕円 604"/>
        <xdr:cNvSpPr/>
      </xdr:nvSpPr>
      <xdr:spPr>
        <a:xfrm>
          <a:off x="13652500" y="97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63440</xdr:rowOff>
    </xdr:from>
    <xdr:ext cx="534377" cy="259045"/>
    <xdr:sp macro="" textlink="">
      <xdr:nvSpPr>
        <xdr:cNvPr id="606" name="テキスト ボックス 605"/>
        <xdr:cNvSpPr txBox="1"/>
      </xdr:nvSpPr>
      <xdr:spPr>
        <a:xfrm>
          <a:off x="13436111" y="983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32,670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110160</xdr:rowOff>
    </xdr:from>
    <xdr:to>
      <xdr:col>18</xdr:col>
      <xdr:colOff>492125</xdr:colOff>
      <xdr:row>57</xdr:row>
      <xdr:rowOff>40310</xdr:rowOff>
    </xdr:to>
    <xdr:sp macro="" textlink="">
      <xdr:nvSpPr>
        <xdr:cNvPr id="607" name="円/楕円 606"/>
        <xdr:cNvSpPr/>
      </xdr:nvSpPr>
      <xdr:spPr>
        <a:xfrm>
          <a:off x="12763500" y="97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31437</xdr:rowOff>
    </xdr:from>
    <xdr:ext cx="534377" cy="259045"/>
    <xdr:sp macro="" textlink="">
      <xdr:nvSpPr>
        <xdr:cNvPr id="608" name="テキスト ボックス 607"/>
        <xdr:cNvSpPr txBox="1"/>
      </xdr:nvSpPr>
      <xdr:spPr>
        <a:xfrm>
          <a:off x="12547111" y="980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4" name="直線コネクタ 633"/>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5"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7"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8" name="直線コネクタ 637"/>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22526</xdr:rowOff>
    </xdr:from>
    <xdr:to>
      <xdr:col>23</xdr:col>
      <xdr:colOff>517525</xdr:colOff>
      <xdr:row>79</xdr:row>
      <xdr:rowOff>98258</xdr:rowOff>
    </xdr:to>
    <xdr:cxnSp macro="">
      <xdr:nvCxnSpPr>
        <xdr:cNvPr id="639" name="直線コネクタ 638"/>
        <xdr:cNvCxnSpPr/>
      </xdr:nvCxnSpPr>
      <xdr:spPr>
        <a:xfrm flipV="1">
          <a:off x="15481300" y="13567076"/>
          <a:ext cx="838200" cy="7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153314</xdr:rowOff>
    </xdr:from>
    <xdr:ext cx="469744" cy="259045"/>
    <xdr:sp macro="" textlink="">
      <xdr:nvSpPr>
        <xdr:cNvPr id="640" name="災害復旧費平均値テキスト"/>
        <xdr:cNvSpPr txBox="1"/>
      </xdr:nvSpPr>
      <xdr:spPr>
        <a:xfrm>
          <a:off x="16370300" y="13526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1" name="フローチャート : 判断 640"/>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95907</xdr:rowOff>
    </xdr:from>
    <xdr:to>
      <xdr:col>22</xdr:col>
      <xdr:colOff>365125</xdr:colOff>
      <xdr:row>79</xdr:row>
      <xdr:rowOff>98258</xdr:rowOff>
    </xdr:to>
    <xdr:cxnSp macro="">
      <xdr:nvCxnSpPr>
        <xdr:cNvPr id="642" name="直線コネクタ 641"/>
        <xdr:cNvCxnSpPr/>
      </xdr:nvCxnSpPr>
      <xdr:spPr>
        <a:xfrm>
          <a:off x="14592300" y="13640457"/>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3" name="フローチャート : 判断 642"/>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4" name="テキスト ボックス 643"/>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95221</xdr:rowOff>
    </xdr:from>
    <xdr:to>
      <xdr:col>21</xdr:col>
      <xdr:colOff>161925</xdr:colOff>
      <xdr:row>79</xdr:row>
      <xdr:rowOff>95907</xdr:rowOff>
    </xdr:to>
    <xdr:cxnSp macro="">
      <xdr:nvCxnSpPr>
        <xdr:cNvPr id="645" name="直線コネクタ 644"/>
        <xdr:cNvCxnSpPr/>
      </xdr:nvCxnSpPr>
      <xdr:spPr>
        <a:xfrm>
          <a:off x="13703300" y="1363977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6" name="フローチャート : 判断 645"/>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7" name="テキスト ボックス 646"/>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95221</xdr:rowOff>
    </xdr:from>
    <xdr:to>
      <xdr:col>19</xdr:col>
      <xdr:colOff>644525</xdr:colOff>
      <xdr:row>79</xdr:row>
      <xdr:rowOff>95318</xdr:rowOff>
    </xdr:to>
    <xdr:cxnSp macro="">
      <xdr:nvCxnSpPr>
        <xdr:cNvPr id="648" name="直線コネクタ 647"/>
        <xdr:cNvCxnSpPr/>
      </xdr:nvCxnSpPr>
      <xdr:spPr>
        <a:xfrm flipV="1">
          <a:off x="12814300" y="13639771"/>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9" name="フローチャート : 判断 648"/>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133777</xdr:rowOff>
    </xdr:from>
    <xdr:ext cx="378565" cy="259045"/>
    <xdr:sp macro="" textlink="">
      <xdr:nvSpPr>
        <xdr:cNvPr id="650" name="テキスト ボックス 649"/>
        <xdr:cNvSpPr txBox="1"/>
      </xdr:nvSpPr>
      <xdr:spPr>
        <a:xfrm>
          <a:off x="13514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1" name="フローチャート : 判断 650"/>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52" name="テキスト ボックス 651"/>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143176</xdr:rowOff>
    </xdr:from>
    <xdr:to>
      <xdr:col>23</xdr:col>
      <xdr:colOff>568325</xdr:colOff>
      <xdr:row>79</xdr:row>
      <xdr:rowOff>73326</xdr:rowOff>
    </xdr:to>
    <xdr:sp macro="" textlink="">
      <xdr:nvSpPr>
        <xdr:cNvPr id="658" name="円/楕円 657"/>
        <xdr:cNvSpPr/>
      </xdr:nvSpPr>
      <xdr:spPr>
        <a:xfrm>
          <a:off x="16268700" y="135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102553</xdr:rowOff>
    </xdr:from>
    <xdr:ext cx="469744" cy="259045"/>
    <xdr:sp macro="" textlink="">
      <xdr:nvSpPr>
        <xdr:cNvPr id="659" name="災害復旧費該当値テキスト"/>
        <xdr:cNvSpPr txBox="1"/>
      </xdr:nvSpPr>
      <xdr:spPr>
        <a:xfrm>
          <a:off x="16370300" y="1330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2,338</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47458</xdr:rowOff>
    </xdr:from>
    <xdr:to>
      <xdr:col>22</xdr:col>
      <xdr:colOff>415925</xdr:colOff>
      <xdr:row>79</xdr:row>
      <xdr:rowOff>149058</xdr:rowOff>
    </xdr:to>
    <xdr:sp macro="" textlink="">
      <xdr:nvSpPr>
        <xdr:cNvPr id="660" name="円/楕円 659"/>
        <xdr:cNvSpPr/>
      </xdr:nvSpPr>
      <xdr:spPr>
        <a:xfrm>
          <a:off x="15430500" y="1359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140185</xdr:rowOff>
    </xdr:from>
    <xdr:ext cx="313932" cy="259045"/>
    <xdr:sp macro="" textlink="">
      <xdr:nvSpPr>
        <xdr:cNvPr id="661" name="テキスト ボックス 660"/>
        <xdr:cNvSpPr txBox="1"/>
      </xdr:nvSpPr>
      <xdr:spPr>
        <a:xfrm>
          <a:off x="15324333" y="13684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45107</xdr:rowOff>
    </xdr:from>
    <xdr:to>
      <xdr:col>21</xdr:col>
      <xdr:colOff>212725</xdr:colOff>
      <xdr:row>79</xdr:row>
      <xdr:rowOff>146707</xdr:rowOff>
    </xdr:to>
    <xdr:sp macro="" textlink="">
      <xdr:nvSpPr>
        <xdr:cNvPr id="662" name="円/楕円 661"/>
        <xdr:cNvSpPr/>
      </xdr:nvSpPr>
      <xdr:spPr>
        <a:xfrm>
          <a:off x="14541500" y="1358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137834</xdr:rowOff>
    </xdr:from>
    <xdr:ext cx="313932" cy="259045"/>
    <xdr:sp macro="" textlink="">
      <xdr:nvSpPr>
        <xdr:cNvPr id="663" name="テキスト ボックス 662"/>
        <xdr:cNvSpPr txBox="1"/>
      </xdr:nvSpPr>
      <xdr:spPr>
        <a:xfrm>
          <a:off x="14435333" y="13682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44421</xdr:rowOff>
    </xdr:from>
    <xdr:to>
      <xdr:col>20</xdr:col>
      <xdr:colOff>9525</xdr:colOff>
      <xdr:row>79</xdr:row>
      <xdr:rowOff>146021</xdr:rowOff>
    </xdr:to>
    <xdr:sp macro="" textlink="">
      <xdr:nvSpPr>
        <xdr:cNvPr id="664" name="円/楕円 663"/>
        <xdr:cNvSpPr/>
      </xdr:nvSpPr>
      <xdr:spPr>
        <a:xfrm>
          <a:off x="13652500" y="1358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137148</xdr:rowOff>
    </xdr:from>
    <xdr:ext cx="378565" cy="259045"/>
    <xdr:sp macro="" textlink="">
      <xdr:nvSpPr>
        <xdr:cNvPr id="665" name="テキスト ボックス 664"/>
        <xdr:cNvSpPr txBox="1"/>
      </xdr:nvSpPr>
      <xdr:spPr>
        <a:xfrm>
          <a:off x="13514017" y="13681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44518</xdr:rowOff>
    </xdr:from>
    <xdr:to>
      <xdr:col>18</xdr:col>
      <xdr:colOff>492125</xdr:colOff>
      <xdr:row>79</xdr:row>
      <xdr:rowOff>146118</xdr:rowOff>
    </xdr:to>
    <xdr:sp macro="" textlink="">
      <xdr:nvSpPr>
        <xdr:cNvPr id="666" name="円/楕円 665"/>
        <xdr:cNvSpPr/>
      </xdr:nvSpPr>
      <xdr:spPr>
        <a:xfrm>
          <a:off x="12763500" y="1358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137245</xdr:rowOff>
    </xdr:from>
    <xdr:ext cx="378565" cy="259045"/>
    <xdr:sp macro="" textlink="">
      <xdr:nvSpPr>
        <xdr:cNvPr id="667" name="テキスト ボックス 666"/>
        <xdr:cNvSpPr txBox="1"/>
      </xdr:nvSpPr>
      <xdr:spPr>
        <a:xfrm>
          <a:off x="12625017" y="1368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4" name="直線コネクタ 693"/>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5"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6" name="直線コネクタ 695"/>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7"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8" name="直線コネクタ 697"/>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160046</xdr:rowOff>
    </xdr:from>
    <xdr:to>
      <xdr:col>23</xdr:col>
      <xdr:colOff>517525</xdr:colOff>
      <xdr:row>94</xdr:row>
      <xdr:rowOff>28077</xdr:rowOff>
    </xdr:to>
    <xdr:cxnSp macro="">
      <xdr:nvCxnSpPr>
        <xdr:cNvPr id="699" name="直線コネクタ 698"/>
        <xdr:cNvCxnSpPr/>
      </xdr:nvCxnSpPr>
      <xdr:spPr>
        <a:xfrm>
          <a:off x="15481300" y="16104896"/>
          <a:ext cx="838200" cy="3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57</xdr:rowOff>
    </xdr:from>
    <xdr:ext cx="534377" cy="259045"/>
    <xdr:sp macro="" textlink="">
      <xdr:nvSpPr>
        <xdr:cNvPr id="700" name="公債費平均値テキスト"/>
        <xdr:cNvSpPr txBox="1"/>
      </xdr:nvSpPr>
      <xdr:spPr>
        <a:xfrm>
          <a:off x="16370300" y="15944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1" name="フローチャート : 判断 700"/>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56032</xdr:rowOff>
    </xdr:from>
    <xdr:to>
      <xdr:col>22</xdr:col>
      <xdr:colOff>365125</xdr:colOff>
      <xdr:row>93</xdr:row>
      <xdr:rowOff>160046</xdr:rowOff>
    </xdr:to>
    <xdr:cxnSp macro="">
      <xdr:nvCxnSpPr>
        <xdr:cNvPr id="702" name="直線コネクタ 701"/>
        <xdr:cNvCxnSpPr/>
      </xdr:nvCxnSpPr>
      <xdr:spPr>
        <a:xfrm>
          <a:off x="14592300" y="16000882"/>
          <a:ext cx="889000" cy="10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3" name="フローチャート : 判断 702"/>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64225</xdr:rowOff>
    </xdr:from>
    <xdr:ext cx="534377" cy="259045"/>
    <xdr:sp macro="" textlink="">
      <xdr:nvSpPr>
        <xdr:cNvPr id="704" name="テキスト ボックス 703"/>
        <xdr:cNvSpPr txBox="1"/>
      </xdr:nvSpPr>
      <xdr:spPr>
        <a:xfrm>
          <a:off x="15214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46169</xdr:rowOff>
    </xdr:from>
    <xdr:to>
      <xdr:col>21</xdr:col>
      <xdr:colOff>161925</xdr:colOff>
      <xdr:row>93</xdr:row>
      <xdr:rowOff>56032</xdr:rowOff>
    </xdr:to>
    <xdr:cxnSp macro="">
      <xdr:nvCxnSpPr>
        <xdr:cNvPr id="705" name="直線コネクタ 704"/>
        <xdr:cNvCxnSpPr/>
      </xdr:nvCxnSpPr>
      <xdr:spPr>
        <a:xfrm>
          <a:off x="13703300" y="15991019"/>
          <a:ext cx="8890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6" name="フローチャート : 判断 705"/>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163535</xdr:rowOff>
    </xdr:from>
    <xdr:ext cx="534377" cy="259045"/>
    <xdr:sp macro="" textlink="">
      <xdr:nvSpPr>
        <xdr:cNvPr id="707" name="テキスト ボックス 706"/>
        <xdr:cNvSpPr txBox="1"/>
      </xdr:nvSpPr>
      <xdr:spPr>
        <a:xfrm>
          <a:off x="14325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46169</xdr:rowOff>
    </xdr:from>
    <xdr:to>
      <xdr:col>19</xdr:col>
      <xdr:colOff>644525</xdr:colOff>
      <xdr:row>93</xdr:row>
      <xdr:rowOff>69487</xdr:rowOff>
    </xdr:to>
    <xdr:cxnSp macro="">
      <xdr:nvCxnSpPr>
        <xdr:cNvPr id="708" name="直線コネクタ 707"/>
        <xdr:cNvCxnSpPr/>
      </xdr:nvCxnSpPr>
      <xdr:spPr>
        <a:xfrm flipV="1">
          <a:off x="12814300" y="15991019"/>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09" name="フローチャート : 判断 708"/>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149068</xdr:rowOff>
    </xdr:from>
    <xdr:ext cx="534377" cy="259045"/>
    <xdr:sp macro="" textlink="">
      <xdr:nvSpPr>
        <xdr:cNvPr id="710" name="テキスト ボックス 709"/>
        <xdr:cNvSpPr txBox="1"/>
      </xdr:nvSpPr>
      <xdr:spPr>
        <a:xfrm>
          <a:off x="13436111" y="160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11" name="フローチャート : 判断 710"/>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130878</xdr:rowOff>
    </xdr:from>
    <xdr:ext cx="534377" cy="259045"/>
    <xdr:sp macro="" textlink="">
      <xdr:nvSpPr>
        <xdr:cNvPr id="712" name="テキスト ボックス 711"/>
        <xdr:cNvSpPr txBox="1"/>
      </xdr:nvSpPr>
      <xdr:spPr>
        <a:xfrm>
          <a:off x="12547111" y="1607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148727</xdr:rowOff>
    </xdr:from>
    <xdr:to>
      <xdr:col>23</xdr:col>
      <xdr:colOff>568325</xdr:colOff>
      <xdr:row>94</xdr:row>
      <xdr:rowOff>78877</xdr:rowOff>
    </xdr:to>
    <xdr:sp macro="" textlink="">
      <xdr:nvSpPr>
        <xdr:cNvPr id="718" name="円/楕円 717"/>
        <xdr:cNvSpPr/>
      </xdr:nvSpPr>
      <xdr:spPr>
        <a:xfrm>
          <a:off x="16268700" y="1609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127154</xdr:rowOff>
    </xdr:from>
    <xdr:ext cx="534377" cy="259045"/>
    <xdr:sp macro="" textlink="">
      <xdr:nvSpPr>
        <xdr:cNvPr id="719" name="公債費該当値テキスト"/>
        <xdr:cNvSpPr txBox="1"/>
      </xdr:nvSpPr>
      <xdr:spPr>
        <a:xfrm>
          <a:off x="16370300" y="1607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38,418</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109246</xdr:rowOff>
    </xdr:from>
    <xdr:to>
      <xdr:col>22</xdr:col>
      <xdr:colOff>415925</xdr:colOff>
      <xdr:row>94</xdr:row>
      <xdr:rowOff>39396</xdr:rowOff>
    </xdr:to>
    <xdr:sp macro="" textlink="">
      <xdr:nvSpPr>
        <xdr:cNvPr id="720" name="円/楕円 719"/>
        <xdr:cNvSpPr/>
      </xdr:nvSpPr>
      <xdr:spPr>
        <a:xfrm>
          <a:off x="15430500" y="1605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55923</xdr:rowOff>
    </xdr:from>
    <xdr:ext cx="534377" cy="259045"/>
    <xdr:sp macro="" textlink="">
      <xdr:nvSpPr>
        <xdr:cNvPr id="721" name="テキスト ボックス 720"/>
        <xdr:cNvSpPr txBox="1"/>
      </xdr:nvSpPr>
      <xdr:spPr>
        <a:xfrm>
          <a:off x="15214111" y="1582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39,627</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5232</xdr:rowOff>
    </xdr:from>
    <xdr:to>
      <xdr:col>21</xdr:col>
      <xdr:colOff>212725</xdr:colOff>
      <xdr:row>93</xdr:row>
      <xdr:rowOff>106832</xdr:rowOff>
    </xdr:to>
    <xdr:sp macro="" textlink="">
      <xdr:nvSpPr>
        <xdr:cNvPr id="722" name="円/楕円 721"/>
        <xdr:cNvSpPr/>
      </xdr:nvSpPr>
      <xdr:spPr>
        <a:xfrm>
          <a:off x="14541500" y="1595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123359</xdr:rowOff>
    </xdr:from>
    <xdr:ext cx="534377" cy="259045"/>
    <xdr:sp macro="" textlink="">
      <xdr:nvSpPr>
        <xdr:cNvPr id="723" name="テキスト ボックス 722"/>
        <xdr:cNvSpPr txBox="1"/>
      </xdr:nvSpPr>
      <xdr:spPr>
        <a:xfrm>
          <a:off x="14325111" y="1572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42,812</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166819</xdr:rowOff>
    </xdr:from>
    <xdr:to>
      <xdr:col>20</xdr:col>
      <xdr:colOff>9525</xdr:colOff>
      <xdr:row>93</xdr:row>
      <xdr:rowOff>96969</xdr:rowOff>
    </xdr:to>
    <xdr:sp macro="" textlink="">
      <xdr:nvSpPr>
        <xdr:cNvPr id="724" name="円/楕円 723"/>
        <xdr:cNvSpPr/>
      </xdr:nvSpPr>
      <xdr:spPr>
        <a:xfrm>
          <a:off x="13652500" y="1594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113496</xdr:rowOff>
    </xdr:from>
    <xdr:ext cx="534377" cy="259045"/>
    <xdr:sp macro="" textlink="">
      <xdr:nvSpPr>
        <xdr:cNvPr id="725" name="テキスト ボックス 724"/>
        <xdr:cNvSpPr txBox="1"/>
      </xdr:nvSpPr>
      <xdr:spPr>
        <a:xfrm>
          <a:off x="13436111" y="1571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43,114</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18687</xdr:rowOff>
    </xdr:from>
    <xdr:to>
      <xdr:col>18</xdr:col>
      <xdr:colOff>492125</xdr:colOff>
      <xdr:row>93</xdr:row>
      <xdr:rowOff>120287</xdr:rowOff>
    </xdr:to>
    <xdr:sp macro="" textlink="">
      <xdr:nvSpPr>
        <xdr:cNvPr id="726" name="円/楕円 725"/>
        <xdr:cNvSpPr/>
      </xdr:nvSpPr>
      <xdr:spPr>
        <a:xfrm>
          <a:off x="12763500" y="159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136814</xdr:rowOff>
    </xdr:from>
    <xdr:ext cx="534377" cy="259045"/>
    <xdr:sp macro="" textlink="">
      <xdr:nvSpPr>
        <xdr:cNvPr id="727" name="テキスト ボックス 726"/>
        <xdr:cNvSpPr txBox="1"/>
      </xdr:nvSpPr>
      <xdr:spPr>
        <a:xfrm>
          <a:off x="12547111" y="1573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1" name="テキスト ボックス 74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3" name="テキスト ボックス 74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5" name="テキスト ボックス 74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3" name="直線コネクタ 752"/>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6"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7" name="直線コネクタ 756"/>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91694</xdr:rowOff>
    </xdr:from>
    <xdr:to>
      <xdr:col>32</xdr:col>
      <xdr:colOff>187325</xdr:colOff>
      <xdr:row>39</xdr:row>
      <xdr:rowOff>98878</xdr:rowOff>
    </xdr:to>
    <xdr:cxnSp macro="">
      <xdr:nvCxnSpPr>
        <xdr:cNvPr id="758" name="直線コネクタ 757"/>
        <xdr:cNvCxnSpPr/>
      </xdr:nvCxnSpPr>
      <xdr:spPr>
        <a:xfrm>
          <a:off x="21323300" y="6606794"/>
          <a:ext cx="838200" cy="17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59"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0" name="フローチャート : 判断 759"/>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91694</xdr:rowOff>
    </xdr:from>
    <xdr:to>
      <xdr:col>31</xdr:col>
      <xdr:colOff>34925</xdr:colOff>
      <xdr:row>39</xdr:row>
      <xdr:rowOff>34544</xdr:rowOff>
    </xdr:to>
    <xdr:cxnSp macro="">
      <xdr:nvCxnSpPr>
        <xdr:cNvPr id="761" name="直線コネクタ 760"/>
        <xdr:cNvCxnSpPr/>
      </xdr:nvCxnSpPr>
      <xdr:spPr>
        <a:xfrm flipV="1">
          <a:off x="20434300" y="660679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2" name="フローチャート : 判断 761"/>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9851</xdr:rowOff>
    </xdr:from>
    <xdr:ext cx="378565" cy="259045"/>
    <xdr:sp macro="" textlink="">
      <xdr:nvSpPr>
        <xdr:cNvPr id="763" name="テキスト ボックス 762"/>
        <xdr:cNvSpPr txBox="1"/>
      </xdr:nvSpPr>
      <xdr:spPr>
        <a:xfrm>
          <a:off x="21134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34544</xdr:rowOff>
    </xdr:from>
    <xdr:to>
      <xdr:col>29</xdr:col>
      <xdr:colOff>517525</xdr:colOff>
      <xdr:row>39</xdr:row>
      <xdr:rowOff>34871</xdr:rowOff>
    </xdr:to>
    <xdr:cxnSp macro="">
      <xdr:nvCxnSpPr>
        <xdr:cNvPr id="764" name="直線コネクタ 763"/>
        <xdr:cNvCxnSpPr/>
      </xdr:nvCxnSpPr>
      <xdr:spPr>
        <a:xfrm flipV="1">
          <a:off x="19545300" y="6721094"/>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5" name="フローチャート : 判断 764"/>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6" name="テキスト ボックス 765"/>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161254</xdr:rowOff>
    </xdr:from>
    <xdr:to>
      <xdr:col>28</xdr:col>
      <xdr:colOff>314325</xdr:colOff>
      <xdr:row>39</xdr:row>
      <xdr:rowOff>34871</xdr:rowOff>
    </xdr:to>
    <xdr:cxnSp macro="">
      <xdr:nvCxnSpPr>
        <xdr:cNvPr id="767" name="直線コネクタ 766"/>
        <xdr:cNvCxnSpPr/>
      </xdr:nvCxnSpPr>
      <xdr:spPr>
        <a:xfrm>
          <a:off x="18656300" y="5476204"/>
          <a:ext cx="889000" cy="124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8" name="フローチャート : 判断 767"/>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54845</xdr:rowOff>
    </xdr:from>
    <xdr:ext cx="378565" cy="259045"/>
    <xdr:sp macro="" textlink="">
      <xdr:nvSpPr>
        <xdr:cNvPr id="769" name="テキスト ボックス 768"/>
        <xdr:cNvSpPr txBox="1"/>
      </xdr:nvSpPr>
      <xdr:spPr>
        <a:xfrm>
          <a:off x="19356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70" name="フローチャート : 判断 769"/>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146684</xdr:rowOff>
    </xdr:from>
    <xdr:ext cx="469744" cy="259045"/>
    <xdr:sp macro="" textlink="">
      <xdr:nvSpPr>
        <xdr:cNvPr id="771" name="テキスト ボックス 770"/>
        <xdr:cNvSpPr txBox="1"/>
      </xdr:nvSpPr>
      <xdr:spPr>
        <a:xfrm>
          <a:off x="18421427" y="649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7" name="円/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40894</xdr:rowOff>
    </xdr:from>
    <xdr:to>
      <xdr:col>31</xdr:col>
      <xdr:colOff>85725</xdr:colOff>
      <xdr:row>38</xdr:row>
      <xdr:rowOff>142494</xdr:rowOff>
    </xdr:to>
    <xdr:sp macro="" textlink="">
      <xdr:nvSpPr>
        <xdr:cNvPr id="779" name="円/楕円 778"/>
        <xdr:cNvSpPr/>
      </xdr:nvSpPr>
      <xdr:spPr>
        <a:xfrm>
          <a:off x="21272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159021</xdr:rowOff>
    </xdr:from>
    <xdr:ext cx="378565" cy="259045"/>
    <xdr:sp macro="" textlink="">
      <xdr:nvSpPr>
        <xdr:cNvPr id="780" name="テキスト ボックス 779"/>
        <xdr:cNvSpPr txBox="1"/>
      </xdr:nvSpPr>
      <xdr:spPr>
        <a:xfrm>
          <a:off x="21134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155194</xdr:rowOff>
    </xdr:from>
    <xdr:to>
      <xdr:col>29</xdr:col>
      <xdr:colOff>568325</xdr:colOff>
      <xdr:row>39</xdr:row>
      <xdr:rowOff>85344</xdr:rowOff>
    </xdr:to>
    <xdr:sp macro="" textlink="">
      <xdr:nvSpPr>
        <xdr:cNvPr id="781" name="円/楕円 780"/>
        <xdr:cNvSpPr/>
      </xdr:nvSpPr>
      <xdr:spPr>
        <a:xfrm>
          <a:off x="203835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76471</xdr:rowOff>
    </xdr:from>
    <xdr:ext cx="378565" cy="259045"/>
    <xdr:sp macro="" textlink="">
      <xdr:nvSpPr>
        <xdr:cNvPr id="782" name="テキスト ボックス 781"/>
        <xdr:cNvSpPr txBox="1"/>
      </xdr:nvSpPr>
      <xdr:spPr>
        <a:xfrm>
          <a:off x="20245017" y="6763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155521</xdr:rowOff>
    </xdr:from>
    <xdr:to>
      <xdr:col>28</xdr:col>
      <xdr:colOff>365125</xdr:colOff>
      <xdr:row>39</xdr:row>
      <xdr:rowOff>85671</xdr:rowOff>
    </xdr:to>
    <xdr:sp macro="" textlink="">
      <xdr:nvSpPr>
        <xdr:cNvPr id="783" name="円/楕円 782"/>
        <xdr:cNvSpPr/>
      </xdr:nvSpPr>
      <xdr:spPr>
        <a:xfrm>
          <a:off x="19494500" y="667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76798</xdr:rowOff>
    </xdr:from>
    <xdr:ext cx="378565" cy="259045"/>
    <xdr:sp macro="" textlink="">
      <xdr:nvSpPr>
        <xdr:cNvPr id="784" name="テキスト ボックス 783"/>
        <xdr:cNvSpPr txBox="1"/>
      </xdr:nvSpPr>
      <xdr:spPr>
        <a:xfrm>
          <a:off x="19356017" y="6763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110454</xdr:rowOff>
    </xdr:from>
    <xdr:to>
      <xdr:col>27</xdr:col>
      <xdr:colOff>161925</xdr:colOff>
      <xdr:row>32</xdr:row>
      <xdr:rowOff>40604</xdr:rowOff>
    </xdr:to>
    <xdr:sp macro="" textlink="">
      <xdr:nvSpPr>
        <xdr:cNvPr id="785" name="円/楕円 784"/>
        <xdr:cNvSpPr/>
      </xdr:nvSpPr>
      <xdr:spPr>
        <a:xfrm>
          <a:off x="18605500" y="54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57131</xdr:rowOff>
    </xdr:from>
    <xdr:ext cx="469744" cy="259045"/>
    <xdr:sp macro="" textlink="">
      <xdr:nvSpPr>
        <xdr:cNvPr id="786" name="テキスト ボックス 785"/>
        <xdr:cNvSpPr txBox="1"/>
      </xdr:nvSpPr>
      <xdr:spPr>
        <a:xfrm>
          <a:off x="18421427" y="52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民生費は，住民一人当たり</a:t>
          </a:r>
          <a:r>
            <a:rPr kumimoji="1" lang="en-US" altLang="ja-JP" sz="1300" baseline="0">
              <a:latin typeface="ＭＳ Ｐゴシック"/>
            </a:rPr>
            <a:t>152,199</a:t>
          </a:r>
          <a:r>
            <a:rPr kumimoji="1" lang="ja-JP" altLang="en-US" sz="1300" baseline="0">
              <a:latin typeface="ＭＳ Ｐゴシック"/>
            </a:rPr>
            <a:t>円となり，前年度に比べて</a:t>
          </a:r>
          <a:r>
            <a:rPr kumimoji="1" lang="en-US" altLang="ja-JP" sz="1300" baseline="0">
              <a:latin typeface="ＭＳ Ｐゴシック"/>
            </a:rPr>
            <a:t>4,984</a:t>
          </a:r>
          <a:r>
            <a:rPr kumimoji="1" lang="ja-JP" altLang="en-US" sz="1300" baseline="0">
              <a:latin typeface="ＭＳ Ｐゴシック"/>
            </a:rPr>
            <a:t>円増加している。</a:t>
          </a:r>
          <a:endParaRPr kumimoji="1" lang="en-US" altLang="ja-JP" sz="1300" baseline="0">
            <a:latin typeface="ＭＳ Ｐゴシック"/>
          </a:endParaRPr>
        </a:p>
        <a:p>
          <a:r>
            <a:rPr kumimoji="1" lang="en-US" altLang="ja-JP" sz="1300" baseline="0">
              <a:latin typeface="ＭＳ Ｐゴシック"/>
            </a:rPr>
            <a:t> </a:t>
          </a:r>
          <a:r>
            <a:rPr kumimoji="1" lang="ja-JP" altLang="en-US" sz="1300" baseline="0">
              <a:latin typeface="ＭＳ Ｐゴシック"/>
            </a:rPr>
            <a:t>　これは年金生活者等臨時福祉給付金，障がい福祉サービス事業費や後期高齢者医療特別会計を始めとする保険会計への繰出金など，いわゆる社会保障関係費が年々増加していることが主な要因で，今後も増加することが見込まれる。</a:t>
          </a:r>
          <a:endParaRPr kumimoji="1" lang="en-US" altLang="ja-JP" sz="1300" baseline="0">
            <a:latin typeface="ＭＳ Ｐゴシック"/>
          </a:endParaRPr>
        </a:p>
        <a:p>
          <a:r>
            <a:rPr kumimoji="1" lang="ja-JP" altLang="en-US" sz="1300" baseline="0">
              <a:latin typeface="ＭＳ Ｐゴシック"/>
            </a:rPr>
            <a:t>　 教育費は，住民一人当たり</a:t>
          </a:r>
          <a:r>
            <a:rPr kumimoji="1" lang="en-US" altLang="ja-JP" sz="1300" baseline="0">
              <a:latin typeface="ＭＳ Ｐゴシック"/>
            </a:rPr>
            <a:t>40,080</a:t>
          </a:r>
          <a:r>
            <a:rPr kumimoji="1" lang="ja-JP" altLang="en-US" sz="1300" baseline="0">
              <a:latin typeface="ＭＳ Ｐゴシック"/>
            </a:rPr>
            <a:t>円となり，前年度に比べて</a:t>
          </a:r>
          <a:r>
            <a:rPr kumimoji="1" lang="en-US" altLang="ja-JP" sz="1300" baseline="0">
              <a:latin typeface="ＭＳ Ｐゴシック"/>
            </a:rPr>
            <a:t>2,563</a:t>
          </a:r>
          <a:r>
            <a:rPr kumimoji="1" lang="ja-JP" altLang="en-US" sz="1300" baseline="0">
              <a:latin typeface="ＭＳ Ｐゴシック"/>
            </a:rPr>
            <a:t>円減少したものの，類似団体とほぼ同規模となっている。</a:t>
          </a:r>
          <a:endParaRPr kumimoji="1" lang="en-US" altLang="ja-JP" sz="1300" baseline="0">
            <a:latin typeface="ＭＳ Ｐゴシック"/>
          </a:endParaRPr>
        </a:p>
        <a:p>
          <a:r>
            <a:rPr kumimoji="1" lang="ja-JP" altLang="en-US" sz="1300" baseline="0">
              <a:latin typeface="ＭＳ Ｐゴシック"/>
            </a:rPr>
            <a:t>　 これは小中一貫校整備など投資的経費が増加したものの，教育環境整備基金積立金の減少によるものなどが主な要因であるが，今後，総合体育館建設や，義務教育学校の整備を始めとする教育環境の整備などにより増加していくものと見込まれる。</a:t>
          </a:r>
          <a:endParaRPr kumimoji="1" lang="en-US" altLang="ja-JP" sz="1300" baseline="0">
            <a:latin typeface="ＭＳ Ｐゴシック"/>
          </a:endParaRPr>
        </a:p>
        <a:p>
          <a:endParaRPr kumimoji="1" lang="en-US" altLang="ja-JP" sz="1300" baseline="0">
            <a:latin typeface="ＭＳ Ｐゴシック"/>
          </a:endParaRPr>
        </a:p>
        <a:p>
          <a:endParaRPr kumimoji="1" lang="en-US" altLang="ja-JP" sz="1300" baseline="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latin typeface="+mn-lt"/>
              <a:ea typeface="+mn-ea"/>
              <a:cs typeface="+mn-cs"/>
            </a:rPr>
            <a:t>・平成２</a:t>
          </a:r>
          <a:r>
            <a:rPr lang="ja-JP" altLang="en-US" sz="1400" b="0" i="0" baseline="0">
              <a:solidFill>
                <a:schemeClr val="dk1"/>
              </a:solidFill>
              <a:latin typeface="+mn-lt"/>
              <a:ea typeface="+mn-ea"/>
              <a:cs typeface="+mn-cs"/>
            </a:rPr>
            <a:t>８</a:t>
          </a:r>
          <a:r>
            <a:rPr lang="ja-JP" altLang="ja-JP" sz="1400" b="0" i="0" baseline="0">
              <a:solidFill>
                <a:schemeClr val="dk1"/>
              </a:solidFill>
              <a:latin typeface="+mn-lt"/>
              <a:ea typeface="+mn-ea"/>
              <a:cs typeface="+mn-cs"/>
            </a:rPr>
            <a:t>年度の実質収支は前年度に比べ増加（</a:t>
          </a:r>
          <a:r>
            <a:rPr lang="ja-JP" altLang="en-US" sz="1400" b="0" i="0" baseline="0">
              <a:solidFill>
                <a:schemeClr val="dk1"/>
              </a:solidFill>
              <a:latin typeface="+mn-lt"/>
              <a:ea typeface="+mn-ea"/>
              <a:cs typeface="+mn-cs"/>
            </a:rPr>
            <a:t>３５９</a:t>
          </a:r>
          <a:r>
            <a:rPr lang="ja-JP" altLang="ja-JP" sz="1400" b="0" i="0" baseline="0">
              <a:solidFill>
                <a:schemeClr val="dk1"/>
              </a:solidFill>
              <a:latin typeface="+mn-lt"/>
              <a:ea typeface="+mn-ea"/>
              <a:cs typeface="+mn-cs"/>
            </a:rPr>
            <a:t>百万円）しており，毎年度一貫して黒字を確保している状況である。</a:t>
          </a:r>
          <a:endParaRPr lang="ja-JP" altLang="ja-JP" sz="1400">
            <a:solidFill>
              <a:schemeClr val="dk1"/>
            </a:solidFill>
            <a:latin typeface="+mn-lt"/>
            <a:ea typeface="+mn-ea"/>
            <a:cs typeface="+mn-cs"/>
          </a:endParaRPr>
        </a:p>
        <a:p>
          <a:pPr rtl="0"/>
          <a:r>
            <a:rPr lang="ja-JP" altLang="ja-JP" sz="1400" b="0" i="0" baseline="0">
              <a:solidFill>
                <a:schemeClr val="dk1"/>
              </a:solidFill>
              <a:latin typeface="+mn-lt"/>
              <a:ea typeface="+mn-ea"/>
              <a:cs typeface="+mn-cs"/>
            </a:rPr>
            <a:t>実質単年度収支は平成２０年度以降</a:t>
          </a:r>
          <a:r>
            <a:rPr lang="ja-JP" altLang="en-US" sz="1400" b="0" i="0" baseline="0">
              <a:solidFill>
                <a:schemeClr val="dk1"/>
              </a:solidFill>
              <a:latin typeface="+mn-lt"/>
              <a:ea typeface="+mn-ea"/>
              <a:cs typeface="+mn-cs"/>
            </a:rPr>
            <a:t>９</a:t>
          </a:r>
          <a:r>
            <a:rPr lang="ja-JP" altLang="ja-JP" sz="1400" b="0" i="0" baseline="0">
              <a:solidFill>
                <a:schemeClr val="dk1"/>
              </a:solidFill>
              <a:latin typeface="+mn-lt"/>
              <a:ea typeface="+mn-ea"/>
              <a:cs typeface="+mn-cs"/>
            </a:rPr>
            <a:t>年連続で黒字，また財政調整基金残高については，前年度末残高に対して</a:t>
          </a:r>
          <a:r>
            <a:rPr lang="ja-JP" altLang="en-US" sz="1400" b="0" i="0" baseline="0">
              <a:solidFill>
                <a:schemeClr val="dk1"/>
              </a:solidFill>
              <a:latin typeface="+mn-lt"/>
              <a:ea typeface="+mn-ea"/>
              <a:cs typeface="+mn-cs"/>
            </a:rPr>
            <a:t>増加</a:t>
          </a:r>
          <a:r>
            <a:rPr lang="ja-JP" altLang="ja-JP" sz="1400" b="0" i="0" baseline="0">
              <a:solidFill>
                <a:schemeClr val="dk1"/>
              </a:solidFill>
              <a:latin typeface="+mn-lt"/>
              <a:ea typeface="+mn-ea"/>
              <a:cs typeface="+mn-cs"/>
            </a:rPr>
            <a:t>（</a:t>
          </a:r>
          <a:r>
            <a:rPr lang="ja-JP" altLang="en-US" sz="1400" b="0" i="0" baseline="0">
              <a:solidFill>
                <a:schemeClr val="dk1"/>
              </a:solidFill>
              <a:latin typeface="+mn-lt"/>
              <a:ea typeface="+mn-ea"/>
              <a:cs typeface="+mn-cs"/>
            </a:rPr>
            <a:t>１，５７１</a:t>
          </a:r>
          <a:r>
            <a:rPr lang="ja-JP" altLang="ja-JP" sz="1400" b="0" i="0" baseline="0">
              <a:solidFill>
                <a:schemeClr val="dk1"/>
              </a:solidFill>
              <a:latin typeface="+mn-lt"/>
              <a:ea typeface="+mn-ea"/>
              <a:cs typeface="+mn-cs"/>
            </a:rPr>
            <a:t>百万円）</a:t>
          </a:r>
          <a:r>
            <a:rPr lang="ja-JP" altLang="en-US" sz="1400" b="0" i="0" baseline="0">
              <a:solidFill>
                <a:schemeClr val="dk1"/>
              </a:solidFill>
              <a:latin typeface="+mn-lt"/>
              <a:ea typeface="+mn-ea"/>
              <a:cs typeface="+mn-cs"/>
            </a:rPr>
            <a:t>している</a:t>
          </a:r>
          <a:r>
            <a:rPr lang="ja-JP" altLang="ja-JP" sz="1400" b="0" i="0" baseline="0">
              <a:solidFill>
                <a:schemeClr val="dk1"/>
              </a:solidFill>
              <a:latin typeface="+mn-lt"/>
              <a:ea typeface="+mn-ea"/>
              <a:cs typeface="+mn-cs"/>
            </a:rPr>
            <a:t>。</a:t>
          </a:r>
          <a:endParaRPr lang="ja-JP" altLang="ja-JP" sz="14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24</a:t>
          </a:r>
          <a:r>
            <a:rPr lang="ja-JP" altLang="ja-JP" sz="1100" b="0" i="0" baseline="0">
              <a:solidFill>
                <a:schemeClr val="dk1"/>
              </a:solidFill>
              <a:effectLst/>
              <a:latin typeface="+mj-ea"/>
              <a:ea typeface="+mj-ea"/>
              <a:cs typeface="+mn-cs"/>
            </a:rPr>
            <a:t>年度に競馬事業特別会計の赤字を解消し，競馬事業特別会計を廃止してからは，全会計において黒字額を確保している。</a:t>
          </a:r>
          <a:endParaRPr lang="ja-JP" altLang="ja-JP" sz="1400">
            <a:effectLst/>
            <a:latin typeface="+mj-ea"/>
            <a:ea typeface="+mj-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171734423</v>
      </c>
      <c r="BO4" s="381"/>
      <c r="BP4" s="381"/>
      <c r="BQ4" s="381"/>
      <c r="BR4" s="381"/>
      <c r="BS4" s="381"/>
      <c r="BT4" s="381"/>
      <c r="BU4" s="382"/>
      <c r="BV4" s="380">
        <v>172166372</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3.6</v>
      </c>
      <c r="CU4" s="558"/>
      <c r="CV4" s="558"/>
      <c r="CW4" s="558"/>
      <c r="CX4" s="558"/>
      <c r="CY4" s="558"/>
      <c r="CZ4" s="558"/>
      <c r="DA4" s="559"/>
      <c r="DB4" s="557">
        <v>3.2</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166509668</v>
      </c>
      <c r="BO5" s="386"/>
      <c r="BP5" s="386"/>
      <c r="BQ5" s="386"/>
      <c r="BR5" s="386"/>
      <c r="BS5" s="386"/>
      <c r="BT5" s="386"/>
      <c r="BU5" s="387"/>
      <c r="BV5" s="385">
        <v>166433001</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88.8</v>
      </c>
      <c r="CU5" s="356"/>
      <c r="CV5" s="356"/>
      <c r="CW5" s="356"/>
      <c r="CX5" s="356"/>
      <c r="CY5" s="356"/>
      <c r="CZ5" s="356"/>
      <c r="DA5" s="357"/>
      <c r="DB5" s="355">
        <v>87.3</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5224755</v>
      </c>
      <c r="BO6" s="386"/>
      <c r="BP6" s="386"/>
      <c r="BQ6" s="386"/>
      <c r="BR6" s="386"/>
      <c r="BS6" s="386"/>
      <c r="BT6" s="386"/>
      <c r="BU6" s="387"/>
      <c r="BV6" s="385">
        <v>5733371</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93.9</v>
      </c>
      <c r="CU6" s="532"/>
      <c r="CV6" s="532"/>
      <c r="CW6" s="532"/>
      <c r="CX6" s="532"/>
      <c r="CY6" s="532"/>
      <c r="CZ6" s="532"/>
      <c r="DA6" s="533"/>
      <c r="DB6" s="531">
        <v>93.3</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1657928</v>
      </c>
      <c r="BO7" s="386"/>
      <c r="BP7" s="386"/>
      <c r="BQ7" s="386"/>
      <c r="BR7" s="386"/>
      <c r="BS7" s="386"/>
      <c r="BT7" s="386"/>
      <c r="BU7" s="387"/>
      <c r="BV7" s="385">
        <v>2525076</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100027684</v>
      </c>
      <c r="CU7" s="386"/>
      <c r="CV7" s="386"/>
      <c r="CW7" s="386"/>
      <c r="CX7" s="386"/>
      <c r="CY7" s="386"/>
      <c r="CZ7" s="386"/>
      <c r="DA7" s="387"/>
      <c r="DB7" s="385">
        <v>99857792</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3566827</v>
      </c>
      <c r="BO8" s="386"/>
      <c r="BP8" s="386"/>
      <c r="BQ8" s="386"/>
      <c r="BR8" s="386"/>
      <c r="BS8" s="386"/>
      <c r="BT8" s="386"/>
      <c r="BU8" s="387"/>
      <c r="BV8" s="385">
        <v>3208295</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0.82</v>
      </c>
      <c r="CU8" s="495"/>
      <c r="CV8" s="495"/>
      <c r="CW8" s="495"/>
      <c r="CX8" s="495"/>
      <c r="CY8" s="495"/>
      <c r="CZ8" s="495"/>
      <c r="DA8" s="496"/>
      <c r="DB8" s="494">
        <v>0.81</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464811</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358532</v>
      </c>
      <c r="BO9" s="386"/>
      <c r="BP9" s="386"/>
      <c r="BQ9" s="386"/>
      <c r="BR9" s="386"/>
      <c r="BS9" s="386"/>
      <c r="BT9" s="386"/>
      <c r="BU9" s="387"/>
      <c r="BV9" s="385">
        <v>-912694</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16</v>
      </c>
      <c r="CU9" s="356"/>
      <c r="CV9" s="356"/>
      <c r="CW9" s="356"/>
      <c r="CX9" s="356"/>
      <c r="CY9" s="356"/>
      <c r="CZ9" s="356"/>
      <c r="DA9" s="357"/>
      <c r="DB9" s="355">
        <v>16.100000000000001</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102</v>
      </c>
      <c r="M10" s="359"/>
      <c r="N10" s="359"/>
      <c r="O10" s="359"/>
      <c r="P10" s="359"/>
      <c r="Q10" s="360"/>
      <c r="R10" s="361">
        <v>461357</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1570771</v>
      </c>
      <c r="BO10" s="386"/>
      <c r="BP10" s="386"/>
      <c r="BQ10" s="386"/>
      <c r="BR10" s="386"/>
      <c r="BS10" s="386"/>
      <c r="BT10" s="386"/>
      <c r="BU10" s="387"/>
      <c r="BV10" s="385">
        <v>2035323</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v>1031760</v>
      </c>
      <c r="BO11" s="386"/>
      <c r="BP11" s="386"/>
      <c r="BQ11" s="386"/>
      <c r="BR11" s="386"/>
      <c r="BS11" s="386"/>
      <c r="BT11" s="386"/>
      <c r="BU11" s="387"/>
      <c r="BV11" s="385">
        <v>1031620</v>
      </c>
      <c r="BW11" s="386"/>
      <c r="BX11" s="386"/>
      <c r="BY11" s="386"/>
      <c r="BZ11" s="386"/>
      <c r="CA11" s="386"/>
      <c r="CB11" s="386"/>
      <c r="CC11" s="387"/>
      <c r="CD11" s="394" t="s">
        <v>111</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x14ac:dyDescent="0.15">
      <c r="A12" s="140"/>
      <c r="B12" s="497" t="s">
        <v>113</v>
      </c>
      <c r="C12" s="498"/>
      <c r="D12" s="498"/>
      <c r="E12" s="498"/>
      <c r="F12" s="498"/>
      <c r="G12" s="498"/>
      <c r="H12" s="498"/>
      <c r="I12" s="498"/>
      <c r="J12" s="498"/>
      <c r="K12" s="499"/>
      <c r="L12" s="506" t="s">
        <v>114</v>
      </c>
      <c r="M12" s="507"/>
      <c r="N12" s="507"/>
      <c r="O12" s="507"/>
      <c r="P12" s="507"/>
      <c r="Q12" s="508"/>
      <c r="R12" s="509">
        <v>471345</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t="s">
        <v>120</v>
      </c>
      <c r="BO12" s="386"/>
      <c r="BP12" s="386"/>
      <c r="BQ12" s="386"/>
      <c r="BR12" s="386"/>
      <c r="BS12" s="386"/>
      <c r="BT12" s="386"/>
      <c r="BU12" s="387"/>
      <c r="BV12" s="385" t="s">
        <v>120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120</v>
      </c>
      <c r="CU12" s="495"/>
      <c r="CV12" s="495"/>
      <c r="CW12" s="495"/>
      <c r="CX12" s="495"/>
      <c r="CY12" s="495"/>
      <c r="CZ12" s="495"/>
      <c r="DA12" s="496"/>
      <c r="DB12" s="494" t="s">
        <v>120</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122</v>
      </c>
      <c r="N13" s="484"/>
      <c r="O13" s="484"/>
      <c r="P13" s="484"/>
      <c r="Q13" s="485"/>
      <c r="R13" s="486">
        <v>463371</v>
      </c>
      <c r="S13" s="487"/>
      <c r="T13" s="487"/>
      <c r="U13" s="487"/>
      <c r="V13" s="488"/>
      <c r="W13" s="474" t="s">
        <v>123</v>
      </c>
      <c r="X13" s="398"/>
      <c r="Y13" s="398"/>
      <c r="Z13" s="398"/>
      <c r="AA13" s="398"/>
      <c r="AB13" s="399"/>
      <c r="AC13" s="361">
        <v>3365</v>
      </c>
      <c r="AD13" s="362"/>
      <c r="AE13" s="362"/>
      <c r="AF13" s="362"/>
      <c r="AG13" s="363"/>
      <c r="AH13" s="361">
        <v>3487</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2961063</v>
      </c>
      <c r="BO13" s="386"/>
      <c r="BP13" s="386"/>
      <c r="BQ13" s="386"/>
      <c r="BR13" s="386"/>
      <c r="BS13" s="386"/>
      <c r="BT13" s="386"/>
      <c r="BU13" s="387"/>
      <c r="BV13" s="385">
        <v>2154249</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3.3</v>
      </c>
      <c r="CU13" s="356"/>
      <c r="CV13" s="356"/>
      <c r="CW13" s="356"/>
      <c r="CX13" s="356"/>
      <c r="CY13" s="356"/>
      <c r="CZ13" s="356"/>
      <c r="DA13" s="357"/>
      <c r="DB13" s="355">
        <v>4.7</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128</v>
      </c>
      <c r="M14" s="515"/>
      <c r="N14" s="515"/>
      <c r="O14" s="515"/>
      <c r="P14" s="515"/>
      <c r="Q14" s="516"/>
      <c r="R14" s="486">
        <v>471974</v>
      </c>
      <c r="S14" s="487"/>
      <c r="T14" s="487"/>
      <c r="U14" s="487"/>
      <c r="V14" s="488"/>
      <c r="W14" s="489"/>
      <c r="X14" s="401"/>
      <c r="Y14" s="401"/>
      <c r="Z14" s="401"/>
      <c r="AA14" s="401"/>
      <c r="AB14" s="402"/>
      <c r="AC14" s="479">
        <v>1.7</v>
      </c>
      <c r="AD14" s="480"/>
      <c r="AE14" s="480"/>
      <c r="AF14" s="480"/>
      <c r="AG14" s="481"/>
      <c r="AH14" s="479">
        <v>1.8</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t="s">
        <v>120</v>
      </c>
      <c r="CU14" s="458"/>
      <c r="CV14" s="458"/>
      <c r="CW14" s="458"/>
      <c r="CX14" s="458"/>
      <c r="CY14" s="458"/>
      <c r="CZ14" s="458"/>
      <c r="DA14" s="459"/>
      <c r="DB14" s="490" t="s">
        <v>120</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122</v>
      </c>
      <c r="N15" s="484"/>
      <c r="O15" s="484"/>
      <c r="P15" s="484"/>
      <c r="Q15" s="485"/>
      <c r="R15" s="486">
        <v>464639</v>
      </c>
      <c r="S15" s="487"/>
      <c r="T15" s="487"/>
      <c r="U15" s="487"/>
      <c r="V15" s="488"/>
      <c r="W15" s="474" t="s">
        <v>130</v>
      </c>
      <c r="X15" s="398"/>
      <c r="Y15" s="398"/>
      <c r="Z15" s="398"/>
      <c r="AA15" s="398"/>
      <c r="AB15" s="399"/>
      <c r="AC15" s="361">
        <v>66376</v>
      </c>
      <c r="AD15" s="362"/>
      <c r="AE15" s="362"/>
      <c r="AF15" s="362"/>
      <c r="AG15" s="363"/>
      <c r="AH15" s="361">
        <v>64573</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60679383</v>
      </c>
      <c r="BO15" s="381"/>
      <c r="BP15" s="381"/>
      <c r="BQ15" s="381"/>
      <c r="BR15" s="381"/>
      <c r="BS15" s="381"/>
      <c r="BT15" s="381"/>
      <c r="BU15" s="382"/>
      <c r="BV15" s="380">
        <v>59609576</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32.6</v>
      </c>
      <c r="AD16" s="480"/>
      <c r="AE16" s="480"/>
      <c r="AF16" s="480"/>
      <c r="AG16" s="481"/>
      <c r="AH16" s="479">
        <v>32.9</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73884453</v>
      </c>
      <c r="BO16" s="386"/>
      <c r="BP16" s="386"/>
      <c r="BQ16" s="386"/>
      <c r="BR16" s="386"/>
      <c r="BS16" s="386"/>
      <c r="BT16" s="386"/>
      <c r="BU16" s="387"/>
      <c r="BV16" s="385">
        <v>72804792</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136</v>
      </c>
      <c r="N17" s="469"/>
      <c r="O17" s="469"/>
      <c r="P17" s="469"/>
      <c r="Q17" s="470"/>
      <c r="R17" s="471" t="s">
        <v>137</v>
      </c>
      <c r="S17" s="472"/>
      <c r="T17" s="472"/>
      <c r="U17" s="472"/>
      <c r="V17" s="473"/>
      <c r="W17" s="474" t="s">
        <v>138</v>
      </c>
      <c r="X17" s="398"/>
      <c r="Y17" s="398"/>
      <c r="Z17" s="398"/>
      <c r="AA17" s="398"/>
      <c r="AB17" s="399"/>
      <c r="AC17" s="361">
        <v>134117</v>
      </c>
      <c r="AD17" s="362"/>
      <c r="AE17" s="362"/>
      <c r="AF17" s="362"/>
      <c r="AG17" s="363"/>
      <c r="AH17" s="361">
        <v>128374</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77901808</v>
      </c>
      <c r="BO17" s="386"/>
      <c r="BP17" s="386"/>
      <c r="BQ17" s="386"/>
      <c r="BR17" s="386"/>
      <c r="BS17" s="386"/>
      <c r="BT17" s="386"/>
      <c r="BU17" s="387"/>
      <c r="BV17" s="385">
        <v>76408827</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140</v>
      </c>
      <c r="C18" s="448"/>
      <c r="D18" s="448"/>
      <c r="E18" s="449"/>
      <c r="F18" s="449"/>
      <c r="G18" s="449"/>
      <c r="H18" s="449"/>
      <c r="I18" s="449"/>
      <c r="J18" s="449"/>
      <c r="K18" s="449"/>
      <c r="L18" s="450">
        <v>518.14</v>
      </c>
      <c r="M18" s="450"/>
      <c r="N18" s="450"/>
      <c r="O18" s="450"/>
      <c r="P18" s="450"/>
      <c r="Q18" s="450"/>
      <c r="R18" s="451"/>
      <c r="S18" s="451"/>
      <c r="T18" s="451"/>
      <c r="U18" s="451"/>
      <c r="V18" s="452"/>
      <c r="W18" s="466"/>
      <c r="X18" s="467"/>
      <c r="Y18" s="467"/>
      <c r="Z18" s="467"/>
      <c r="AA18" s="467"/>
      <c r="AB18" s="475"/>
      <c r="AC18" s="349">
        <v>65.8</v>
      </c>
      <c r="AD18" s="350"/>
      <c r="AE18" s="350"/>
      <c r="AF18" s="350"/>
      <c r="AG18" s="453"/>
      <c r="AH18" s="349">
        <v>65.400000000000006</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88439818</v>
      </c>
      <c r="BO18" s="386"/>
      <c r="BP18" s="386"/>
      <c r="BQ18" s="386"/>
      <c r="BR18" s="386"/>
      <c r="BS18" s="386"/>
      <c r="BT18" s="386"/>
      <c r="BU18" s="387"/>
      <c r="BV18" s="385">
        <v>89174761</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142</v>
      </c>
      <c r="C19" s="448"/>
      <c r="D19" s="448"/>
      <c r="E19" s="449"/>
      <c r="F19" s="449"/>
      <c r="G19" s="449"/>
      <c r="H19" s="449"/>
      <c r="I19" s="449"/>
      <c r="J19" s="449"/>
      <c r="K19" s="449"/>
      <c r="L19" s="455">
        <v>897</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110825513</v>
      </c>
      <c r="BO19" s="386"/>
      <c r="BP19" s="386"/>
      <c r="BQ19" s="386"/>
      <c r="BR19" s="386"/>
      <c r="BS19" s="386"/>
      <c r="BT19" s="386"/>
      <c r="BU19" s="387"/>
      <c r="BV19" s="385">
        <v>113817706</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144</v>
      </c>
      <c r="C20" s="448"/>
      <c r="D20" s="448"/>
      <c r="E20" s="449"/>
      <c r="F20" s="449"/>
      <c r="G20" s="449"/>
      <c r="H20" s="449"/>
      <c r="I20" s="449"/>
      <c r="J20" s="449"/>
      <c r="K20" s="449"/>
      <c r="L20" s="455">
        <v>185555</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141749576</v>
      </c>
      <c r="BO23" s="386"/>
      <c r="BP23" s="386"/>
      <c r="BQ23" s="386"/>
      <c r="BR23" s="386"/>
      <c r="BS23" s="386"/>
      <c r="BT23" s="386"/>
      <c r="BU23" s="387"/>
      <c r="BV23" s="385">
        <v>147051340</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153</v>
      </c>
      <c r="F24" s="359"/>
      <c r="G24" s="359"/>
      <c r="H24" s="359"/>
      <c r="I24" s="359"/>
      <c r="J24" s="359"/>
      <c r="K24" s="360"/>
      <c r="L24" s="361">
        <v>1</v>
      </c>
      <c r="M24" s="362"/>
      <c r="N24" s="362"/>
      <c r="O24" s="362"/>
      <c r="P24" s="363"/>
      <c r="Q24" s="361">
        <v>11200</v>
      </c>
      <c r="R24" s="362"/>
      <c r="S24" s="362"/>
      <c r="T24" s="362"/>
      <c r="U24" s="362"/>
      <c r="V24" s="363"/>
      <c r="W24" s="427"/>
      <c r="X24" s="418"/>
      <c r="Y24" s="419"/>
      <c r="Z24" s="358" t="s">
        <v>154</v>
      </c>
      <c r="AA24" s="359"/>
      <c r="AB24" s="359"/>
      <c r="AC24" s="359"/>
      <c r="AD24" s="359"/>
      <c r="AE24" s="359"/>
      <c r="AF24" s="359"/>
      <c r="AG24" s="360"/>
      <c r="AH24" s="361">
        <v>2620</v>
      </c>
      <c r="AI24" s="362"/>
      <c r="AJ24" s="362"/>
      <c r="AK24" s="362"/>
      <c r="AL24" s="363"/>
      <c r="AM24" s="361">
        <v>8046020</v>
      </c>
      <c r="AN24" s="362"/>
      <c r="AO24" s="362"/>
      <c r="AP24" s="362"/>
      <c r="AQ24" s="362"/>
      <c r="AR24" s="363"/>
      <c r="AS24" s="361">
        <v>3071</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77824530</v>
      </c>
      <c r="BO24" s="386"/>
      <c r="BP24" s="386"/>
      <c r="BQ24" s="386"/>
      <c r="BR24" s="386"/>
      <c r="BS24" s="386"/>
      <c r="BT24" s="386"/>
      <c r="BU24" s="387"/>
      <c r="BV24" s="385">
        <v>80624075</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156</v>
      </c>
      <c r="F25" s="359"/>
      <c r="G25" s="359"/>
      <c r="H25" s="359"/>
      <c r="I25" s="359"/>
      <c r="J25" s="359"/>
      <c r="K25" s="360"/>
      <c r="L25" s="361">
        <v>2</v>
      </c>
      <c r="M25" s="362"/>
      <c r="N25" s="362"/>
      <c r="O25" s="362"/>
      <c r="P25" s="363"/>
      <c r="Q25" s="361">
        <v>9300</v>
      </c>
      <c r="R25" s="362"/>
      <c r="S25" s="362"/>
      <c r="T25" s="362"/>
      <c r="U25" s="362"/>
      <c r="V25" s="363"/>
      <c r="W25" s="427"/>
      <c r="X25" s="418"/>
      <c r="Y25" s="419"/>
      <c r="Z25" s="358" t="s">
        <v>157</v>
      </c>
      <c r="AA25" s="359"/>
      <c r="AB25" s="359"/>
      <c r="AC25" s="359"/>
      <c r="AD25" s="359"/>
      <c r="AE25" s="359"/>
      <c r="AF25" s="359"/>
      <c r="AG25" s="360"/>
      <c r="AH25" s="361" t="s">
        <v>120</v>
      </c>
      <c r="AI25" s="362"/>
      <c r="AJ25" s="362"/>
      <c r="AK25" s="362"/>
      <c r="AL25" s="363"/>
      <c r="AM25" s="361" t="s">
        <v>120</v>
      </c>
      <c r="AN25" s="362"/>
      <c r="AO25" s="362"/>
      <c r="AP25" s="362"/>
      <c r="AQ25" s="362"/>
      <c r="AR25" s="363"/>
      <c r="AS25" s="361" t="s">
        <v>120</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11818340</v>
      </c>
      <c r="BO25" s="381"/>
      <c r="BP25" s="381"/>
      <c r="BQ25" s="381"/>
      <c r="BR25" s="381"/>
      <c r="BS25" s="381"/>
      <c r="BT25" s="381"/>
      <c r="BU25" s="382"/>
      <c r="BV25" s="380">
        <v>15288308</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159</v>
      </c>
      <c r="F26" s="359"/>
      <c r="G26" s="359"/>
      <c r="H26" s="359"/>
      <c r="I26" s="359"/>
      <c r="J26" s="359"/>
      <c r="K26" s="360"/>
      <c r="L26" s="361">
        <v>1</v>
      </c>
      <c r="M26" s="362"/>
      <c r="N26" s="362"/>
      <c r="O26" s="362"/>
      <c r="P26" s="363"/>
      <c r="Q26" s="361">
        <v>8150</v>
      </c>
      <c r="R26" s="362"/>
      <c r="S26" s="362"/>
      <c r="T26" s="362"/>
      <c r="U26" s="362"/>
      <c r="V26" s="363"/>
      <c r="W26" s="427"/>
      <c r="X26" s="418"/>
      <c r="Y26" s="419"/>
      <c r="Z26" s="358" t="s">
        <v>160</v>
      </c>
      <c r="AA26" s="440"/>
      <c r="AB26" s="440"/>
      <c r="AC26" s="440"/>
      <c r="AD26" s="440"/>
      <c r="AE26" s="440"/>
      <c r="AF26" s="440"/>
      <c r="AG26" s="441"/>
      <c r="AH26" s="361">
        <v>397</v>
      </c>
      <c r="AI26" s="362"/>
      <c r="AJ26" s="362"/>
      <c r="AK26" s="362"/>
      <c r="AL26" s="363"/>
      <c r="AM26" s="361">
        <v>1237846</v>
      </c>
      <c r="AN26" s="362"/>
      <c r="AO26" s="362"/>
      <c r="AP26" s="362"/>
      <c r="AQ26" s="362"/>
      <c r="AR26" s="363"/>
      <c r="AS26" s="361">
        <v>3118</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120</v>
      </c>
      <c r="BO26" s="386"/>
      <c r="BP26" s="386"/>
      <c r="BQ26" s="386"/>
      <c r="BR26" s="386"/>
      <c r="BS26" s="386"/>
      <c r="BT26" s="386"/>
      <c r="BU26" s="387"/>
      <c r="BV26" s="385" t="s">
        <v>120</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162</v>
      </c>
      <c r="F27" s="359"/>
      <c r="G27" s="359"/>
      <c r="H27" s="359"/>
      <c r="I27" s="359"/>
      <c r="J27" s="359"/>
      <c r="K27" s="360"/>
      <c r="L27" s="361">
        <v>1</v>
      </c>
      <c r="M27" s="362"/>
      <c r="N27" s="362"/>
      <c r="O27" s="362"/>
      <c r="P27" s="363"/>
      <c r="Q27" s="361">
        <v>7650</v>
      </c>
      <c r="R27" s="362"/>
      <c r="S27" s="362"/>
      <c r="T27" s="362"/>
      <c r="U27" s="362"/>
      <c r="V27" s="363"/>
      <c r="W27" s="427"/>
      <c r="X27" s="418"/>
      <c r="Y27" s="419"/>
      <c r="Z27" s="358" t="s">
        <v>163</v>
      </c>
      <c r="AA27" s="359"/>
      <c r="AB27" s="359"/>
      <c r="AC27" s="359"/>
      <c r="AD27" s="359"/>
      <c r="AE27" s="359"/>
      <c r="AF27" s="359"/>
      <c r="AG27" s="360"/>
      <c r="AH27" s="361">
        <v>173</v>
      </c>
      <c r="AI27" s="362"/>
      <c r="AJ27" s="362"/>
      <c r="AK27" s="362"/>
      <c r="AL27" s="363"/>
      <c r="AM27" s="361">
        <v>648062</v>
      </c>
      <c r="AN27" s="362"/>
      <c r="AO27" s="362"/>
      <c r="AP27" s="362"/>
      <c r="AQ27" s="362"/>
      <c r="AR27" s="363"/>
      <c r="AS27" s="361">
        <v>3746</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t="s">
        <v>120</v>
      </c>
      <c r="BO27" s="389"/>
      <c r="BP27" s="389"/>
      <c r="BQ27" s="389"/>
      <c r="BR27" s="389"/>
      <c r="BS27" s="389"/>
      <c r="BT27" s="389"/>
      <c r="BU27" s="390"/>
      <c r="BV27" s="388" t="s">
        <v>120</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165</v>
      </c>
      <c r="F28" s="359"/>
      <c r="G28" s="359"/>
      <c r="H28" s="359"/>
      <c r="I28" s="359"/>
      <c r="J28" s="359"/>
      <c r="K28" s="360"/>
      <c r="L28" s="361">
        <v>1</v>
      </c>
      <c r="M28" s="362"/>
      <c r="N28" s="362"/>
      <c r="O28" s="362"/>
      <c r="P28" s="363"/>
      <c r="Q28" s="361">
        <v>6850</v>
      </c>
      <c r="R28" s="362"/>
      <c r="S28" s="362"/>
      <c r="T28" s="362"/>
      <c r="U28" s="362"/>
      <c r="V28" s="363"/>
      <c r="W28" s="427"/>
      <c r="X28" s="418"/>
      <c r="Y28" s="419"/>
      <c r="Z28" s="358" t="s">
        <v>166</v>
      </c>
      <c r="AA28" s="359"/>
      <c r="AB28" s="359"/>
      <c r="AC28" s="359"/>
      <c r="AD28" s="359"/>
      <c r="AE28" s="359"/>
      <c r="AF28" s="359"/>
      <c r="AG28" s="360"/>
      <c r="AH28" s="361" t="s">
        <v>120</v>
      </c>
      <c r="AI28" s="362"/>
      <c r="AJ28" s="362"/>
      <c r="AK28" s="362"/>
      <c r="AL28" s="363"/>
      <c r="AM28" s="361" t="s">
        <v>120</v>
      </c>
      <c r="AN28" s="362"/>
      <c r="AO28" s="362"/>
      <c r="AP28" s="362"/>
      <c r="AQ28" s="362"/>
      <c r="AR28" s="363"/>
      <c r="AS28" s="361" t="s">
        <v>120</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17900292</v>
      </c>
      <c r="BO28" s="381"/>
      <c r="BP28" s="381"/>
      <c r="BQ28" s="381"/>
      <c r="BR28" s="381"/>
      <c r="BS28" s="381"/>
      <c r="BT28" s="381"/>
      <c r="BU28" s="382"/>
      <c r="BV28" s="380">
        <v>16329521</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169</v>
      </c>
      <c r="F29" s="359"/>
      <c r="G29" s="359"/>
      <c r="H29" s="359"/>
      <c r="I29" s="359"/>
      <c r="J29" s="359"/>
      <c r="K29" s="360"/>
      <c r="L29" s="361">
        <v>38</v>
      </c>
      <c r="M29" s="362"/>
      <c r="N29" s="362"/>
      <c r="O29" s="362"/>
      <c r="P29" s="363"/>
      <c r="Q29" s="361">
        <v>6350</v>
      </c>
      <c r="R29" s="362"/>
      <c r="S29" s="362"/>
      <c r="T29" s="362"/>
      <c r="U29" s="362"/>
      <c r="V29" s="363"/>
      <c r="W29" s="428"/>
      <c r="X29" s="429"/>
      <c r="Y29" s="430"/>
      <c r="Z29" s="358" t="s">
        <v>170</v>
      </c>
      <c r="AA29" s="359"/>
      <c r="AB29" s="359"/>
      <c r="AC29" s="359"/>
      <c r="AD29" s="359"/>
      <c r="AE29" s="359"/>
      <c r="AF29" s="359"/>
      <c r="AG29" s="360"/>
      <c r="AH29" s="361">
        <v>2793</v>
      </c>
      <c r="AI29" s="362"/>
      <c r="AJ29" s="362"/>
      <c r="AK29" s="362"/>
      <c r="AL29" s="363"/>
      <c r="AM29" s="361">
        <v>8694082</v>
      </c>
      <c r="AN29" s="362"/>
      <c r="AO29" s="362"/>
      <c r="AP29" s="362"/>
      <c r="AQ29" s="362"/>
      <c r="AR29" s="363"/>
      <c r="AS29" s="361">
        <v>3113</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3469528</v>
      </c>
      <c r="BO29" s="386"/>
      <c r="BP29" s="386"/>
      <c r="BQ29" s="386"/>
      <c r="BR29" s="386"/>
      <c r="BS29" s="386"/>
      <c r="BT29" s="386"/>
      <c r="BU29" s="387"/>
      <c r="BV29" s="385">
        <v>3469449</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101.6</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15474717</v>
      </c>
      <c r="BO30" s="389"/>
      <c r="BP30" s="389"/>
      <c r="BQ30" s="389"/>
      <c r="BR30" s="389"/>
      <c r="BS30" s="389"/>
      <c r="BT30" s="389"/>
      <c r="BU30" s="390"/>
      <c r="BV30" s="388">
        <v>14164129</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4</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8</v>
      </c>
      <c r="AN34" s="345"/>
      <c r="AO34" s="344" t="str">
        <f>IF('各会計、関係団体の財政状況及び健全化判断比率'!B32="","",'各会計、関係団体の財政状況及び健全化判断比率'!B32)</f>
        <v>病院事業会計</v>
      </c>
      <c r="AP34" s="344"/>
      <c r="AQ34" s="344"/>
      <c r="AR34" s="344"/>
      <c r="AS34" s="344"/>
      <c r="AT34" s="344"/>
      <c r="AU34" s="344"/>
      <c r="AV34" s="344"/>
      <c r="AW34" s="344"/>
      <c r="AX34" s="344"/>
      <c r="AY34" s="344"/>
      <c r="AZ34" s="344"/>
      <c r="BA34" s="344"/>
      <c r="BB34" s="344"/>
      <c r="BC34" s="344"/>
      <c r="BD34" s="167"/>
      <c r="BE34" s="345">
        <f>IF(BG34="","",MAX(C34:D43,U34:V43,AM34:AN43)+1)</f>
        <v>12</v>
      </c>
      <c r="BF34" s="345"/>
      <c r="BG34" s="344" t="str">
        <f>IF('各会計、関係団体の財政状況及び健全化判断比率'!B36="","",'各会計、関係団体の財政状況及び健全化判断比率'!B36)</f>
        <v>集落排水事業特別会計</v>
      </c>
      <c r="BH34" s="344"/>
      <c r="BI34" s="344"/>
      <c r="BJ34" s="344"/>
      <c r="BK34" s="344"/>
      <c r="BL34" s="344"/>
      <c r="BM34" s="344"/>
      <c r="BN34" s="344"/>
      <c r="BO34" s="344"/>
      <c r="BP34" s="344"/>
      <c r="BQ34" s="344"/>
      <c r="BR34" s="344"/>
      <c r="BS34" s="344"/>
      <c r="BT34" s="344"/>
      <c r="BU34" s="344"/>
      <c r="BV34" s="167"/>
      <c r="BW34" s="345">
        <f>IF(BY34="","",MAX(C34:D43,U34:V43,AM34:AN43,BE34:BF43)+1)</f>
        <v>16</v>
      </c>
      <c r="BX34" s="345"/>
      <c r="BY34" s="344" t="str">
        <f>IF('各会計、関係団体の財政状況及び健全化判断比率'!B68="","",'各会計、関係団体の財政状況及び健全化判断比率'!B68)</f>
        <v>福山地区消防組合</v>
      </c>
      <c r="BZ34" s="344"/>
      <c r="CA34" s="344"/>
      <c r="CB34" s="344"/>
      <c r="CC34" s="344"/>
      <c r="CD34" s="344"/>
      <c r="CE34" s="344"/>
      <c r="CF34" s="344"/>
      <c r="CG34" s="344"/>
      <c r="CH34" s="344"/>
      <c r="CI34" s="344"/>
      <c r="CJ34" s="344"/>
      <c r="CK34" s="344"/>
      <c r="CL34" s="344"/>
      <c r="CM34" s="344"/>
      <c r="CN34" s="167"/>
      <c r="CO34" s="345">
        <f>IF(CQ34="","",MAX(C34:D43,U34:V43,AM34:AN43,BE34:BF43,BW34:BX43)+1)</f>
        <v>19</v>
      </c>
      <c r="CP34" s="345"/>
      <c r="CQ34" s="344" t="str">
        <f>IF('各会計、関係団体の財政状況及び健全化判断比率'!BS7="","",'各会計、関係団体の財政状況及び健全化判断比率'!BS7)</f>
        <v>福山市土地開発公社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母子父子寡婦福祉資金貸付特別会計</v>
      </c>
      <c r="F35" s="344"/>
      <c r="G35" s="344"/>
      <c r="H35" s="344"/>
      <c r="I35" s="344"/>
      <c r="J35" s="344"/>
      <c r="K35" s="344"/>
      <c r="L35" s="344"/>
      <c r="M35" s="344"/>
      <c r="N35" s="344"/>
      <c r="O35" s="344"/>
      <c r="P35" s="344"/>
      <c r="Q35" s="344"/>
      <c r="R35" s="344"/>
      <c r="S35" s="344"/>
      <c r="T35" s="167"/>
      <c r="U35" s="345">
        <f>IF(W35="","",U34+1)</f>
        <v>5</v>
      </c>
      <c r="V35" s="345"/>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7"/>
      <c r="AM35" s="345">
        <f t="shared" ref="AM35:AM43" si="0">IF(AO35="","",AM34+1)</f>
        <v>9</v>
      </c>
      <c r="AN35" s="345"/>
      <c r="AO35" s="344" t="str">
        <f>IF('各会計、関係団体の財政状況及び健全化判断比率'!B33="","",'各会計、関係団体の財政状況及び健全化判断比率'!B33)</f>
        <v>水道事業会計</v>
      </c>
      <c r="AP35" s="344"/>
      <c r="AQ35" s="344"/>
      <c r="AR35" s="344"/>
      <c r="AS35" s="344"/>
      <c r="AT35" s="344"/>
      <c r="AU35" s="344"/>
      <c r="AV35" s="344"/>
      <c r="AW35" s="344"/>
      <c r="AX35" s="344"/>
      <c r="AY35" s="344"/>
      <c r="AZ35" s="344"/>
      <c r="BA35" s="344"/>
      <c r="BB35" s="344"/>
      <c r="BC35" s="344"/>
      <c r="BD35" s="167"/>
      <c r="BE35" s="345">
        <f t="shared" ref="BE35:BE43" si="1">IF(BG35="","",BE34+1)</f>
        <v>13</v>
      </c>
      <c r="BF35" s="345"/>
      <c r="BG35" s="344" t="str">
        <f>IF('各会計、関係団体の財政状況及び健全化判断比率'!B37="","",'各会計、関係団体の財政状況及び健全化判断比率'!B37)</f>
        <v>食肉センター特別会計</v>
      </c>
      <c r="BH35" s="344"/>
      <c r="BI35" s="344"/>
      <c r="BJ35" s="344"/>
      <c r="BK35" s="344"/>
      <c r="BL35" s="344"/>
      <c r="BM35" s="344"/>
      <c r="BN35" s="344"/>
      <c r="BO35" s="344"/>
      <c r="BP35" s="344"/>
      <c r="BQ35" s="344"/>
      <c r="BR35" s="344"/>
      <c r="BS35" s="344"/>
      <c r="BT35" s="344"/>
      <c r="BU35" s="344"/>
      <c r="BV35" s="167"/>
      <c r="BW35" s="345">
        <f t="shared" ref="BW35:BW43" si="2">IF(BY35="","",BW34+1)</f>
        <v>17</v>
      </c>
      <c r="BX35" s="345"/>
      <c r="BY35" s="344" t="str">
        <f>IF('各会計、関係団体の財政状況及び健全化判断比率'!B69="","",'各会計、関係団体の財政状況及び健全化判断比率'!B69)</f>
        <v>後期高齢者医療広域連合（一般会計）</v>
      </c>
      <c r="BZ35" s="344"/>
      <c r="CA35" s="344"/>
      <c r="CB35" s="344"/>
      <c r="CC35" s="344"/>
      <c r="CD35" s="344"/>
      <c r="CE35" s="344"/>
      <c r="CF35" s="344"/>
      <c r="CG35" s="344"/>
      <c r="CH35" s="344"/>
      <c r="CI35" s="344"/>
      <c r="CJ35" s="344"/>
      <c r="CK35" s="344"/>
      <c r="CL35" s="344"/>
      <c r="CM35" s="344"/>
      <c r="CN35" s="167"/>
      <c r="CO35" s="345">
        <f t="shared" ref="CO35:CO43" si="3">IF(CQ35="","",CO34+1)</f>
        <v>20</v>
      </c>
      <c r="CP35" s="345"/>
      <c r="CQ35" s="344" t="str">
        <f>IF('各会計、関係団体の財政状況及び健全化判断比率'!BS8="","",'各会計、関係団体の財政状況及び健全化判断比率'!BS8)</f>
        <v>福山市青少年育成事業団</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f>IF(E36="","",C35+1)</f>
        <v>3</v>
      </c>
      <c r="D36" s="345"/>
      <c r="E36" s="344" t="str">
        <f>IF('各会計、関係団体の財政状況及び健全化判断比率'!B9="","",'各会計、関係団体の財政状況及び健全化判断比率'!B9)</f>
        <v>誠之奨学資金特別会計</v>
      </c>
      <c r="F36" s="344"/>
      <c r="G36" s="344"/>
      <c r="H36" s="344"/>
      <c r="I36" s="344"/>
      <c r="J36" s="344"/>
      <c r="K36" s="344"/>
      <c r="L36" s="344"/>
      <c r="M36" s="344"/>
      <c r="N36" s="344"/>
      <c r="O36" s="344"/>
      <c r="P36" s="344"/>
      <c r="Q36" s="344"/>
      <c r="R36" s="344"/>
      <c r="S36" s="344"/>
      <c r="T36" s="167"/>
      <c r="U36" s="345">
        <f t="shared" ref="U36:U43" si="4">IF(W36="","",U35+1)</f>
        <v>6</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f t="shared" si="0"/>
        <v>10</v>
      </c>
      <c r="AN36" s="345"/>
      <c r="AO36" s="344" t="str">
        <f>IF('各会計、関係団体の財政状況及び健全化判断比率'!B34="","",'各会計、関係団体の財政状況及び健全化判断比率'!B34)</f>
        <v>工業用水道事業会計</v>
      </c>
      <c r="AP36" s="344"/>
      <c r="AQ36" s="344"/>
      <c r="AR36" s="344"/>
      <c r="AS36" s="344"/>
      <c r="AT36" s="344"/>
      <c r="AU36" s="344"/>
      <c r="AV36" s="344"/>
      <c r="AW36" s="344"/>
      <c r="AX36" s="344"/>
      <c r="AY36" s="344"/>
      <c r="AZ36" s="344"/>
      <c r="BA36" s="344"/>
      <c r="BB36" s="344"/>
      <c r="BC36" s="344"/>
      <c r="BD36" s="167"/>
      <c r="BE36" s="345">
        <f t="shared" si="1"/>
        <v>14</v>
      </c>
      <c r="BF36" s="345"/>
      <c r="BG36" s="344" t="str">
        <f>IF('各会計、関係団体の財政状況及び健全化判断比率'!B38="","",'各会計、関係団体の財政状況及び健全化判断比率'!B38)</f>
        <v>商業施設特別会計</v>
      </c>
      <c r="BH36" s="344"/>
      <c r="BI36" s="344"/>
      <c r="BJ36" s="344"/>
      <c r="BK36" s="344"/>
      <c r="BL36" s="344"/>
      <c r="BM36" s="344"/>
      <c r="BN36" s="344"/>
      <c r="BO36" s="344"/>
      <c r="BP36" s="344"/>
      <c r="BQ36" s="344"/>
      <c r="BR36" s="344"/>
      <c r="BS36" s="344"/>
      <c r="BT36" s="344"/>
      <c r="BU36" s="344"/>
      <c r="BV36" s="167"/>
      <c r="BW36" s="345">
        <f t="shared" si="2"/>
        <v>18</v>
      </c>
      <c r="BX36" s="345"/>
      <c r="BY36" s="344" t="str">
        <f>IF('各会計、関係団体の財政状況及び健全化判断比率'!B70="","",'各会計、関係団体の財政状況及び健全化判断比率'!B70)</f>
        <v>後期高齢者医療広域連合（特別会計）</v>
      </c>
      <c r="BZ36" s="344"/>
      <c r="CA36" s="344"/>
      <c r="CB36" s="344"/>
      <c r="CC36" s="344"/>
      <c r="CD36" s="344"/>
      <c r="CE36" s="344"/>
      <c r="CF36" s="344"/>
      <c r="CG36" s="344"/>
      <c r="CH36" s="344"/>
      <c r="CI36" s="344"/>
      <c r="CJ36" s="344"/>
      <c r="CK36" s="344"/>
      <c r="CL36" s="344"/>
      <c r="CM36" s="344"/>
      <c r="CN36" s="167"/>
      <c r="CO36" s="345">
        <f t="shared" si="3"/>
        <v>21</v>
      </c>
      <c r="CP36" s="345"/>
      <c r="CQ36" s="344" t="str">
        <f>IF('各会計、関係団体の財政状況及び健全化判断比率'!BS9="","",'各会計、関係団体の財政状況及び健全化判断比率'!BS9)</f>
        <v>福山市体育振興事業団</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f t="shared" si="4"/>
        <v>7</v>
      </c>
      <c r="V37" s="345"/>
      <c r="W37" s="344" t="str">
        <f>IF('各会計、関係団体の財政状況及び健全化判断比率'!B31="","",'各会計、関係団体の財政状況及び健全化判断比率'!B31)</f>
        <v>駐車場事業特別会計</v>
      </c>
      <c r="X37" s="344"/>
      <c r="Y37" s="344"/>
      <c r="Z37" s="344"/>
      <c r="AA37" s="344"/>
      <c r="AB37" s="344"/>
      <c r="AC37" s="344"/>
      <c r="AD37" s="344"/>
      <c r="AE37" s="344"/>
      <c r="AF37" s="344"/>
      <c r="AG37" s="344"/>
      <c r="AH37" s="344"/>
      <c r="AI37" s="344"/>
      <c r="AJ37" s="344"/>
      <c r="AK37" s="344"/>
      <c r="AL37" s="167"/>
      <c r="AM37" s="345">
        <f t="shared" si="0"/>
        <v>11</v>
      </c>
      <c r="AN37" s="345"/>
      <c r="AO37" s="344" t="str">
        <f>IF('各会計、関係団体の財政状況及び健全化判断比率'!B35="","",'各会計、関係団体の財政状況及び健全化判断比率'!B35)</f>
        <v>下水道事業会計</v>
      </c>
      <c r="AP37" s="344"/>
      <c r="AQ37" s="344"/>
      <c r="AR37" s="344"/>
      <c r="AS37" s="344"/>
      <c r="AT37" s="344"/>
      <c r="AU37" s="344"/>
      <c r="AV37" s="344"/>
      <c r="AW37" s="344"/>
      <c r="AX37" s="344"/>
      <c r="AY37" s="344"/>
      <c r="AZ37" s="344"/>
      <c r="BA37" s="344"/>
      <c r="BB37" s="344"/>
      <c r="BC37" s="344"/>
      <c r="BD37" s="167"/>
      <c r="BE37" s="345">
        <f t="shared" si="1"/>
        <v>15</v>
      </c>
      <c r="BF37" s="345"/>
      <c r="BG37" s="344" t="str">
        <f>IF('各会計、関係団体の財政状況及び健全化判断比率'!B39="","",'各会計、関係団体の財政状況及び健全化判断比率'!B39)</f>
        <v>都市開発事業特別会計</v>
      </c>
      <c r="BH37" s="344"/>
      <c r="BI37" s="344"/>
      <c r="BJ37" s="344"/>
      <c r="BK37" s="344"/>
      <c r="BL37" s="344"/>
      <c r="BM37" s="344"/>
      <c r="BN37" s="344"/>
      <c r="BO37" s="344"/>
      <c r="BP37" s="344"/>
      <c r="BQ37" s="344"/>
      <c r="BR37" s="344"/>
      <c r="BS37" s="344"/>
      <c r="BT37" s="344"/>
      <c r="BU37" s="344"/>
      <c r="BV37" s="167"/>
      <c r="BW37" s="345" t="str">
        <f t="shared" si="2"/>
        <v/>
      </c>
      <c r="BX37" s="345"/>
      <c r="BY37" s="344" t="str">
        <f>IF('各会計、関係団体の財政状況及び健全化判断比率'!B71="","",'各会計、関係団体の財政状況及び健全化判断比率'!B71)</f>
        <v/>
      </c>
      <c r="BZ37" s="344"/>
      <c r="CA37" s="344"/>
      <c r="CB37" s="344"/>
      <c r="CC37" s="344"/>
      <c r="CD37" s="344"/>
      <c r="CE37" s="344"/>
      <c r="CF37" s="344"/>
      <c r="CG37" s="344"/>
      <c r="CH37" s="344"/>
      <c r="CI37" s="344"/>
      <c r="CJ37" s="344"/>
      <c r="CK37" s="344"/>
      <c r="CL37" s="344"/>
      <c r="CM37" s="344"/>
      <c r="CN37" s="167"/>
      <c r="CO37" s="345">
        <f t="shared" si="3"/>
        <v>22</v>
      </c>
      <c r="CP37" s="345"/>
      <c r="CQ37" s="344" t="str">
        <f>IF('各会計、関係団体の財政状況及び健全化判断比率'!BS10="","",'各会計、関係団体の財政状況及び健全化判断比率'!BS10)</f>
        <v>福山市体育協会</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t="str">
        <f t="shared" si="2"/>
        <v/>
      </c>
      <c r="BX38" s="345"/>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7"/>
      <c r="CO38" s="345">
        <f t="shared" si="3"/>
        <v>23</v>
      </c>
      <c r="CP38" s="345"/>
      <c r="CQ38" s="344" t="str">
        <f>IF('各会計、関係団体の財政状況及び健全化判断比率'!BS11="","",'各会計、関係団体の財政状況及び健全化判断比率'!BS11)</f>
        <v>ふくやま芸術文化振興財団</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f t="shared" si="3"/>
        <v>24</v>
      </c>
      <c r="CP39" s="345"/>
      <c r="CQ39" s="344" t="str">
        <f>IF('各会計、関係団体の財政状況及び健全化判断比率'!BS12="","",'各会計、関係団体の財政状況及び健全化判断比率'!BS12)</f>
        <v>広島県東部花き流通センター</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f t="shared" si="3"/>
        <v>25</v>
      </c>
      <c r="CP40" s="345"/>
      <c r="CQ40" s="344" t="str">
        <f>IF('各会計、関係団体の財政状況及び健全化判断比率'!BS13="","",'各会計、関係団体の財政状況及び健全化判断比率'!BS13)</f>
        <v>備後地域地場産業振興センター</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f t="shared" si="3"/>
        <v>26</v>
      </c>
      <c r="CP41" s="345"/>
      <c r="CQ41" s="344" t="str">
        <f>IF('各会計、関係団体の財政状況及び健全化判断比率'!BS14="","",'各会計、関係団体の財政状況及び健全化判断比率'!BS14)</f>
        <v>福山勤労福祉・文化振興会</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f t="shared" si="3"/>
        <v>27</v>
      </c>
      <c r="CP42" s="345"/>
      <c r="CQ42" s="344" t="str">
        <f>IF('各会計、関係団体の財政状況及び健全化判断比率'!BS15="","",'各会計、関係団体の財政状況及び健全化判断比率'!BS15)</f>
        <v>アリストぬまくま</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f t="shared" si="3"/>
        <v>28</v>
      </c>
      <c r="CP43" s="345"/>
      <c r="CQ43" s="344" t="str">
        <f>IF('各会計、関係団体の財政状況及び健全化判断比率'!BS16="","",'各会計、関係団体の財政状況及び健全化判断比率'!BS16)</f>
        <v>福山市かんなべ文化振興会</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55" t="s">
        <v>530</v>
      </c>
      <c r="D34" s="1155"/>
      <c r="E34" s="1156"/>
      <c r="F34" s="32">
        <v>8.39</v>
      </c>
      <c r="G34" s="33">
        <v>8.6</v>
      </c>
      <c r="H34" s="33">
        <v>9.56</v>
      </c>
      <c r="I34" s="33">
        <v>10.83</v>
      </c>
      <c r="J34" s="34">
        <v>11.11</v>
      </c>
      <c r="K34" s="22"/>
      <c r="L34" s="22"/>
      <c r="M34" s="22"/>
      <c r="N34" s="22"/>
      <c r="O34" s="22"/>
      <c r="P34" s="22"/>
    </row>
    <row r="35" spans="1:16" ht="39" customHeight="1" x14ac:dyDescent="0.15">
      <c r="A35" s="22"/>
      <c r="B35" s="35"/>
      <c r="C35" s="1149" t="s">
        <v>531</v>
      </c>
      <c r="D35" s="1150"/>
      <c r="E35" s="1151"/>
      <c r="F35" s="36">
        <v>4.68</v>
      </c>
      <c r="G35" s="37">
        <v>4.7</v>
      </c>
      <c r="H35" s="37">
        <v>4.93</v>
      </c>
      <c r="I35" s="37">
        <v>5.12</v>
      </c>
      <c r="J35" s="38">
        <v>5.65</v>
      </c>
      <c r="K35" s="22"/>
      <c r="L35" s="22"/>
      <c r="M35" s="22"/>
      <c r="N35" s="22"/>
      <c r="O35" s="22"/>
      <c r="P35" s="22"/>
    </row>
    <row r="36" spans="1:16" ht="39" customHeight="1" x14ac:dyDescent="0.15">
      <c r="A36" s="22"/>
      <c r="B36" s="35"/>
      <c r="C36" s="1149" t="s">
        <v>532</v>
      </c>
      <c r="D36" s="1150"/>
      <c r="E36" s="1151"/>
      <c r="F36" s="36">
        <v>4.93</v>
      </c>
      <c r="G36" s="37">
        <v>3.76</v>
      </c>
      <c r="H36" s="37">
        <v>3.21</v>
      </c>
      <c r="I36" s="37">
        <v>3.37</v>
      </c>
      <c r="J36" s="38">
        <v>3.91</v>
      </c>
      <c r="K36" s="22"/>
      <c r="L36" s="22"/>
      <c r="M36" s="22"/>
      <c r="N36" s="22"/>
      <c r="O36" s="22"/>
      <c r="P36" s="22"/>
    </row>
    <row r="37" spans="1:16" ht="39" customHeight="1" x14ac:dyDescent="0.15">
      <c r="A37" s="22"/>
      <c r="B37" s="35"/>
      <c r="C37" s="1149" t="s">
        <v>533</v>
      </c>
      <c r="D37" s="1150"/>
      <c r="E37" s="1151"/>
      <c r="F37" s="36">
        <v>3.39</v>
      </c>
      <c r="G37" s="37">
        <v>2.9</v>
      </c>
      <c r="H37" s="37">
        <v>3.98</v>
      </c>
      <c r="I37" s="37">
        <v>3.12</v>
      </c>
      <c r="J37" s="38">
        <v>3.47</v>
      </c>
      <c r="K37" s="22"/>
      <c r="L37" s="22"/>
      <c r="M37" s="22"/>
      <c r="N37" s="22"/>
      <c r="O37" s="22"/>
      <c r="P37" s="22"/>
    </row>
    <row r="38" spans="1:16" ht="39" customHeight="1" x14ac:dyDescent="0.15">
      <c r="A38" s="22"/>
      <c r="B38" s="35"/>
      <c r="C38" s="1149" t="s">
        <v>534</v>
      </c>
      <c r="D38" s="1150"/>
      <c r="E38" s="1151"/>
      <c r="F38" s="36">
        <v>1.0900000000000001</v>
      </c>
      <c r="G38" s="37">
        <v>1.31</v>
      </c>
      <c r="H38" s="37">
        <v>1.18</v>
      </c>
      <c r="I38" s="37">
        <v>1.04</v>
      </c>
      <c r="J38" s="38">
        <v>1.64</v>
      </c>
      <c r="K38" s="22"/>
      <c r="L38" s="22"/>
      <c r="M38" s="22"/>
      <c r="N38" s="22"/>
      <c r="O38" s="22"/>
      <c r="P38" s="22"/>
    </row>
    <row r="39" spans="1:16" ht="39" customHeight="1" x14ac:dyDescent="0.15">
      <c r="A39" s="22"/>
      <c r="B39" s="35"/>
      <c r="C39" s="1149" t="s">
        <v>535</v>
      </c>
      <c r="D39" s="1150"/>
      <c r="E39" s="1151"/>
      <c r="F39" s="36">
        <v>0.16</v>
      </c>
      <c r="G39" s="37">
        <v>0.16</v>
      </c>
      <c r="H39" s="37">
        <v>0.16</v>
      </c>
      <c r="I39" s="37">
        <v>1.19</v>
      </c>
      <c r="J39" s="38">
        <v>1.3</v>
      </c>
      <c r="K39" s="22"/>
      <c r="L39" s="22"/>
      <c r="M39" s="22"/>
      <c r="N39" s="22"/>
      <c r="O39" s="22"/>
      <c r="P39" s="22"/>
    </row>
    <row r="40" spans="1:16" ht="39" customHeight="1" x14ac:dyDescent="0.15">
      <c r="A40" s="22"/>
      <c r="B40" s="35"/>
      <c r="C40" s="1149" t="s">
        <v>536</v>
      </c>
      <c r="D40" s="1150"/>
      <c r="E40" s="1151"/>
      <c r="F40" s="36">
        <v>0.32</v>
      </c>
      <c r="G40" s="37">
        <v>0.33</v>
      </c>
      <c r="H40" s="37">
        <v>0.38</v>
      </c>
      <c r="I40" s="37">
        <v>0.87</v>
      </c>
      <c r="J40" s="38">
        <v>0.89</v>
      </c>
      <c r="K40" s="22"/>
      <c r="L40" s="22"/>
      <c r="M40" s="22"/>
      <c r="N40" s="22"/>
      <c r="O40" s="22"/>
      <c r="P40" s="22"/>
    </row>
    <row r="41" spans="1:16" ht="39" customHeight="1" x14ac:dyDescent="0.15">
      <c r="A41" s="22"/>
      <c r="B41" s="35"/>
      <c r="C41" s="1149" t="s">
        <v>537</v>
      </c>
      <c r="D41" s="1150"/>
      <c r="E41" s="1151"/>
      <c r="F41" s="36">
        <v>0.21</v>
      </c>
      <c r="G41" s="37">
        <v>0.28999999999999998</v>
      </c>
      <c r="H41" s="37">
        <v>0.38</v>
      </c>
      <c r="I41" s="37">
        <v>0.55000000000000004</v>
      </c>
      <c r="J41" s="38">
        <v>0.68</v>
      </c>
      <c r="K41" s="22"/>
      <c r="L41" s="22"/>
      <c r="M41" s="22"/>
      <c r="N41" s="22"/>
      <c r="O41" s="22"/>
      <c r="P41" s="22"/>
    </row>
    <row r="42" spans="1:16" ht="39" customHeight="1" x14ac:dyDescent="0.15">
      <c r="A42" s="22"/>
      <c r="B42" s="39"/>
      <c r="C42" s="1149" t="s">
        <v>538</v>
      </c>
      <c r="D42" s="1150"/>
      <c r="E42" s="1151"/>
      <c r="F42" s="36" t="s">
        <v>486</v>
      </c>
      <c r="G42" s="37" t="s">
        <v>486</v>
      </c>
      <c r="H42" s="37" t="s">
        <v>486</v>
      </c>
      <c r="I42" s="37" t="s">
        <v>486</v>
      </c>
      <c r="J42" s="38" t="s">
        <v>486</v>
      </c>
      <c r="K42" s="22"/>
      <c r="L42" s="22"/>
      <c r="M42" s="22"/>
      <c r="N42" s="22"/>
      <c r="O42" s="22"/>
      <c r="P42" s="22"/>
    </row>
    <row r="43" spans="1:16" ht="39" customHeight="1" thickBot="1" x14ac:dyDescent="0.2">
      <c r="A43" s="22"/>
      <c r="B43" s="40"/>
      <c r="C43" s="1152" t="s">
        <v>539</v>
      </c>
      <c r="D43" s="1153"/>
      <c r="E43" s="1154"/>
      <c r="F43" s="41">
        <v>0.8</v>
      </c>
      <c r="G43" s="42">
        <v>0.72</v>
      </c>
      <c r="H43" s="42">
        <v>0.77</v>
      </c>
      <c r="I43" s="42">
        <v>0.55000000000000004</v>
      </c>
      <c r="J43" s="43">
        <v>0.59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31" zoomScaleSheetLayoutView="55" workbookViewId="0">
      <selection activeCell="N46" sqref="N4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65" t="s">
        <v>11</v>
      </c>
      <c r="C45" s="1166"/>
      <c r="D45" s="58"/>
      <c r="E45" s="1171" t="s">
        <v>12</v>
      </c>
      <c r="F45" s="1171"/>
      <c r="G45" s="1171"/>
      <c r="H45" s="1171"/>
      <c r="I45" s="1171"/>
      <c r="J45" s="1172"/>
      <c r="K45" s="59">
        <v>18727</v>
      </c>
      <c r="L45" s="60">
        <v>19170</v>
      </c>
      <c r="M45" s="60">
        <v>18546</v>
      </c>
      <c r="N45" s="60">
        <v>17034</v>
      </c>
      <c r="O45" s="61">
        <v>16468</v>
      </c>
      <c r="P45" s="48"/>
      <c r="Q45" s="48"/>
      <c r="R45" s="48"/>
      <c r="S45" s="48"/>
      <c r="T45" s="48"/>
      <c r="U45" s="48"/>
    </row>
    <row r="46" spans="1:21" ht="30.75" customHeight="1" x14ac:dyDescent="0.15">
      <c r="A46" s="48"/>
      <c r="B46" s="1167"/>
      <c r="C46" s="1168"/>
      <c r="D46" s="62"/>
      <c r="E46" s="1159" t="s">
        <v>13</v>
      </c>
      <c r="F46" s="1159"/>
      <c r="G46" s="1159"/>
      <c r="H46" s="1159"/>
      <c r="I46" s="1159"/>
      <c r="J46" s="1160"/>
      <c r="K46" s="63" t="s">
        <v>486</v>
      </c>
      <c r="L46" s="64" t="s">
        <v>486</v>
      </c>
      <c r="M46" s="64" t="s">
        <v>486</v>
      </c>
      <c r="N46" s="64" t="s">
        <v>486</v>
      </c>
      <c r="O46" s="65" t="s">
        <v>486</v>
      </c>
      <c r="P46" s="48"/>
      <c r="Q46" s="48"/>
      <c r="R46" s="48"/>
      <c r="S46" s="48"/>
      <c r="T46" s="48"/>
      <c r="U46" s="48"/>
    </row>
    <row r="47" spans="1:21" ht="30.75" customHeight="1" x14ac:dyDescent="0.15">
      <c r="A47" s="48"/>
      <c r="B47" s="1167"/>
      <c r="C47" s="1168"/>
      <c r="D47" s="62"/>
      <c r="E47" s="1159" t="s">
        <v>14</v>
      </c>
      <c r="F47" s="1159"/>
      <c r="G47" s="1159"/>
      <c r="H47" s="1159"/>
      <c r="I47" s="1159"/>
      <c r="J47" s="1160"/>
      <c r="K47" s="63">
        <v>50</v>
      </c>
      <c r="L47" s="64">
        <v>50</v>
      </c>
      <c r="M47" s="64">
        <v>50</v>
      </c>
      <c r="N47" s="64">
        <v>33</v>
      </c>
      <c r="O47" s="65">
        <v>17</v>
      </c>
      <c r="P47" s="48"/>
      <c r="Q47" s="48"/>
      <c r="R47" s="48"/>
      <c r="S47" s="48"/>
      <c r="T47" s="48"/>
      <c r="U47" s="48"/>
    </row>
    <row r="48" spans="1:21" ht="30.75" customHeight="1" x14ac:dyDescent="0.15">
      <c r="A48" s="48"/>
      <c r="B48" s="1167"/>
      <c r="C48" s="1168"/>
      <c r="D48" s="62"/>
      <c r="E48" s="1159" t="s">
        <v>15</v>
      </c>
      <c r="F48" s="1159"/>
      <c r="G48" s="1159"/>
      <c r="H48" s="1159"/>
      <c r="I48" s="1159"/>
      <c r="J48" s="1160"/>
      <c r="K48" s="63">
        <v>5242</v>
      </c>
      <c r="L48" s="64">
        <v>5208</v>
      </c>
      <c r="M48" s="64">
        <v>4772</v>
      </c>
      <c r="N48" s="64">
        <v>4446</v>
      </c>
      <c r="O48" s="65">
        <v>4186</v>
      </c>
      <c r="P48" s="48"/>
      <c r="Q48" s="48"/>
      <c r="R48" s="48"/>
      <c r="S48" s="48"/>
      <c r="T48" s="48"/>
      <c r="U48" s="48"/>
    </row>
    <row r="49" spans="1:21" ht="30.75" customHeight="1" x14ac:dyDescent="0.15">
      <c r="A49" s="48"/>
      <c r="B49" s="1167"/>
      <c r="C49" s="1168"/>
      <c r="D49" s="62"/>
      <c r="E49" s="1159" t="s">
        <v>16</v>
      </c>
      <c r="F49" s="1159"/>
      <c r="G49" s="1159"/>
      <c r="H49" s="1159"/>
      <c r="I49" s="1159"/>
      <c r="J49" s="1160"/>
      <c r="K49" s="63">
        <v>219</v>
      </c>
      <c r="L49" s="64">
        <v>199</v>
      </c>
      <c r="M49" s="64">
        <v>211</v>
      </c>
      <c r="N49" s="64">
        <v>218</v>
      </c>
      <c r="O49" s="65">
        <v>280</v>
      </c>
      <c r="P49" s="48"/>
      <c r="Q49" s="48"/>
      <c r="R49" s="48"/>
      <c r="S49" s="48"/>
      <c r="T49" s="48"/>
      <c r="U49" s="48"/>
    </row>
    <row r="50" spans="1:21" ht="30.75" customHeight="1" x14ac:dyDescent="0.15">
      <c r="A50" s="48"/>
      <c r="B50" s="1167"/>
      <c r="C50" s="1168"/>
      <c r="D50" s="62"/>
      <c r="E50" s="1159" t="s">
        <v>17</v>
      </c>
      <c r="F50" s="1159"/>
      <c r="G50" s="1159"/>
      <c r="H50" s="1159"/>
      <c r="I50" s="1159"/>
      <c r="J50" s="1160"/>
      <c r="K50" s="63">
        <v>258</v>
      </c>
      <c r="L50" s="64">
        <v>249</v>
      </c>
      <c r="M50" s="64">
        <v>232</v>
      </c>
      <c r="N50" s="64">
        <v>220</v>
      </c>
      <c r="O50" s="65">
        <v>209</v>
      </c>
      <c r="P50" s="48"/>
      <c r="Q50" s="48"/>
      <c r="R50" s="48"/>
      <c r="S50" s="48"/>
      <c r="T50" s="48"/>
      <c r="U50" s="48"/>
    </row>
    <row r="51" spans="1:21" ht="30.75" customHeight="1" x14ac:dyDescent="0.15">
      <c r="A51" s="48"/>
      <c r="B51" s="1169"/>
      <c r="C51" s="1170"/>
      <c r="D51" s="66"/>
      <c r="E51" s="1159" t="s">
        <v>18</v>
      </c>
      <c r="F51" s="1159"/>
      <c r="G51" s="1159"/>
      <c r="H51" s="1159"/>
      <c r="I51" s="1159"/>
      <c r="J51" s="1160"/>
      <c r="K51" s="63" t="s">
        <v>486</v>
      </c>
      <c r="L51" s="64" t="s">
        <v>486</v>
      </c>
      <c r="M51" s="64" t="s">
        <v>486</v>
      </c>
      <c r="N51" s="64" t="s">
        <v>486</v>
      </c>
      <c r="O51" s="65" t="s">
        <v>486</v>
      </c>
      <c r="P51" s="48"/>
      <c r="Q51" s="48"/>
      <c r="R51" s="48"/>
      <c r="S51" s="48"/>
      <c r="T51" s="48"/>
      <c r="U51" s="48"/>
    </row>
    <row r="52" spans="1:21" ht="30.75" customHeight="1" x14ac:dyDescent="0.15">
      <c r="A52" s="48"/>
      <c r="B52" s="1157" t="s">
        <v>19</v>
      </c>
      <c r="C52" s="1158"/>
      <c r="D52" s="66"/>
      <c r="E52" s="1159" t="s">
        <v>20</v>
      </c>
      <c r="F52" s="1159"/>
      <c r="G52" s="1159"/>
      <c r="H52" s="1159"/>
      <c r="I52" s="1159"/>
      <c r="J52" s="1160"/>
      <c r="K52" s="63">
        <v>18990</v>
      </c>
      <c r="L52" s="64">
        <v>19343</v>
      </c>
      <c r="M52" s="64">
        <v>19863</v>
      </c>
      <c r="N52" s="64">
        <v>19158</v>
      </c>
      <c r="O52" s="65">
        <v>19207</v>
      </c>
      <c r="P52" s="48"/>
      <c r="Q52" s="48"/>
      <c r="R52" s="48"/>
      <c r="S52" s="48"/>
      <c r="T52" s="48"/>
      <c r="U52" s="48"/>
    </row>
    <row r="53" spans="1:21" ht="30.75" customHeight="1" thickBot="1" x14ac:dyDescent="0.2">
      <c r="A53" s="48"/>
      <c r="B53" s="1161" t="s">
        <v>21</v>
      </c>
      <c r="C53" s="1162"/>
      <c r="D53" s="67"/>
      <c r="E53" s="1163" t="s">
        <v>22</v>
      </c>
      <c r="F53" s="1163"/>
      <c r="G53" s="1163"/>
      <c r="H53" s="1163"/>
      <c r="I53" s="1163"/>
      <c r="J53" s="1164"/>
      <c r="K53" s="68">
        <v>5506</v>
      </c>
      <c r="L53" s="69">
        <v>5533</v>
      </c>
      <c r="M53" s="69">
        <v>3948</v>
      </c>
      <c r="N53" s="69">
        <v>2793</v>
      </c>
      <c r="O53" s="70">
        <v>1953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80" zoomScaleNormal="80" zoomScaleSheetLayoutView="100" workbookViewId="0">
      <selection activeCell="S41" sqref="S4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185" t="s">
        <v>24</v>
      </c>
      <c r="C41" s="1186"/>
      <c r="D41" s="81"/>
      <c r="E41" s="1187" t="s">
        <v>25</v>
      </c>
      <c r="F41" s="1187"/>
      <c r="G41" s="1187"/>
      <c r="H41" s="1188"/>
      <c r="I41" s="82">
        <v>158136</v>
      </c>
      <c r="J41" s="83">
        <v>155807</v>
      </c>
      <c r="K41" s="83">
        <v>151976</v>
      </c>
      <c r="L41" s="83">
        <v>148096</v>
      </c>
      <c r="M41" s="84">
        <v>142975</v>
      </c>
    </row>
    <row r="42" spans="2:13" ht="27.75" customHeight="1" x14ac:dyDescent="0.15">
      <c r="B42" s="1175"/>
      <c r="C42" s="1176"/>
      <c r="D42" s="85"/>
      <c r="E42" s="1179" t="s">
        <v>26</v>
      </c>
      <c r="F42" s="1179"/>
      <c r="G42" s="1179"/>
      <c r="H42" s="1180"/>
      <c r="I42" s="86">
        <v>2120</v>
      </c>
      <c r="J42" s="87">
        <v>2005</v>
      </c>
      <c r="K42" s="87">
        <v>1763</v>
      </c>
      <c r="L42" s="87">
        <v>1582</v>
      </c>
      <c r="M42" s="88">
        <v>1430</v>
      </c>
    </row>
    <row r="43" spans="2:13" ht="27.75" customHeight="1" x14ac:dyDescent="0.15">
      <c r="B43" s="1175"/>
      <c r="C43" s="1176"/>
      <c r="D43" s="85"/>
      <c r="E43" s="1179" t="s">
        <v>27</v>
      </c>
      <c r="F43" s="1179"/>
      <c r="G43" s="1179"/>
      <c r="H43" s="1180"/>
      <c r="I43" s="86">
        <v>71712</v>
      </c>
      <c r="J43" s="87">
        <v>73104</v>
      </c>
      <c r="K43" s="87">
        <v>68952</v>
      </c>
      <c r="L43" s="87">
        <v>62946</v>
      </c>
      <c r="M43" s="88">
        <v>56100</v>
      </c>
    </row>
    <row r="44" spans="2:13" ht="27.75" customHeight="1" x14ac:dyDescent="0.15">
      <c r="B44" s="1175"/>
      <c r="C44" s="1176"/>
      <c r="D44" s="85"/>
      <c r="E44" s="1179" t="s">
        <v>28</v>
      </c>
      <c r="F44" s="1179"/>
      <c r="G44" s="1179"/>
      <c r="H44" s="1180"/>
      <c r="I44" s="86">
        <v>2203</v>
      </c>
      <c r="J44" s="87">
        <v>2849</v>
      </c>
      <c r="K44" s="87">
        <v>3406</v>
      </c>
      <c r="L44" s="87">
        <v>3549</v>
      </c>
      <c r="M44" s="88">
        <v>3395</v>
      </c>
    </row>
    <row r="45" spans="2:13" ht="27.75" customHeight="1" x14ac:dyDescent="0.15">
      <c r="B45" s="1175"/>
      <c r="C45" s="1176"/>
      <c r="D45" s="85"/>
      <c r="E45" s="1179" t="s">
        <v>29</v>
      </c>
      <c r="F45" s="1179"/>
      <c r="G45" s="1179"/>
      <c r="H45" s="1180"/>
      <c r="I45" s="86">
        <v>31952</v>
      </c>
      <c r="J45" s="87">
        <v>29090</v>
      </c>
      <c r="K45" s="87">
        <v>25633</v>
      </c>
      <c r="L45" s="87">
        <v>23297</v>
      </c>
      <c r="M45" s="88">
        <v>21942</v>
      </c>
    </row>
    <row r="46" spans="2:13" ht="27.75" customHeight="1" x14ac:dyDescent="0.15">
      <c r="B46" s="1175"/>
      <c r="C46" s="1176"/>
      <c r="D46" s="89"/>
      <c r="E46" s="1179" t="s">
        <v>30</v>
      </c>
      <c r="F46" s="1179"/>
      <c r="G46" s="1179"/>
      <c r="H46" s="1180"/>
      <c r="I46" s="86">
        <v>1258</v>
      </c>
      <c r="J46" s="87">
        <v>994</v>
      </c>
      <c r="K46" s="87">
        <v>616</v>
      </c>
      <c r="L46" s="87">
        <v>231</v>
      </c>
      <c r="M46" s="88">
        <v>187</v>
      </c>
    </row>
    <row r="47" spans="2:13" ht="27.75" customHeight="1" x14ac:dyDescent="0.15">
      <c r="B47" s="1175"/>
      <c r="C47" s="1176"/>
      <c r="D47" s="90"/>
      <c r="E47" s="1189" t="s">
        <v>31</v>
      </c>
      <c r="F47" s="1190"/>
      <c r="G47" s="1190"/>
      <c r="H47" s="1191"/>
      <c r="I47" s="86" t="s">
        <v>486</v>
      </c>
      <c r="J47" s="87" t="s">
        <v>486</v>
      </c>
      <c r="K47" s="87" t="s">
        <v>486</v>
      </c>
      <c r="L47" s="87" t="s">
        <v>486</v>
      </c>
      <c r="M47" s="88" t="s">
        <v>486</v>
      </c>
    </row>
    <row r="48" spans="2:13" ht="27.75" customHeight="1" x14ac:dyDescent="0.15">
      <c r="B48" s="1175"/>
      <c r="C48" s="1176"/>
      <c r="D48" s="85"/>
      <c r="E48" s="1179" t="s">
        <v>32</v>
      </c>
      <c r="F48" s="1179"/>
      <c r="G48" s="1179"/>
      <c r="H48" s="1180"/>
      <c r="I48" s="86" t="s">
        <v>486</v>
      </c>
      <c r="J48" s="87" t="s">
        <v>486</v>
      </c>
      <c r="K48" s="87" t="s">
        <v>486</v>
      </c>
      <c r="L48" s="87" t="s">
        <v>486</v>
      </c>
      <c r="M48" s="88" t="s">
        <v>486</v>
      </c>
    </row>
    <row r="49" spans="2:13" ht="27.75" customHeight="1" x14ac:dyDescent="0.15">
      <c r="B49" s="1177"/>
      <c r="C49" s="1178"/>
      <c r="D49" s="85"/>
      <c r="E49" s="1179" t="s">
        <v>33</v>
      </c>
      <c r="F49" s="1179"/>
      <c r="G49" s="1179"/>
      <c r="H49" s="1180"/>
      <c r="I49" s="86" t="s">
        <v>486</v>
      </c>
      <c r="J49" s="87" t="s">
        <v>486</v>
      </c>
      <c r="K49" s="87" t="s">
        <v>486</v>
      </c>
      <c r="L49" s="87" t="s">
        <v>486</v>
      </c>
      <c r="M49" s="88" t="s">
        <v>486</v>
      </c>
    </row>
    <row r="50" spans="2:13" ht="27.75" customHeight="1" x14ac:dyDescent="0.15">
      <c r="B50" s="1173" t="s">
        <v>34</v>
      </c>
      <c r="C50" s="1174"/>
      <c r="D50" s="91"/>
      <c r="E50" s="1179" t="s">
        <v>35</v>
      </c>
      <c r="F50" s="1179"/>
      <c r="G50" s="1179"/>
      <c r="H50" s="1180"/>
      <c r="I50" s="86">
        <v>23706</v>
      </c>
      <c r="J50" s="87">
        <v>27033</v>
      </c>
      <c r="K50" s="87">
        <v>29432</v>
      </c>
      <c r="L50" s="87">
        <v>34408</v>
      </c>
      <c r="M50" s="88">
        <v>37526</v>
      </c>
    </row>
    <row r="51" spans="2:13" ht="27.75" customHeight="1" x14ac:dyDescent="0.15">
      <c r="B51" s="1175"/>
      <c r="C51" s="1176"/>
      <c r="D51" s="85"/>
      <c r="E51" s="1179" t="s">
        <v>36</v>
      </c>
      <c r="F51" s="1179"/>
      <c r="G51" s="1179"/>
      <c r="H51" s="1180"/>
      <c r="I51" s="86">
        <v>48852</v>
      </c>
      <c r="J51" s="87">
        <v>51262</v>
      </c>
      <c r="K51" s="87">
        <v>49516</v>
      </c>
      <c r="L51" s="87">
        <v>49915</v>
      </c>
      <c r="M51" s="88">
        <v>49446</v>
      </c>
    </row>
    <row r="52" spans="2:13" ht="27.75" customHeight="1" x14ac:dyDescent="0.15">
      <c r="B52" s="1177"/>
      <c r="C52" s="1178"/>
      <c r="D52" s="85"/>
      <c r="E52" s="1179" t="s">
        <v>37</v>
      </c>
      <c r="F52" s="1179"/>
      <c r="G52" s="1179"/>
      <c r="H52" s="1180"/>
      <c r="I52" s="86">
        <v>163268</v>
      </c>
      <c r="J52" s="87">
        <v>165752</v>
      </c>
      <c r="K52" s="87">
        <v>166737</v>
      </c>
      <c r="L52" s="87">
        <v>168054</v>
      </c>
      <c r="M52" s="88">
        <v>167450</v>
      </c>
    </row>
    <row r="53" spans="2:13" ht="27.75" customHeight="1" thickBot="1" x14ac:dyDescent="0.2">
      <c r="B53" s="1181" t="s">
        <v>38</v>
      </c>
      <c r="C53" s="1182"/>
      <c r="D53" s="92"/>
      <c r="E53" s="1183" t="s">
        <v>39</v>
      </c>
      <c r="F53" s="1183"/>
      <c r="G53" s="1183"/>
      <c r="H53" s="1184"/>
      <c r="I53" s="93">
        <v>31554</v>
      </c>
      <c r="J53" s="94">
        <v>19802</v>
      </c>
      <c r="K53" s="94">
        <v>6661</v>
      </c>
      <c r="L53" s="94">
        <v>-12677</v>
      </c>
      <c r="M53" s="95">
        <v>-28393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6" zoomScaleNormal="66"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255"/>
      <c r="B1" s="1257"/>
      <c r="P1" s="246"/>
      <c r="Q1" s="246"/>
    </row>
    <row r="2" spans="1:51" ht="25.5" x14ac:dyDescent="0.25">
      <c r="A2" s="1255"/>
      <c r="C2" s="1256"/>
      <c r="P2" s="246"/>
      <c r="Q2" s="246"/>
    </row>
    <row r="3" spans="1:51" ht="25.5" x14ac:dyDescent="0.25">
      <c r="A3" s="1255"/>
      <c r="C3" s="1256"/>
      <c r="P3" s="246"/>
      <c r="Q3" s="246"/>
    </row>
    <row r="4" spans="1:51" s="1254" customFormat="1" ht="13.5" x14ac:dyDescent="0.15">
      <c r="A4" s="1255"/>
      <c r="B4" s="1255"/>
      <c r="C4" s="1255"/>
      <c r="D4" s="1255"/>
      <c r="E4" s="1255"/>
      <c r="F4" s="1255"/>
      <c r="G4" s="1255"/>
      <c r="H4" s="1255"/>
      <c r="I4" s="1255"/>
      <c r="J4" s="1255"/>
      <c r="K4" s="1255"/>
      <c r="L4" s="1255"/>
      <c r="M4" s="1255"/>
      <c r="N4" s="1255"/>
      <c r="O4" s="1255"/>
      <c r="P4" s="1255"/>
      <c r="Q4" s="1255"/>
      <c r="R4" s="1255"/>
      <c r="S4" s="1255"/>
      <c r="T4" s="1255"/>
      <c r="U4" s="1255"/>
      <c r="V4" s="1255"/>
      <c r="W4" s="1255"/>
      <c r="X4" s="1255"/>
      <c r="Y4" s="1255"/>
      <c r="Z4" s="1255"/>
      <c r="AA4" s="1255"/>
      <c r="AB4" s="1255"/>
      <c r="AC4" s="1255"/>
      <c r="AD4" s="1255"/>
      <c r="AE4" s="1255"/>
      <c r="AF4" s="1255"/>
      <c r="AG4" s="1255"/>
      <c r="AH4" s="1255"/>
      <c r="AI4" s="1255"/>
    </row>
    <row r="5" spans="1:51" s="1254" customFormat="1" ht="13.5" x14ac:dyDescent="0.15">
      <c r="A5" s="1255"/>
      <c r="B5" s="1255"/>
      <c r="C5" s="1255"/>
      <c r="D5" s="1255"/>
      <c r="E5" s="1255"/>
      <c r="F5" s="1255"/>
      <c r="G5" s="1255"/>
      <c r="H5" s="1255"/>
      <c r="I5" s="1255"/>
      <c r="J5" s="1255"/>
      <c r="K5" s="1255"/>
      <c r="L5" s="1255"/>
      <c r="M5" s="1255"/>
      <c r="N5" s="1255"/>
      <c r="O5" s="1255"/>
      <c r="P5" s="1255"/>
      <c r="Q5" s="1255"/>
      <c r="R5" s="1255"/>
      <c r="S5" s="1255"/>
      <c r="T5" s="1255"/>
      <c r="U5" s="1255"/>
      <c r="V5" s="1255"/>
      <c r="W5" s="1255"/>
      <c r="X5" s="1255"/>
      <c r="Y5" s="1255"/>
      <c r="Z5" s="1255"/>
      <c r="AA5" s="1255"/>
      <c r="AB5" s="1255"/>
      <c r="AC5" s="1255"/>
      <c r="AD5" s="1255"/>
      <c r="AE5" s="1255"/>
      <c r="AF5" s="1255"/>
      <c r="AG5" s="1255"/>
      <c r="AH5" s="1255"/>
      <c r="AI5" s="1255"/>
    </row>
    <row r="6" spans="1:51" s="1254" customFormat="1" ht="13.5" x14ac:dyDescent="0.15">
      <c r="A6" s="1255"/>
      <c r="B6" s="1255"/>
      <c r="C6" s="1255"/>
      <c r="D6" s="1255"/>
      <c r="E6" s="1255"/>
      <c r="F6" s="1255"/>
      <c r="G6" s="1255"/>
      <c r="H6" s="1255"/>
      <c r="I6" s="1255"/>
      <c r="J6" s="1255"/>
      <c r="K6" s="1255"/>
      <c r="L6" s="1255"/>
      <c r="M6" s="1255"/>
      <c r="N6" s="1255"/>
      <c r="O6" s="1255"/>
      <c r="P6" s="1255"/>
      <c r="Q6" s="1255"/>
      <c r="R6" s="1255"/>
      <c r="S6" s="1255"/>
      <c r="T6" s="1255"/>
      <c r="U6" s="1255"/>
      <c r="V6" s="1255"/>
      <c r="W6" s="1255"/>
      <c r="X6" s="1255"/>
      <c r="Y6" s="1255"/>
      <c r="Z6" s="1255"/>
      <c r="AA6" s="1255"/>
      <c r="AB6" s="1255"/>
      <c r="AC6" s="1255"/>
      <c r="AD6" s="1255"/>
      <c r="AE6" s="1255"/>
      <c r="AF6" s="1255"/>
      <c r="AG6" s="1255"/>
      <c r="AH6" s="1255"/>
      <c r="AI6" s="1255"/>
    </row>
    <row r="7" spans="1:51" s="1254" customFormat="1" ht="13.5" x14ac:dyDescent="0.15">
      <c r="A7" s="1255"/>
      <c r="B7" s="1255"/>
      <c r="C7" s="1255"/>
      <c r="D7" s="1255"/>
      <c r="E7" s="1255"/>
      <c r="F7" s="1255"/>
      <c r="G7" s="1255"/>
      <c r="H7" s="1255"/>
      <c r="I7" s="1255"/>
      <c r="J7" s="1255"/>
      <c r="K7" s="1255"/>
      <c r="L7" s="1255"/>
      <c r="M7" s="1255"/>
      <c r="N7" s="1255"/>
      <c r="O7" s="1255"/>
      <c r="P7" s="1255"/>
      <c r="Q7" s="1255"/>
      <c r="R7" s="1255"/>
      <c r="S7" s="1255"/>
      <c r="T7" s="1255"/>
      <c r="U7" s="1255"/>
      <c r="V7" s="1255"/>
      <c r="W7" s="1255"/>
      <c r="X7" s="1255"/>
      <c r="Y7" s="1255"/>
      <c r="Z7" s="1255"/>
      <c r="AA7" s="1255"/>
      <c r="AB7" s="1255"/>
      <c r="AC7" s="1255"/>
      <c r="AD7" s="1255"/>
      <c r="AE7" s="1255"/>
      <c r="AF7" s="1255"/>
      <c r="AG7" s="1255"/>
      <c r="AH7" s="1255"/>
      <c r="AI7" s="1255"/>
    </row>
    <row r="8" spans="1:51" s="1254" customFormat="1" ht="13.5" x14ac:dyDescent="0.15">
      <c r="A8" s="1255"/>
      <c r="B8" s="1255"/>
      <c r="C8" s="1255"/>
      <c r="D8" s="1255"/>
      <c r="E8" s="1255"/>
      <c r="F8" s="1255"/>
      <c r="G8" s="1255"/>
      <c r="H8" s="1255"/>
      <c r="I8" s="1255"/>
      <c r="J8" s="1255"/>
      <c r="K8" s="1255"/>
      <c r="L8" s="1255"/>
      <c r="M8" s="1255"/>
      <c r="N8" s="1255"/>
      <c r="O8" s="1255"/>
      <c r="P8" s="1255"/>
      <c r="Q8" s="1255"/>
      <c r="R8" s="1255"/>
      <c r="S8" s="1255"/>
      <c r="T8" s="1255"/>
      <c r="U8" s="1255"/>
      <c r="V8" s="1255"/>
      <c r="W8" s="1255"/>
      <c r="X8" s="1255"/>
      <c r="Y8" s="1255"/>
      <c r="Z8" s="1255"/>
      <c r="AA8" s="1255"/>
      <c r="AB8" s="1255"/>
      <c r="AC8" s="1255"/>
      <c r="AD8" s="1255"/>
      <c r="AE8" s="1255"/>
      <c r="AF8" s="1255"/>
      <c r="AG8" s="1255"/>
      <c r="AH8" s="1255"/>
      <c r="AI8" s="1255"/>
    </row>
    <row r="9" spans="1:51" s="1254" customFormat="1" ht="13.5" x14ac:dyDescent="0.15">
      <c r="A9" s="1255"/>
      <c r="B9" s="1255"/>
      <c r="C9" s="1255"/>
      <c r="D9" s="1255"/>
      <c r="E9" s="1255"/>
      <c r="F9" s="1255"/>
      <c r="G9" s="1255"/>
      <c r="H9" s="1255"/>
      <c r="I9" s="1255"/>
      <c r="J9" s="1255"/>
      <c r="K9" s="1255"/>
      <c r="L9" s="1255"/>
      <c r="M9" s="1255"/>
      <c r="N9" s="1255"/>
      <c r="O9" s="1255"/>
      <c r="P9" s="1255"/>
      <c r="Q9" s="1255"/>
      <c r="R9" s="1255"/>
      <c r="S9" s="1255"/>
      <c r="T9" s="1255"/>
      <c r="U9" s="1255"/>
      <c r="V9" s="1255"/>
      <c r="W9" s="1255"/>
      <c r="X9" s="1255"/>
      <c r="Y9" s="1255"/>
      <c r="Z9" s="1255"/>
      <c r="AA9" s="1255"/>
      <c r="AB9" s="1255"/>
      <c r="AC9" s="1255"/>
      <c r="AD9" s="1255"/>
      <c r="AE9" s="1255"/>
      <c r="AF9" s="1255"/>
      <c r="AG9" s="1255"/>
      <c r="AH9" s="1255"/>
      <c r="AI9" s="1255"/>
    </row>
    <row r="10" spans="1:51" s="1254" customFormat="1" ht="13.5" x14ac:dyDescent="0.15">
      <c r="A10" s="1255"/>
      <c r="B10" s="1255"/>
      <c r="C10" s="1255"/>
      <c r="D10" s="1255"/>
      <c r="E10" s="1255"/>
      <c r="F10" s="1255"/>
      <c r="G10" s="1255"/>
      <c r="H10" s="1255"/>
      <c r="I10" s="1255"/>
      <c r="J10" s="1255"/>
      <c r="K10" s="1255"/>
      <c r="L10" s="1255"/>
      <c r="M10" s="1255"/>
      <c r="N10" s="1255"/>
      <c r="O10" s="1255"/>
      <c r="P10" s="1255"/>
      <c r="Q10" s="1255"/>
      <c r="R10" s="1255"/>
      <c r="S10" s="1255"/>
      <c r="T10" s="1255"/>
      <c r="U10" s="1255"/>
      <c r="V10" s="1255"/>
      <c r="W10" s="1255"/>
      <c r="X10" s="1255"/>
      <c r="Y10" s="1255"/>
      <c r="Z10" s="1255"/>
      <c r="AA10" s="1255"/>
      <c r="AB10" s="1255"/>
      <c r="AC10" s="1255"/>
      <c r="AD10" s="1255"/>
      <c r="AE10" s="1255"/>
      <c r="AF10" s="1255"/>
      <c r="AG10" s="1255"/>
      <c r="AH10" s="1255"/>
      <c r="AI10" s="1255"/>
      <c r="AY10" s="1254" t="s">
        <v>571</v>
      </c>
    </row>
    <row r="11" spans="1:51" s="1254" customFormat="1" ht="13.5" x14ac:dyDescent="0.15">
      <c r="A11" s="1255"/>
      <c r="B11" s="1255"/>
      <c r="C11" s="1255"/>
      <c r="D11" s="1255"/>
      <c r="E11" s="1255"/>
      <c r="F11" s="1255"/>
      <c r="G11" s="1255"/>
      <c r="H11" s="1255"/>
      <c r="I11" s="1255"/>
      <c r="J11" s="1255"/>
      <c r="K11" s="1255"/>
      <c r="L11" s="1255"/>
      <c r="M11" s="1255"/>
      <c r="N11" s="1255"/>
      <c r="O11" s="1255"/>
      <c r="P11" s="1255"/>
      <c r="Q11" s="1255"/>
      <c r="R11" s="1255"/>
      <c r="S11" s="1255"/>
      <c r="T11" s="1255"/>
      <c r="U11" s="1255"/>
      <c r="V11" s="1255"/>
      <c r="W11" s="1255"/>
      <c r="X11" s="1255"/>
      <c r="Y11" s="1255"/>
      <c r="Z11" s="1255"/>
      <c r="AA11" s="1255"/>
      <c r="AB11" s="1255"/>
      <c r="AC11" s="1255"/>
      <c r="AD11" s="1255"/>
      <c r="AE11" s="1255"/>
      <c r="AF11" s="1255"/>
      <c r="AG11" s="1255"/>
      <c r="AH11" s="1255"/>
      <c r="AI11" s="1255"/>
    </row>
    <row r="12" spans="1:51" s="1254" customFormat="1" ht="13.5" x14ac:dyDescent="0.15">
      <c r="A12" s="1255"/>
      <c r="B12" s="1255"/>
      <c r="C12" s="1255"/>
      <c r="D12" s="1255"/>
      <c r="E12" s="1255"/>
      <c r="F12" s="1255"/>
      <c r="G12" s="1255"/>
      <c r="H12" s="1255"/>
      <c r="I12" s="1255"/>
      <c r="J12" s="1255"/>
      <c r="K12" s="1255"/>
      <c r="L12" s="1255"/>
      <c r="M12" s="1255"/>
      <c r="N12" s="1255"/>
      <c r="O12" s="1255"/>
      <c r="P12" s="1255"/>
      <c r="Q12" s="1255"/>
      <c r="R12" s="1255"/>
      <c r="S12" s="1255"/>
      <c r="T12" s="1255"/>
      <c r="U12" s="1255"/>
      <c r="V12" s="1255"/>
      <c r="W12" s="1255"/>
      <c r="X12" s="1255"/>
      <c r="Y12" s="1255"/>
      <c r="Z12" s="1255"/>
      <c r="AA12" s="1255"/>
      <c r="AB12" s="1255"/>
      <c r="AC12" s="1255"/>
      <c r="AD12" s="1255"/>
      <c r="AE12" s="1255"/>
      <c r="AF12" s="1255"/>
      <c r="AG12" s="1255"/>
      <c r="AH12" s="1255"/>
      <c r="AI12" s="1255"/>
      <c r="AY12" s="1254" t="s">
        <v>571</v>
      </c>
    </row>
    <row r="13" spans="1:51" s="1254" customFormat="1" ht="13.5" x14ac:dyDescent="0.15">
      <c r="A13" s="1255"/>
      <c r="B13" s="1255"/>
      <c r="C13" s="1255"/>
      <c r="D13" s="1255"/>
      <c r="E13" s="1255"/>
      <c r="F13" s="1255"/>
      <c r="G13" s="1255"/>
      <c r="H13" s="1255"/>
      <c r="I13" s="1255"/>
      <c r="J13" s="1255"/>
      <c r="K13" s="1255"/>
      <c r="L13" s="1255"/>
      <c r="M13" s="1255"/>
      <c r="N13" s="1255"/>
      <c r="O13" s="1255"/>
      <c r="P13" s="1255"/>
      <c r="Q13" s="1255"/>
      <c r="R13" s="1255"/>
      <c r="S13" s="1255"/>
      <c r="T13" s="1255"/>
      <c r="U13" s="1255"/>
      <c r="V13" s="1255"/>
      <c r="W13" s="1255"/>
      <c r="X13" s="1255"/>
      <c r="Y13" s="1255"/>
      <c r="Z13" s="1255"/>
      <c r="AA13" s="1255"/>
      <c r="AB13" s="1255"/>
      <c r="AC13" s="1255"/>
      <c r="AD13" s="1255"/>
      <c r="AE13" s="1255"/>
      <c r="AF13" s="1255"/>
      <c r="AG13" s="1255"/>
      <c r="AH13" s="1255"/>
      <c r="AI13" s="1255"/>
    </row>
    <row r="14" spans="1:51" s="1254" customFormat="1" ht="14.25" customHeight="1" x14ac:dyDescent="0.15">
      <c r="A14" s="1255"/>
      <c r="B14" s="1255"/>
      <c r="C14" s="1255"/>
      <c r="D14" s="1255"/>
      <c r="E14" s="1255"/>
      <c r="F14" s="1255"/>
      <c r="G14" s="1255"/>
      <c r="H14" s="1255"/>
      <c r="I14" s="1255"/>
      <c r="J14" s="1255"/>
      <c r="K14" s="1255"/>
      <c r="L14" s="1255"/>
      <c r="M14" s="1255"/>
      <c r="N14" s="1255"/>
      <c r="O14" s="1255"/>
      <c r="P14" s="1255"/>
      <c r="Q14" s="1255"/>
      <c r="R14" s="1255"/>
      <c r="S14" s="1255"/>
      <c r="T14" s="1255"/>
      <c r="U14" s="1255"/>
      <c r="V14" s="1255"/>
      <c r="W14" s="1255"/>
      <c r="X14" s="1255"/>
      <c r="Y14" s="1255"/>
      <c r="Z14" s="1255"/>
      <c r="AA14" s="1255"/>
      <c r="AB14" s="1255"/>
      <c r="AC14" s="1255"/>
      <c r="AD14" s="1255"/>
      <c r="AE14" s="1255"/>
      <c r="AF14" s="1255"/>
      <c r="AG14" s="1255"/>
      <c r="AH14" s="1255"/>
      <c r="AI14" s="1255"/>
    </row>
    <row r="15" spans="1:51" s="1254" customFormat="1" ht="13.5" x14ac:dyDescent="0.15">
      <c r="A15" s="245"/>
      <c r="B15" s="1255"/>
      <c r="C15" s="1255"/>
      <c r="D15" s="1255"/>
      <c r="E15" s="1255"/>
      <c r="F15" s="1255"/>
      <c r="G15" s="1255"/>
      <c r="H15" s="1255"/>
      <c r="I15" s="1255"/>
      <c r="J15" s="1255"/>
      <c r="K15" s="1255"/>
      <c r="L15" s="1255"/>
      <c r="M15" s="1255"/>
      <c r="N15" s="1255"/>
      <c r="O15" s="1255"/>
      <c r="P15" s="1255"/>
      <c r="Q15" s="1255"/>
      <c r="R15" s="1255"/>
      <c r="S15" s="1255"/>
      <c r="T15" s="1255"/>
      <c r="U15" s="1255"/>
      <c r="V15" s="1255"/>
      <c r="W15" s="1255"/>
      <c r="X15" s="1255"/>
      <c r="Y15" s="1255"/>
      <c r="Z15" s="1255"/>
      <c r="AA15" s="1255"/>
      <c r="AB15" s="1255"/>
      <c r="AC15" s="1255"/>
      <c r="AD15" s="1255"/>
      <c r="AE15" s="1255"/>
      <c r="AF15" s="1255"/>
      <c r="AG15" s="1255"/>
      <c r="AH15" s="1255"/>
      <c r="AI15" s="1255"/>
    </row>
    <row r="16" spans="1:51" s="1254" customFormat="1" ht="13.5" x14ac:dyDescent="0.15">
      <c r="A16" s="245"/>
      <c r="B16" s="1255"/>
      <c r="C16" s="1255"/>
      <c r="D16" s="1255"/>
      <c r="E16" s="1255"/>
      <c r="F16" s="1255"/>
      <c r="G16" s="1255"/>
      <c r="H16" s="1255"/>
      <c r="I16" s="1255"/>
      <c r="J16" s="1255"/>
      <c r="K16" s="1255"/>
      <c r="L16" s="1255"/>
      <c r="M16" s="1255"/>
      <c r="N16" s="1255"/>
      <c r="O16" s="1255"/>
      <c r="P16" s="1255"/>
      <c r="Q16" s="1255"/>
      <c r="R16" s="1255"/>
      <c r="S16" s="1255"/>
      <c r="T16" s="1255"/>
      <c r="U16" s="1255"/>
      <c r="V16" s="1255"/>
      <c r="W16" s="1255"/>
      <c r="X16" s="1255"/>
      <c r="Y16" s="1255"/>
      <c r="Z16" s="1255"/>
      <c r="AA16" s="1255"/>
      <c r="AB16" s="1255"/>
      <c r="AC16" s="1255"/>
      <c r="AD16" s="1255"/>
      <c r="AE16" s="1255"/>
      <c r="AF16" s="1255"/>
      <c r="AG16" s="1255"/>
      <c r="AH16" s="1255"/>
      <c r="AI16" s="1255"/>
    </row>
    <row r="17" spans="1:259" s="1254" customFormat="1" ht="13.5" x14ac:dyDescent="0.15">
      <c r="A17" s="245"/>
      <c r="B17" s="1255"/>
      <c r="C17" s="1255"/>
      <c r="D17" s="1255"/>
      <c r="E17" s="1255"/>
      <c r="F17" s="1255"/>
      <c r="G17" s="1255"/>
      <c r="H17" s="1255"/>
      <c r="I17" s="1255"/>
      <c r="J17" s="1255"/>
      <c r="K17" s="1255"/>
      <c r="L17" s="1255"/>
      <c r="M17" s="1255"/>
      <c r="N17" s="1255"/>
      <c r="O17" s="1255"/>
      <c r="P17" s="1255"/>
      <c r="Q17" s="1255"/>
      <c r="R17" s="1255"/>
      <c r="S17" s="1255"/>
      <c r="T17" s="1255"/>
      <c r="U17" s="1255"/>
      <c r="V17" s="1255"/>
      <c r="W17" s="1255"/>
      <c r="X17" s="1255"/>
      <c r="Y17" s="1255"/>
      <c r="Z17" s="1255"/>
      <c r="AA17" s="1255"/>
      <c r="AB17" s="1255"/>
      <c r="AC17" s="1255"/>
      <c r="AD17" s="1255"/>
      <c r="AE17" s="1255"/>
      <c r="AF17" s="1255"/>
      <c r="AG17" s="1255"/>
      <c r="AH17" s="1255"/>
      <c r="AI17" s="1255"/>
    </row>
    <row r="18" spans="1:259" s="1254" customFormat="1" ht="13.5" x14ac:dyDescent="0.15">
      <c r="A18" s="245"/>
      <c r="B18" s="1255"/>
      <c r="C18" s="1255"/>
      <c r="D18" s="1255"/>
      <c r="E18" s="1255"/>
      <c r="F18" s="1255"/>
      <c r="G18" s="1255"/>
      <c r="H18" s="1255"/>
      <c r="I18" s="1255"/>
      <c r="J18" s="1255"/>
      <c r="K18" s="1255"/>
      <c r="L18" s="1255"/>
      <c r="M18" s="1255"/>
      <c r="N18" s="1255"/>
      <c r="O18" s="1255"/>
      <c r="P18" s="1255"/>
      <c r="Q18" s="1255"/>
      <c r="R18" s="1255"/>
      <c r="S18" s="1255"/>
      <c r="T18" s="1255"/>
      <c r="U18" s="1255"/>
      <c r="V18" s="1255"/>
      <c r="W18" s="1255"/>
      <c r="X18" s="1255"/>
      <c r="Y18" s="1255"/>
      <c r="Z18" s="1255"/>
      <c r="AA18" s="1255"/>
      <c r="AB18" s="1255"/>
      <c r="AC18" s="1255"/>
      <c r="AD18" s="1255"/>
      <c r="AE18" s="1255"/>
      <c r="AF18" s="1255"/>
      <c r="AG18" s="1255"/>
      <c r="AH18" s="1255"/>
      <c r="AI18" s="1255"/>
    </row>
    <row r="19" spans="1:259" ht="13.5" x14ac:dyDescent="0.15">
      <c r="P19" s="246"/>
      <c r="Q19" s="246"/>
    </row>
    <row r="20" spans="1:259" ht="13.5" x14ac:dyDescent="0.15">
      <c r="P20" s="246"/>
      <c r="Q20" s="246"/>
    </row>
    <row r="21" spans="1:259" ht="17.25" x14ac:dyDescent="0.15">
      <c r="B21" s="1253"/>
      <c r="C21" s="248"/>
      <c r="D21" s="248"/>
      <c r="E21" s="248"/>
      <c r="F21" s="248"/>
      <c r="G21" s="248"/>
      <c r="H21" s="248"/>
      <c r="I21" s="248"/>
      <c r="J21" s="248"/>
      <c r="K21" s="248"/>
      <c r="L21" s="248"/>
      <c r="M21" s="248"/>
      <c r="N21" s="1252"/>
      <c r="O21" s="248"/>
      <c r="P21" s="249"/>
      <c r="Q21" s="246"/>
      <c r="IY21" s="1251"/>
    </row>
    <row r="22" spans="1:259" ht="17.25" x14ac:dyDescent="0.15">
      <c r="B22" s="250"/>
      <c r="IY22" s="1250"/>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1238"/>
      <c r="C40" s="246"/>
      <c r="D40" s="246"/>
      <c r="E40" s="246"/>
      <c r="F40" s="246"/>
      <c r="G40" s="246"/>
      <c r="H40" s="246"/>
      <c r="I40" s="246"/>
      <c r="J40" s="246"/>
      <c r="K40" s="246"/>
      <c r="L40" s="246"/>
      <c r="M40" s="246"/>
      <c r="N40" s="246"/>
      <c r="O40" s="246"/>
      <c r="P40" s="1238"/>
      <c r="Q40" s="246"/>
    </row>
    <row r="41" spans="2:17" ht="17.25" x14ac:dyDescent="0.15">
      <c r="B41" s="247" t="s">
        <v>570</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1237" t="s">
        <v>566</v>
      </c>
      <c r="I42" s="1236"/>
      <c r="J42" s="1236"/>
      <c r="K42" s="1236"/>
      <c r="L42" s="246"/>
      <c r="M42" s="246"/>
      <c r="N42" s="246"/>
      <c r="O42" s="246"/>
    </row>
    <row r="43" spans="2:17" ht="13.5" x14ac:dyDescent="0.15">
      <c r="B43" s="250"/>
      <c r="C43" s="246"/>
      <c r="D43" s="246"/>
      <c r="E43" s="246"/>
      <c r="F43" s="246"/>
      <c r="G43" s="1235"/>
      <c r="H43" s="1234"/>
      <c r="I43" s="1234"/>
      <c r="J43" s="1234"/>
      <c r="K43" s="1234"/>
      <c r="L43" s="1234"/>
      <c r="M43" s="1234"/>
      <c r="N43" s="1234"/>
      <c r="O43" s="1233"/>
    </row>
    <row r="44" spans="2:17" ht="13.5" x14ac:dyDescent="0.15">
      <c r="B44" s="250"/>
      <c r="C44" s="246"/>
      <c r="D44" s="246"/>
      <c r="E44" s="246"/>
      <c r="F44" s="246"/>
      <c r="G44" s="1232"/>
      <c r="H44" s="1231"/>
      <c r="I44" s="1231"/>
      <c r="J44" s="1231"/>
      <c r="K44" s="1231"/>
      <c r="L44" s="1231"/>
      <c r="M44" s="1231"/>
      <c r="N44" s="1231"/>
      <c r="O44" s="1230"/>
    </row>
    <row r="45" spans="2:17" ht="13.5" x14ac:dyDescent="0.15">
      <c r="B45" s="250"/>
      <c r="C45" s="246"/>
      <c r="D45" s="246"/>
      <c r="E45" s="246"/>
      <c r="F45" s="246"/>
      <c r="G45" s="1232"/>
      <c r="H45" s="1231"/>
      <c r="I45" s="1231"/>
      <c r="J45" s="1231"/>
      <c r="K45" s="1231"/>
      <c r="L45" s="1231"/>
      <c r="M45" s="1231"/>
      <c r="N45" s="1231"/>
      <c r="O45" s="1230"/>
    </row>
    <row r="46" spans="2:17" ht="13.5" x14ac:dyDescent="0.15">
      <c r="B46" s="250"/>
      <c r="C46" s="246"/>
      <c r="D46" s="246"/>
      <c r="E46" s="246"/>
      <c r="F46" s="246"/>
      <c r="G46" s="1232"/>
      <c r="H46" s="1231"/>
      <c r="I46" s="1231"/>
      <c r="J46" s="1231"/>
      <c r="K46" s="1231"/>
      <c r="L46" s="1231"/>
      <c r="M46" s="1231"/>
      <c r="N46" s="1231"/>
      <c r="O46" s="1230"/>
    </row>
    <row r="47" spans="2:17" ht="13.5" x14ac:dyDescent="0.15">
      <c r="B47" s="250"/>
      <c r="C47" s="246"/>
      <c r="D47" s="246"/>
      <c r="E47" s="246"/>
      <c r="F47" s="246"/>
      <c r="G47" s="1229"/>
      <c r="H47" s="1228"/>
      <c r="I47" s="1228"/>
      <c r="J47" s="1228"/>
      <c r="K47" s="1228"/>
      <c r="L47" s="1228"/>
      <c r="M47" s="1228"/>
      <c r="N47" s="1228"/>
      <c r="O47" s="1227"/>
    </row>
    <row r="48" spans="2:17" ht="13.5" x14ac:dyDescent="0.15">
      <c r="B48" s="250"/>
      <c r="C48" s="246"/>
      <c r="D48" s="246"/>
      <c r="E48" s="246"/>
      <c r="F48" s="246"/>
      <c r="G48" s="246"/>
      <c r="H48" s="1249"/>
      <c r="I48" s="1249"/>
      <c r="J48" s="1249"/>
    </row>
    <row r="49" spans="1:17" ht="13.5" x14ac:dyDescent="0.15">
      <c r="B49" s="250"/>
      <c r="C49" s="246"/>
      <c r="D49" s="246"/>
      <c r="E49" s="246"/>
      <c r="F49" s="246"/>
      <c r="G49" s="245" t="s">
        <v>569</v>
      </c>
    </row>
    <row r="50" spans="1:17" ht="13.5" x14ac:dyDescent="0.15">
      <c r="B50" s="250"/>
      <c r="C50" s="246"/>
      <c r="D50" s="246"/>
      <c r="E50" s="246"/>
      <c r="F50" s="246"/>
      <c r="G50" s="1220"/>
      <c r="H50" s="1219"/>
      <c r="I50" s="1219"/>
      <c r="J50" s="1218"/>
      <c r="K50" s="1217" t="s">
        <v>525</v>
      </c>
      <c r="L50" s="1217" t="s">
        <v>526</v>
      </c>
      <c r="M50" s="1217" t="s">
        <v>527</v>
      </c>
      <c r="N50" s="1217" t="s">
        <v>528</v>
      </c>
      <c r="O50" s="1217" t="s">
        <v>529</v>
      </c>
    </row>
    <row r="51" spans="1:17" ht="13.5" x14ac:dyDescent="0.15">
      <c r="B51" s="250"/>
      <c r="C51" s="246"/>
      <c r="D51" s="246"/>
      <c r="E51" s="246"/>
      <c r="F51" s="246"/>
      <c r="G51" s="1216" t="s">
        <v>563</v>
      </c>
      <c r="H51" s="1215"/>
      <c r="I51" s="1214" t="s">
        <v>561</v>
      </c>
      <c r="J51" s="1214"/>
      <c r="K51" s="1248"/>
      <c r="L51" s="1248"/>
      <c r="M51" s="1248"/>
      <c r="N51" s="1248"/>
      <c r="O51" s="1248"/>
    </row>
    <row r="52" spans="1:17" ht="13.5" x14ac:dyDescent="0.15">
      <c r="B52" s="250"/>
      <c r="C52" s="246"/>
      <c r="D52" s="246"/>
      <c r="E52" s="246"/>
      <c r="F52" s="246"/>
      <c r="G52" s="1212"/>
      <c r="H52" s="1211"/>
      <c r="I52" s="1213"/>
      <c r="J52" s="1213"/>
      <c r="K52" s="1202"/>
      <c r="L52" s="1202"/>
      <c r="M52" s="1202"/>
      <c r="N52" s="1202"/>
      <c r="O52" s="1202"/>
    </row>
    <row r="53" spans="1:17" ht="13.5" x14ac:dyDescent="0.15">
      <c r="A53" s="1239"/>
      <c r="B53" s="250"/>
      <c r="C53" s="246"/>
      <c r="D53" s="246"/>
      <c r="E53" s="246"/>
      <c r="F53" s="246"/>
      <c r="G53" s="1212"/>
      <c r="H53" s="1211"/>
      <c r="I53" s="1204" t="s">
        <v>568</v>
      </c>
      <c r="J53" s="1204"/>
      <c r="K53" s="1247"/>
      <c r="L53" s="1247"/>
      <c r="M53" s="1247"/>
      <c r="N53" s="1247"/>
      <c r="O53" s="1247"/>
    </row>
    <row r="54" spans="1:17" ht="13.5" x14ac:dyDescent="0.15">
      <c r="A54" s="1239"/>
      <c r="B54" s="250"/>
      <c r="C54" s="246"/>
      <c r="D54" s="246"/>
      <c r="E54" s="246"/>
      <c r="F54" s="246"/>
      <c r="G54" s="1209"/>
      <c r="H54" s="1208"/>
      <c r="I54" s="1204"/>
      <c r="J54" s="1204"/>
      <c r="K54" s="1207"/>
      <c r="L54" s="1207"/>
      <c r="M54" s="1207"/>
      <c r="N54" s="1207"/>
      <c r="O54" s="1207"/>
    </row>
    <row r="55" spans="1:17" ht="13.5" x14ac:dyDescent="0.15">
      <c r="A55" s="1239"/>
      <c r="B55" s="250"/>
      <c r="C55" s="246"/>
      <c r="D55" s="246"/>
      <c r="E55" s="246"/>
      <c r="F55" s="246"/>
      <c r="G55" s="1206" t="s">
        <v>562</v>
      </c>
      <c r="H55" s="1205"/>
      <c r="I55" s="1204" t="s">
        <v>561</v>
      </c>
      <c r="J55" s="1204"/>
      <c r="K55" s="1248"/>
      <c r="L55" s="1248"/>
      <c r="M55" s="1248"/>
      <c r="N55" s="1248"/>
      <c r="O55" s="1248"/>
    </row>
    <row r="56" spans="1:17" ht="13.5" x14ac:dyDescent="0.15">
      <c r="A56" s="1239"/>
      <c r="B56" s="250"/>
      <c r="C56" s="246"/>
      <c r="D56" s="246"/>
      <c r="E56" s="246"/>
      <c r="F56" s="246"/>
      <c r="G56" s="1201"/>
      <c r="H56" s="1200"/>
      <c r="I56" s="1204"/>
      <c r="J56" s="1204"/>
      <c r="K56" s="1202"/>
      <c r="L56" s="1202"/>
      <c r="M56" s="1202"/>
      <c r="N56" s="1202"/>
      <c r="O56" s="1202"/>
    </row>
    <row r="57" spans="1:17" s="1239" customFormat="1" ht="13.5" x14ac:dyDescent="0.15">
      <c r="B57" s="1240"/>
      <c r="C57" s="1236"/>
      <c r="D57" s="1236"/>
      <c r="E57" s="1236"/>
      <c r="F57" s="1236"/>
      <c r="G57" s="1201"/>
      <c r="H57" s="1200"/>
      <c r="I57" s="1196" t="s">
        <v>568</v>
      </c>
      <c r="J57" s="1196"/>
      <c r="K57" s="1247"/>
      <c r="L57" s="1247"/>
      <c r="M57" s="1247"/>
      <c r="N57" s="1247"/>
      <c r="O57" s="1247"/>
      <c r="P57" s="1245"/>
      <c r="Q57" s="1240"/>
    </row>
    <row r="58" spans="1:17" s="1239" customFormat="1" ht="13.5" x14ac:dyDescent="0.15">
      <c r="A58" s="245"/>
      <c r="B58" s="1240"/>
      <c r="C58" s="1236"/>
      <c r="D58" s="1236"/>
      <c r="E58" s="1236"/>
      <c r="F58" s="1236"/>
      <c r="G58" s="1198"/>
      <c r="H58" s="1197"/>
      <c r="I58" s="1196"/>
      <c r="J58" s="1196"/>
      <c r="K58" s="1207"/>
      <c r="L58" s="1207"/>
      <c r="M58" s="1207"/>
      <c r="N58" s="1207"/>
      <c r="O58" s="1207"/>
      <c r="P58" s="1245"/>
      <c r="Q58" s="1240"/>
    </row>
    <row r="59" spans="1:17" s="1239" customFormat="1" ht="13.5" x14ac:dyDescent="0.15">
      <c r="A59" s="245"/>
      <c r="B59" s="1240"/>
      <c r="C59" s="1236"/>
      <c r="D59" s="1236"/>
      <c r="E59" s="1236"/>
      <c r="F59" s="1236"/>
      <c r="G59" s="1236"/>
      <c r="H59" s="1236"/>
      <c r="I59" s="1236"/>
      <c r="J59" s="1236"/>
      <c r="K59" s="1246"/>
      <c r="L59" s="1246"/>
      <c r="M59" s="1246"/>
      <c r="N59" s="1246"/>
      <c r="O59" s="1246"/>
      <c r="P59" s="1245"/>
      <c r="Q59" s="1240"/>
    </row>
    <row r="60" spans="1:17" s="1239" customFormat="1" ht="13.5" x14ac:dyDescent="0.15">
      <c r="A60" s="245"/>
      <c r="B60" s="1240"/>
      <c r="C60" s="1236"/>
      <c r="D60" s="1236"/>
      <c r="E60" s="1236"/>
      <c r="F60" s="1236"/>
      <c r="G60" s="1236"/>
      <c r="H60" s="1236"/>
      <c r="I60" s="1236"/>
      <c r="J60" s="1236"/>
      <c r="K60" s="1246"/>
      <c r="L60" s="1246"/>
      <c r="M60" s="1246"/>
      <c r="N60" s="1246"/>
      <c r="O60" s="1246"/>
      <c r="P60" s="1245"/>
      <c r="Q60" s="1240"/>
    </row>
    <row r="61" spans="1:17" s="1239" customFormat="1" ht="13.5" x14ac:dyDescent="0.15">
      <c r="A61" s="245"/>
      <c r="B61" s="1244"/>
      <c r="C61" s="1243"/>
      <c r="D61" s="1243"/>
      <c r="E61" s="1243"/>
      <c r="F61" s="1243"/>
      <c r="G61" s="1243"/>
      <c r="H61" s="1243"/>
      <c r="I61" s="1243"/>
      <c r="J61" s="1243"/>
      <c r="K61" s="1243"/>
      <c r="L61" s="1243"/>
      <c r="M61" s="1242"/>
      <c r="N61" s="1242"/>
      <c r="O61" s="1242"/>
      <c r="P61" s="1241"/>
      <c r="Q61" s="1240"/>
    </row>
    <row r="62" spans="1:17" ht="13.5" x14ac:dyDescent="0.15">
      <c r="B62" s="1238"/>
      <c r="C62" s="1238"/>
      <c r="D62" s="1238"/>
      <c r="E62" s="1238"/>
      <c r="F62" s="1238"/>
      <c r="G62" s="1238"/>
      <c r="H62" s="1238"/>
      <c r="I62" s="1238"/>
      <c r="J62" s="1238"/>
      <c r="K62" s="1238"/>
      <c r="L62" s="1238"/>
      <c r="M62" s="1238"/>
      <c r="N62" s="1238"/>
      <c r="O62" s="1238"/>
      <c r="P62" s="1238"/>
      <c r="Q62" s="246"/>
    </row>
    <row r="63" spans="1:17" ht="17.25" x14ac:dyDescent="0.15">
      <c r="B63" s="309" t="s">
        <v>567</v>
      </c>
      <c r="C63" s="246"/>
      <c r="D63" s="246"/>
      <c r="E63" s="246"/>
      <c r="F63" s="246"/>
      <c r="G63" s="246"/>
      <c r="H63" s="246"/>
      <c r="I63" s="246"/>
      <c r="J63" s="246"/>
      <c r="K63" s="246"/>
      <c r="L63" s="246"/>
      <c r="M63" s="246"/>
      <c r="N63" s="246"/>
      <c r="O63" s="246"/>
    </row>
    <row r="64" spans="1:17" ht="13.5" x14ac:dyDescent="0.15">
      <c r="B64" s="250"/>
      <c r="C64" s="246"/>
      <c r="D64" s="246"/>
      <c r="E64" s="246"/>
      <c r="F64" s="246"/>
      <c r="G64" s="1237" t="s">
        <v>566</v>
      </c>
      <c r="I64" s="1236"/>
      <c r="J64" s="1236"/>
      <c r="K64" s="1236"/>
      <c r="L64" s="246"/>
      <c r="M64" s="246"/>
      <c r="N64" s="246"/>
      <c r="O64" s="246"/>
    </row>
    <row r="65" spans="2:30" ht="13.5" x14ac:dyDescent="0.15">
      <c r="B65" s="250"/>
      <c r="C65" s="246"/>
      <c r="D65" s="246"/>
      <c r="E65" s="246"/>
      <c r="F65" s="246"/>
      <c r="G65" s="1235" t="s">
        <v>565</v>
      </c>
      <c r="H65" s="1234"/>
      <c r="I65" s="1234"/>
      <c r="J65" s="1234"/>
      <c r="K65" s="1234"/>
      <c r="L65" s="1234"/>
      <c r="M65" s="1234"/>
      <c r="N65" s="1234"/>
      <c r="O65" s="1233"/>
    </row>
    <row r="66" spans="2:30" ht="13.5" x14ac:dyDescent="0.15">
      <c r="B66" s="250"/>
      <c r="C66" s="246"/>
      <c r="D66" s="246"/>
      <c r="E66" s="246"/>
      <c r="F66" s="246"/>
      <c r="G66" s="1232"/>
      <c r="H66" s="1231"/>
      <c r="I66" s="1231"/>
      <c r="J66" s="1231"/>
      <c r="K66" s="1231"/>
      <c r="L66" s="1231"/>
      <c r="M66" s="1231"/>
      <c r="N66" s="1231"/>
      <c r="O66" s="1230"/>
    </row>
    <row r="67" spans="2:30" ht="13.5" x14ac:dyDescent="0.15">
      <c r="B67" s="250"/>
      <c r="C67" s="246"/>
      <c r="D67" s="246"/>
      <c r="E67" s="246"/>
      <c r="F67" s="246"/>
      <c r="G67" s="1232"/>
      <c r="H67" s="1231"/>
      <c r="I67" s="1231"/>
      <c r="J67" s="1231"/>
      <c r="K67" s="1231"/>
      <c r="L67" s="1231"/>
      <c r="M67" s="1231"/>
      <c r="N67" s="1231"/>
      <c r="O67" s="1230"/>
    </row>
    <row r="68" spans="2:30" ht="13.5" x14ac:dyDescent="0.15">
      <c r="B68" s="250"/>
      <c r="C68" s="246"/>
      <c r="D68" s="246"/>
      <c r="E68" s="246"/>
      <c r="F68" s="246"/>
      <c r="G68" s="1232"/>
      <c r="H68" s="1231"/>
      <c r="I68" s="1231"/>
      <c r="J68" s="1231"/>
      <c r="K68" s="1231"/>
      <c r="L68" s="1231"/>
      <c r="M68" s="1231"/>
      <c r="N68" s="1231"/>
      <c r="O68" s="1230"/>
    </row>
    <row r="69" spans="2:30" ht="13.5" x14ac:dyDescent="0.15">
      <c r="B69" s="250"/>
      <c r="C69" s="246"/>
      <c r="D69" s="246"/>
      <c r="E69" s="246"/>
      <c r="F69" s="246"/>
      <c r="G69" s="1229"/>
      <c r="H69" s="1228"/>
      <c r="I69" s="1228"/>
      <c r="J69" s="1228"/>
      <c r="K69" s="1228"/>
      <c r="L69" s="1228"/>
      <c r="M69" s="1228"/>
      <c r="N69" s="1228"/>
      <c r="O69" s="1227"/>
    </row>
    <row r="70" spans="2:30" ht="13.5" x14ac:dyDescent="0.15">
      <c r="B70" s="250"/>
      <c r="C70" s="246"/>
      <c r="D70" s="246"/>
      <c r="E70" s="246"/>
      <c r="F70" s="246"/>
      <c r="G70" s="246"/>
      <c r="H70" s="1226"/>
      <c r="I70" s="1226"/>
      <c r="J70" s="1223"/>
      <c r="K70" s="1223"/>
      <c r="L70" s="1222"/>
      <c r="M70" s="1223"/>
      <c r="N70" s="1222"/>
      <c r="O70" s="1221"/>
    </row>
    <row r="71" spans="2:30" ht="13.5" x14ac:dyDescent="0.15">
      <c r="B71" s="250"/>
      <c r="C71" s="246"/>
      <c r="D71" s="246"/>
      <c r="E71" s="246"/>
      <c r="F71" s="246"/>
      <c r="G71" s="1225" t="s">
        <v>564</v>
      </c>
      <c r="I71" s="1224"/>
      <c r="J71" s="1223"/>
      <c r="K71" s="1223"/>
      <c r="L71" s="1222"/>
      <c r="M71" s="1223"/>
      <c r="N71" s="1222"/>
      <c r="O71" s="1221"/>
    </row>
    <row r="72" spans="2:30" ht="13.5" x14ac:dyDescent="0.15">
      <c r="B72" s="250"/>
      <c r="C72" s="246"/>
      <c r="D72" s="246"/>
      <c r="E72" s="246"/>
      <c r="F72" s="246"/>
      <c r="G72" s="1220"/>
      <c r="H72" s="1219"/>
      <c r="I72" s="1219"/>
      <c r="J72" s="1218"/>
      <c r="K72" s="1217" t="s">
        <v>525</v>
      </c>
      <c r="L72" s="1217" t="s">
        <v>526</v>
      </c>
      <c r="M72" s="1217" t="s">
        <v>527</v>
      </c>
      <c r="N72" s="1217" t="s">
        <v>528</v>
      </c>
      <c r="O72" s="1217" t="s">
        <v>529</v>
      </c>
    </row>
    <row r="73" spans="2:30" ht="13.5" x14ac:dyDescent="0.15">
      <c r="B73" s="250"/>
      <c r="C73" s="246"/>
      <c r="D73" s="246"/>
      <c r="E73" s="246"/>
      <c r="F73" s="246"/>
      <c r="G73" s="1216" t="s">
        <v>563</v>
      </c>
      <c r="H73" s="1215"/>
      <c r="I73" s="1214" t="s">
        <v>561</v>
      </c>
      <c r="J73" s="1214"/>
      <c r="K73" s="1203">
        <v>36.700000000000003</v>
      </c>
      <c r="L73" s="1203">
        <v>22.7</v>
      </c>
      <c r="M73" s="1202">
        <v>7.6</v>
      </c>
      <c r="N73" s="1202"/>
      <c r="O73" s="1202"/>
      <c r="S73" s="245">
        <v>9.9</v>
      </c>
    </row>
    <row r="74" spans="2:30" ht="13.5" x14ac:dyDescent="0.15">
      <c r="B74" s="250"/>
      <c r="C74" s="246"/>
      <c r="D74" s="246"/>
      <c r="E74" s="246"/>
      <c r="F74" s="246"/>
      <c r="G74" s="1212"/>
      <c r="H74" s="1211"/>
      <c r="I74" s="1213"/>
      <c r="J74" s="1213"/>
      <c r="K74" s="1203"/>
      <c r="L74" s="1203"/>
      <c r="M74" s="1202"/>
      <c r="N74" s="1202"/>
      <c r="O74" s="1202"/>
    </row>
    <row r="75" spans="2:30" ht="13.5" x14ac:dyDescent="0.15">
      <c r="B75" s="250"/>
      <c r="C75" s="246"/>
      <c r="D75" s="246"/>
      <c r="E75" s="246"/>
      <c r="F75" s="246"/>
      <c r="G75" s="1212"/>
      <c r="H75" s="1211"/>
      <c r="I75" s="1204" t="s">
        <v>560</v>
      </c>
      <c r="J75" s="1204"/>
      <c r="K75" s="1210">
        <v>6.6</v>
      </c>
      <c r="L75" s="1210">
        <v>6.4</v>
      </c>
      <c r="M75" s="1210">
        <v>5.7</v>
      </c>
      <c r="N75" s="1210">
        <v>4.7</v>
      </c>
      <c r="O75" s="1210">
        <v>3.3</v>
      </c>
      <c r="U75" s="245">
        <v>81.2</v>
      </c>
      <c r="W75" s="245">
        <v>87.2</v>
      </c>
      <c r="Y75" s="245">
        <v>99.8</v>
      </c>
      <c r="AA75" s="245">
        <v>109.5</v>
      </c>
      <c r="AC75" s="245">
        <v>115.2</v>
      </c>
    </row>
    <row r="76" spans="2:30" ht="13.5" x14ac:dyDescent="0.15">
      <c r="B76" s="250"/>
      <c r="C76" s="246"/>
      <c r="D76" s="246"/>
      <c r="E76" s="246"/>
      <c r="F76" s="246"/>
      <c r="G76" s="1209"/>
      <c r="H76" s="1208"/>
      <c r="I76" s="1204"/>
      <c r="J76" s="1204"/>
      <c r="K76" s="1207"/>
      <c r="L76" s="1207"/>
      <c r="M76" s="1207"/>
      <c r="N76" s="1207"/>
      <c r="O76" s="1207"/>
    </row>
    <row r="77" spans="2:30" ht="13.5" x14ac:dyDescent="0.15">
      <c r="B77" s="250"/>
      <c r="C77" s="246"/>
      <c r="D77" s="246"/>
      <c r="E77" s="246"/>
      <c r="F77" s="246"/>
      <c r="G77" s="1206" t="s">
        <v>562</v>
      </c>
      <c r="H77" s="1205"/>
      <c r="I77" s="1204" t="s">
        <v>561</v>
      </c>
      <c r="J77" s="1204"/>
      <c r="K77" s="1203">
        <v>62.7</v>
      </c>
      <c r="L77" s="1203">
        <v>54.4</v>
      </c>
      <c r="M77" s="1202">
        <v>47</v>
      </c>
      <c r="N77" s="1202">
        <v>41.4</v>
      </c>
      <c r="O77" s="1202">
        <v>38.9</v>
      </c>
      <c r="R77" s="245">
        <v>12.3</v>
      </c>
      <c r="T77" s="245">
        <v>11.1</v>
      </c>
    </row>
    <row r="78" spans="2:30" ht="13.5" x14ac:dyDescent="0.15">
      <c r="B78" s="250"/>
      <c r="C78" s="246"/>
      <c r="D78" s="246"/>
      <c r="E78" s="246"/>
      <c r="F78" s="246"/>
      <c r="G78" s="1201"/>
      <c r="H78" s="1200"/>
      <c r="I78" s="1204"/>
      <c r="J78" s="1204"/>
      <c r="K78" s="1203"/>
      <c r="L78" s="1203"/>
      <c r="M78" s="1202"/>
      <c r="N78" s="1202"/>
      <c r="O78" s="1202"/>
    </row>
    <row r="79" spans="2:30" ht="13.5" x14ac:dyDescent="0.15">
      <c r="B79" s="250"/>
      <c r="C79" s="246"/>
      <c r="D79" s="246"/>
      <c r="E79" s="246"/>
      <c r="F79" s="246"/>
      <c r="G79" s="1201"/>
      <c r="H79" s="1200"/>
      <c r="I79" s="1199" t="s">
        <v>560</v>
      </c>
      <c r="J79" s="1196"/>
      <c r="K79" s="1195">
        <v>8.6</v>
      </c>
      <c r="L79" s="1195">
        <v>8.1</v>
      </c>
      <c r="M79" s="1195">
        <v>7.3</v>
      </c>
      <c r="N79" s="1195">
        <v>6.7</v>
      </c>
      <c r="O79" s="1195">
        <v>6.4</v>
      </c>
      <c r="V79" s="245">
        <v>53.5</v>
      </c>
      <c r="X79" s="245">
        <v>48.2</v>
      </c>
      <c r="Z79" s="245">
        <v>34.200000000000003</v>
      </c>
      <c r="AB79" s="245">
        <v>30.3</v>
      </c>
      <c r="AD79" s="245">
        <v>28.9</v>
      </c>
    </row>
    <row r="80" spans="2:30" ht="13.5" x14ac:dyDescent="0.15">
      <c r="B80" s="250"/>
      <c r="C80" s="246"/>
      <c r="D80" s="246"/>
      <c r="E80" s="246"/>
      <c r="F80" s="246"/>
      <c r="G80" s="1198"/>
      <c r="H80" s="1197"/>
      <c r="I80" s="1196"/>
      <c r="J80" s="1196"/>
      <c r="K80" s="1195"/>
      <c r="L80" s="1195"/>
      <c r="M80" s="1195"/>
      <c r="N80" s="1195"/>
      <c r="O80" s="1195"/>
    </row>
    <row r="81" spans="2:17" ht="13.5" x14ac:dyDescent="0.15">
      <c r="B81" s="250"/>
      <c r="C81" s="246"/>
      <c r="D81" s="246"/>
      <c r="E81" s="246"/>
      <c r="F81" s="246"/>
      <c r="G81" s="246"/>
      <c r="H81" s="246"/>
      <c r="I81" s="246"/>
      <c r="J81" s="246"/>
      <c r="K81" s="1194"/>
      <c r="L81" s="246"/>
      <c r="M81" s="246"/>
      <c r="N81" s="246"/>
      <c r="O81" s="246"/>
    </row>
    <row r="82" spans="2:17" ht="17.25" x14ac:dyDescent="0.15">
      <c r="B82" s="250"/>
      <c r="C82" s="246"/>
      <c r="D82" s="246"/>
      <c r="E82" s="246"/>
      <c r="F82" s="246"/>
      <c r="G82" s="246"/>
      <c r="H82" s="246"/>
      <c r="I82" s="246"/>
      <c r="J82" s="246"/>
      <c r="K82" s="1193"/>
      <c r="L82" s="1193"/>
      <c r="M82" s="1193"/>
      <c r="N82" s="1193"/>
      <c r="O82" s="1193"/>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1192"/>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524</v>
      </c>
      <c r="G2" s="113"/>
      <c r="H2" s="114"/>
    </row>
    <row r="3" spans="1:8" x14ac:dyDescent="0.15">
      <c r="A3" s="110" t="s">
        <v>517</v>
      </c>
      <c r="B3" s="115"/>
      <c r="C3" s="116"/>
      <c r="D3" s="117">
        <v>29056</v>
      </c>
      <c r="E3" s="118"/>
      <c r="F3" s="119">
        <v>41705</v>
      </c>
      <c r="G3" s="120"/>
      <c r="H3" s="121"/>
    </row>
    <row r="4" spans="1:8" x14ac:dyDescent="0.15">
      <c r="A4" s="122"/>
      <c r="B4" s="123"/>
      <c r="C4" s="124"/>
      <c r="D4" s="125">
        <v>18002</v>
      </c>
      <c r="E4" s="126"/>
      <c r="F4" s="127">
        <v>22742</v>
      </c>
      <c r="G4" s="128"/>
      <c r="H4" s="129"/>
    </row>
    <row r="5" spans="1:8" x14ac:dyDescent="0.15">
      <c r="A5" s="110" t="s">
        <v>519</v>
      </c>
      <c r="B5" s="115"/>
      <c r="C5" s="116"/>
      <c r="D5" s="117">
        <v>28394</v>
      </c>
      <c r="E5" s="118"/>
      <c r="F5" s="119">
        <v>47677</v>
      </c>
      <c r="G5" s="120"/>
      <c r="H5" s="121"/>
    </row>
    <row r="6" spans="1:8" x14ac:dyDescent="0.15">
      <c r="A6" s="122"/>
      <c r="B6" s="123"/>
      <c r="C6" s="124"/>
      <c r="D6" s="125">
        <v>18003</v>
      </c>
      <c r="E6" s="126"/>
      <c r="F6" s="127">
        <v>23360</v>
      </c>
      <c r="G6" s="128"/>
      <c r="H6" s="129"/>
    </row>
    <row r="7" spans="1:8" x14ac:dyDescent="0.15">
      <c r="A7" s="110" t="s">
        <v>520</v>
      </c>
      <c r="B7" s="115"/>
      <c r="C7" s="116"/>
      <c r="D7" s="117">
        <v>25565</v>
      </c>
      <c r="E7" s="118"/>
      <c r="F7" s="119">
        <v>51613</v>
      </c>
      <c r="G7" s="120"/>
      <c r="H7" s="121"/>
    </row>
    <row r="8" spans="1:8" x14ac:dyDescent="0.15">
      <c r="A8" s="122"/>
      <c r="B8" s="123"/>
      <c r="C8" s="124"/>
      <c r="D8" s="125">
        <v>16248</v>
      </c>
      <c r="E8" s="126"/>
      <c r="F8" s="127">
        <v>25872</v>
      </c>
      <c r="G8" s="128"/>
      <c r="H8" s="129"/>
    </row>
    <row r="9" spans="1:8" x14ac:dyDescent="0.15">
      <c r="A9" s="110" t="s">
        <v>521</v>
      </c>
      <c r="B9" s="115"/>
      <c r="C9" s="116"/>
      <c r="D9" s="117">
        <v>29937</v>
      </c>
      <c r="E9" s="118"/>
      <c r="F9" s="119">
        <v>50880</v>
      </c>
      <c r="G9" s="120"/>
      <c r="H9" s="121"/>
    </row>
    <row r="10" spans="1:8" x14ac:dyDescent="0.15">
      <c r="A10" s="122"/>
      <c r="B10" s="123"/>
      <c r="C10" s="124"/>
      <c r="D10" s="125">
        <v>19607</v>
      </c>
      <c r="E10" s="126"/>
      <c r="F10" s="127">
        <v>27819</v>
      </c>
      <c r="G10" s="128"/>
      <c r="H10" s="129"/>
    </row>
    <row r="11" spans="1:8" x14ac:dyDescent="0.15">
      <c r="A11" s="110" t="s">
        <v>522</v>
      </c>
      <c r="B11" s="115"/>
      <c r="C11" s="116"/>
      <c r="D11" s="117">
        <v>32541</v>
      </c>
      <c r="E11" s="118"/>
      <c r="F11" s="119">
        <v>46395</v>
      </c>
      <c r="G11" s="120"/>
      <c r="H11" s="121"/>
    </row>
    <row r="12" spans="1:8" x14ac:dyDescent="0.15">
      <c r="A12" s="122"/>
      <c r="B12" s="123"/>
      <c r="C12" s="130"/>
      <c r="D12" s="125">
        <v>19721</v>
      </c>
      <c r="E12" s="126"/>
      <c r="F12" s="127">
        <v>26304</v>
      </c>
      <c r="G12" s="128"/>
      <c r="H12" s="129"/>
    </row>
    <row r="13" spans="1:8" x14ac:dyDescent="0.15">
      <c r="A13" s="110"/>
      <c r="B13" s="115"/>
      <c r="C13" s="131"/>
      <c r="D13" s="132">
        <v>29099</v>
      </c>
      <c r="E13" s="133"/>
      <c r="F13" s="134">
        <v>47654</v>
      </c>
      <c r="G13" s="135"/>
      <c r="H13" s="121"/>
    </row>
    <row r="14" spans="1:8" x14ac:dyDescent="0.15">
      <c r="A14" s="122"/>
      <c r="B14" s="123"/>
      <c r="C14" s="124"/>
      <c r="D14" s="125">
        <v>18316</v>
      </c>
      <c r="E14" s="126"/>
      <c r="F14" s="127">
        <v>25219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3.47</v>
      </c>
      <c r="C19" s="136">
        <f>ROUND(VALUE(SUBSTITUTE(実質収支比率等に係る経年分析!G$48,"▲","-")),2)</f>
        <v>2.98</v>
      </c>
      <c r="D19" s="136">
        <f>ROUND(VALUE(SUBSTITUTE(実質収支比率等に係る経年分析!H$48,"▲","-")),2)</f>
        <v>4.0599999999999996</v>
      </c>
      <c r="E19" s="136">
        <f>ROUND(VALUE(SUBSTITUTE(実質収支比率等に係る経年分析!I$48,"▲","-")),2)</f>
        <v>3.21</v>
      </c>
      <c r="F19" s="136">
        <f>ROUND(VALUE(SUBSTITUTE(実質収支比率等に係る経年分析!J$48,"▲","-")),2)</f>
        <v>3.57</v>
      </c>
    </row>
    <row r="20" spans="1:11" x14ac:dyDescent="0.15">
      <c r="A20" s="136" t="s">
        <v>44</v>
      </c>
      <c r="B20" s="136">
        <f>ROUND(VALUE(SUBSTITUTE(実質収支比率等に係る経年分析!F$47,"▲","-")),2)</f>
        <v>14.17</v>
      </c>
      <c r="C20" s="136">
        <f>ROUND(VALUE(SUBSTITUTE(実質収支比率等に係る経年分析!G$47,"▲","-")),2)</f>
        <v>15.66</v>
      </c>
      <c r="D20" s="136">
        <f>ROUND(VALUE(SUBSTITUTE(実質収支比率等に係る経年分析!H$47,"▲","-")),2)</f>
        <v>14.1</v>
      </c>
      <c r="E20" s="136">
        <f>ROUND(VALUE(SUBSTITUTE(実質収支比率等に係る経年分析!I$47,"▲","-")),2)</f>
        <v>16.350000000000001</v>
      </c>
      <c r="F20" s="136">
        <f>ROUND(VALUE(SUBSTITUTE(実質収支比率等に係る経年分析!J$47,"▲","-")),2)</f>
        <v>17.899999999999999</v>
      </c>
    </row>
    <row r="21" spans="1:11" x14ac:dyDescent="0.15">
      <c r="A21" s="136" t="s">
        <v>45</v>
      </c>
      <c r="B21" s="136">
        <f>IF(ISNUMBER(VALUE(SUBSTITUTE(実質収支比率等に係る経年分析!F$49,"▲","-"))),ROUND(VALUE(SUBSTITUTE(実質収支比率等に係る経年分析!F$49,"▲","-")),2),NA())</f>
        <v>2.13</v>
      </c>
      <c r="C21" s="136">
        <f>IF(ISNUMBER(VALUE(SUBSTITUTE(実質収支比率等に係る経年分析!G$49,"▲","-"))),ROUND(VALUE(SUBSTITUTE(実質収支比率等に係る経年分析!G$49,"▲","-")),2),NA())</f>
        <v>2.25</v>
      </c>
      <c r="D21" s="136">
        <f>IF(ISNUMBER(VALUE(SUBSTITUTE(実質収支比率等に係る経年分析!H$49,"▲","-"))),ROUND(VALUE(SUBSTITUTE(実質収支比率等に係る経年分析!H$49,"▲","-")),2),NA())</f>
        <v>0.59</v>
      </c>
      <c r="E21" s="136">
        <f>IF(ISNUMBER(VALUE(SUBSTITUTE(実質収支比率等に係る経年分析!I$49,"▲","-"))),ROUND(VALUE(SUBSTITUTE(実質収支比率等に係る経年分析!I$49,"▲","-")),2),NA())</f>
        <v>2.16</v>
      </c>
      <c r="F21" s="136">
        <f>IF(ISNUMBER(VALUE(SUBSTITUTE(実質収支比率等に係る経年分析!J$49,"▲","-"))),ROUND(VALUE(SUBSTITUTE(実質収支比率等に係る経年分析!J$49,"▲","-")),2),NA())</f>
        <v>2.96</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0.72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0.77</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0.55000000000000004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0.59</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駐車場事業特別会計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0.28999999999999998</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0.38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0.55000000000000004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0.68</v>
      </c>
    </row>
    <row r="30" spans="1:11" x14ac:dyDescent="0.15">
      <c r="A30" s="137" t="str">
        <f>IF(連結実質赤字比率に係る赤字・黒字の構成分析!C$40="",NA(),連結実質赤字比率に係る赤字・黒字の構成分析!C$40)</f>
        <v>介護保険特別会計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0.87</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0.89</v>
      </c>
    </row>
    <row r="31" spans="1:11" x14ac:dyDescent="0.15">
      <c r="A31" s="137" t="str">
        <f>IF(連結実質赤字比率に係る赤字・黒字の構成分析!C$39="",NA(),連結実質赤字比率に係る赤字・黒字の構成分析!C$39)</f>
        <v>下水道事業会計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1.19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1.3</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1.0900000000000001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1.31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1.18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1.64</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3.39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3.98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3.12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3.47</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4.93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3.76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3.21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3.37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3.91</v>
      </c>
    </row>
    <row r="35" spans="1:16" x14ac:dyDescent="0.15">
      <c r="A35" s="137" t="str">
        <f>IF(連結実質赤字比率に係る赤字・黒字の構成分析!C$35="",NA(),連結実質赤字比率に係る赤字・黒字の構成分析!C$35)</f>
        <v>工業用水道事業会計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4.68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4.93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5.65</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8.39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9.56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10.83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11.11</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18990</v>
      </c>
      <c r="E42" s="138"/>
      <c r="F42" s="138"/>
      <c r="G42" s="138">
        <f>'実質公債費比率（分子）の構造'!L$52</f>
        <v>19343</v>
      </c>
      <c r="H42" s="138"/>
      <c r="I42" s="138"/>
      <c r="J42" s="138">
        <f>'実質公債費比率（分子）の構造'!M$52</f>
        <v>19863</v>
      </c>
      <c r="K42" s="138"/>
      <c r="L42" s="138"/>
      <c r="M42" s="138">
        <f>'実質公債費比率（分子）の構造'!N$52</f>
        <v>19158</v>
      </c>
      <c r="N42" s="138"/>
      <c r="O42" s="138"/>
      <c r="P42" s="138">
        <f>'実質公債費比率（分子）の構造'!O$52</f>
        <v>19207</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258</v>
      </c>
      <c r="C44" s="138"/>
      <c r="D44" s="138"/>
      <c r="E44" s="138">
        <f>'実質公債費比率（分子）の構造'!L$50</f>
        <v>249</v>
      </c>
      <c r="F44" s="138"/>
      <c r="G44" s="138"/>
      <c r="H44" s="138">
        <f>'実質公債費比率（分子）の構造'!M$50</f>
        <v>232</v>
      </c>
      <c r="I44" s="138"/>
      <c r="J44" s="138"/>
      <c r="K44" s="138">
        <f>'実質公債費比率（分子）の構造'!N$50</f>
        <v>220</v>
      </c>
      <c r="L44" s="138"/>
      <c r="M44" s="138"/>
      <c r="N44" s="138">
        <f>'実質公債費比率（分子）の構造'!O$50</f>
        <v>209</v>
      </c>
      <c r="O44" s="138"/>
      <c r="P44" s="138"/>
    </row>
    <row r="45" spans="1:16" x14ac:dyDescent="0.15">
      <c r="A45" s="138" t="s">
        <v>55</v>
      </c>
      <c r="B45" s="138">
        <f>'実質公債費比率（分子）の構造'!K$49</f>
        <v>219</v>
      </c>
      <c r="C45" s="138"/>
      <c r="D45" s="138"/>
      <c r="E45" s="138">
        <f>'実質公債費比率（分子）の構造'!L$49</f>
        <v>199</v>
      </c>
      <c r="F45" s="138"/>
      <c r="G45" s="138"/>
      <c r="H45" s="138">
        <f>'実質公債費比率（分子）の構造'!M$49</f>
        <v>211</v>
      </c>
      <c r="I45" s="138"/>
      <c r="J45" s="138"/>
      <c r="K45" s="138">
        <f>'実質公債費比率（分子）の構造'!N$49</f>
        <v>218</v>
      </c>
      <c r="L45" s="138"/>
      <c r="M45" s="138"/>
      <c r="N45" s="138">
        <f>'実質公債費比率（分子）の構造'!O$49</f>
        <v>280</v>
      </c>
      <c r="O45" s="138"/>
      <c r="P45" s="138"/>
    </row>
    <row r="46" spans="1:16" x14ac:dyDescent="0.15">
      <c r="A46" s="138" t="s">
        <v>56</v>
      </c>
      <c r="B46" s="138">
        <f>'実質公債費比率（分子）の構造'!K$48</f>
        <v>5242</v>
      </c>
      <c r="C46" s="138"/>
      <c r="D46" s="138"/>
      <c r="E46" s="138">
        <f>'実質公債費比率（分子）の構造'!L$48</f>
        <v>5208</v>
      </c>
      <c r="F46" s="138"/>
      <c r="G46" s="138"/>
      <c r="H46" s="138">
        <f>'実質公債費比率（分子）の構造'!M$48</f>
        <v>4772</v>
      </c>
      <c r="I46" s="138"/>
      <c r="J46" s="138"/>
      <c r="K46" s="138">
        <f>'実質公債費比率（分子）の構造'!N$48</f>
        <v>4446</v>
      </c>
      <c r="L46" s="138"/>
      <c r="M46" s="138"/>
      <c r="N46" s="138">
        <f>'実質公債費比率（分子）の構造'!O$48</f>
        <v>4186</v>
      </c>
      <c r="O46" s="138"/>
      <c r="P46" s="138"/>
    </row>
    <row r="47" spans="1:16" x14ac:dyDescent="0.15">
      <c r="A47" s="138" t="s">
        <v>57</v>
      </c>
      <c r="B47" s="138">
        <f>'実質公債費比率（分子）の構造'!K$47</f>
        <v>50</v>
      </c>
      <c r="C47" s="138"/>
      <c r="D47" s="138"/>
      <c r="E47" s="138">
        <f>'実質公債費比率（分子）の構造'!L$47</f>
        <v>50</v>
      </c>
      <c r="F47" s="138"/>
      <c r="G47" s="138"/>
      <c r="H47" s="138">
        <f>'実質公債費比率（分子）の構造'!M$47</f>
        <v>50</v>
      </c>
      <c r="I47" s="138"/>
      <c r="J47" s="138"/>
      <c r="K47" s="138">
        <f>'実質公債費比率（分子）の構造'!N$47</f>
        <v>33</v>
      </c>
      <c r="L47" s="138"/>
      <c r="M47" s="138"/>
      <c r="N47" s="138">
        <f>'実質公債費比率（分子）の構造'!O$47</f>
        <v>17</v>
      </c>
      <c r="O47" s="138"/>
      <c r="P47" s="138"/>
    </row>
    <row r="48" spans="1:16" x14ac:dyDescent="0.15">
      <c r="A48" s="138" t="s">
        <v>13</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18727</v>
      </c>
      <c r="C49" s="138"/>
      <c r="D49" s="138"/>
      <c r="E49" s="138">
        <f>'実質公債費比率（分子）の構造'!L$45</f>
        <v>19170</v>
      </c>
      <c r="F49" s="138"/>
      <c r="G49" s="138"/>
      <c r="H49" s="138">
        <f>'実質公債費比率（分子）の構造'!M$45</f>
        <v>18546</v>
      </c>
      <c r="I49" s="138"/>
      <c r="J49" s="138"/>
      <c r="K49" s="138">
        <f>'実質公債費比率（分子）の構造'!N$45</f>
        <v>17034</v>
      </c>
      <c r="L49" s="138"/>
      <c r="M49" s="138"/>
      <c r="N49" s="138">
        <f>'実質公債費比率（分子）の構造'!O$45</f>
        <v>16468</v>
      </c>
      <c r="O49" s="138"/>
      <c r="P49" s="138"/>
    </row>
    <row r="50" spans="1:16" x14ac:dyDescent="0.15">
      <c r="A50" s="138" t="s">
        <v>59</v>
      </c>
      <c r="B50" s="138" t="e">
        <f>NA()</f>
        <v>#N/A</v>
      </c>
      <c r="C50" s="138">
        <f>IF(ISNUMBER('実質公債費比率（分子）の構造'!K$53),'実質公債費比率（分子）の構造'!K$53,NA())</f>
        <v>5506</v>
      </c>
      <c r="D50" s="138" t="e">
        <f>NA()</f>
        <v>#N/A</v>
      </c>
      <c r="E50" s="138" t="e">
        <f>NA()</f>
        <v>#N/A</v>
      </c>
      <c r="F50" s="138">
        <f>IF(ISNUMBER('実質公債費比率（分子）の構造'!L$53),'実質公債費比率（分子）の構造'!L$53,NA())</f>
        <v>5533</v>
      </c>
      <c r="G50" s="138" t="e">
        <f>NA()</f>
        <v>#N/A</v>
      </c>
      <c r="H50" s="138" t="e">
        <f>NA()</f>
        <v>#N/A</v>
      </c>
      <c r="I50" s="138">
        <f>IF(ISNUMBER('実質公債費比率（分子）の構造'!M$53),'実質公債費比率（分子）の構造'!M$53,NA())</f>
        <v>3948</v>
      </c>
      <c r="J50" s="138" t="e">
        <f>NA()</f>
        <v>#N/A</v>
      </c>
      <c r="K50" s="138" t="e">
        <f>NA()</f>
        <v>#N/A</v>
      </c>
      <c r="L50" s="138">
        <f>IF(ISNUMBER('実質公債費比率（分子）の構造'!N$53),'実質公債費比率（分子）の構造'!N$53,NA())</f>
        <v>2793</v>
      </c>
      <c r="M50" s="138" t="e">
        <f>NA()</f>
        <v>#N/A</v>
      </c>
      <c r="N50" s="138" t="e">
        <f>NA()</f>
        <v>#N/A</v>
      </c>
      <c r="O50" s="138">
        <f>IF(ISNUMBER('実質公債費比率（分子）の構造'!O$53),'実質公債費比率（分子）の構造'!O$53,NA())</f>
        <v>1953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163268</v>
      </c>
      <c r="E56" s="137"/>
      <c r="F56" s="137"/>
      <c r="G56" s="137">
        <f>'将来負担比率（分子）の構造'!J$52</f>
        <v>165752</v>
      </c>
      <c r="H56" s="137"/>
      <c r="I56" s="137"/>
      <c r="J56" s="137">
        <f>'将来負担比率（分子）の構造'!K$52</f>
        <v>166737</v>
      </c>
      <c r="K56" s="137"/>
      <c r="L56" s="137"/>
      <c r="M56" s="137">
        <f>'将来負担比率（分子）の構造'!L$52</f>
        <v>168054</v>
      </c>
      <c r="N56" s="137"/>
      <c r="O56" s="137"/>
      <c r="P56" s="137">
        <f>'将来負担比率（分子）の構造'!M$52</f>
        <v>167450</v>
      </c>
    </row>
    <row r="57" spans="1:16" x14ac:dyDescent="0.15">
      <c r="A57" s="137" t="s">
        <v>36</v>
      </c>
      <c r="B57" s="137"/>
      <c r="C57" s="137"/>
      <c r="D57" s="137">
        <f>'将来負担比率（分子）の構造'!I$51</f>
        <v>48852</v>
      </c>
      <c r="E57" s="137"/>
      <c r="F57" s="137"/>
      <c r="G57" s="137">
        <f>'将来負担比率（分子）の構造'!J$51</f>
        <v>51262</v>
      </c>
      <c r="H57" s="137"/>
      <c r="I57" s="137"/>
      <c r="J57" s="137">
        <f>'将来負担比率（分子）の構造'!K$51</f>
        <v>49516</v>
      </c>
      <c r="K57" s="137"/>
      <c r="L57" s="137"/>
      <c r="M57" s="137">
        <f>'将来負担比率（分子）の構造'!L$51</f>
        <v>49915</v>
      </c>
      <c r="N57" s="137"/>
      <c r="O57" s="137"/>
      <c r="P57" s="137">
        <f>'将来負担比率（分子）の構造'!M$51</f>
        <v>49446</v>
      </c>
    </row>
    <row r="58" spans="1:16" x14ac:dyDescent="0.15">
      <c r="A58" s="137" t="s">
        <v>35</v>
      </c>
      <c r="B58" s="137"/>
      <c r="C58" s="137"/>
      <c r="D58" s="137">
        <f>'将来負担比率（分子）の構造'!I$50</f>
        <v>23706</v>
      </c>
      <c r="E58" s="137"/>
      <c r="F58" s="137"/>
      <c r="G58" s="137">
        <f>'将来負担比率（分子）の構造'!J$50</f>
        <v>27033</v>
      </c>
      <c r="H58" s="137"/>
      <c r="I58" s="137"/>
      <c r="J58" s="137">
        <f>'将来負担比率（分子）の構造'!K$50</f>
        <v>29432</v>
      </c>
      <c r="K58" s="137"/>
      <c r="L58" s="137"/>
      <c r="M58" s="137">
        <f>'将来負担比率（分子）の構造'!L$50</f>
        <v>34408</v>
      </c>
      <c r="N58" s="137"/>
      <c r="O58" s="137"/>
      <c r="P58" s="137">
        <f>'将来負担比率（分子）の構造'!M$50</f>
        <v>37526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1258</v>
      </c>
      <c r="C61" s="137"/>
      <c r="D61" s="137"/>
      <c r="E61" s="137">
        <f>'将来負担比率（分子）の構造'!J$46</f>
        <v>994</v>
      </c>
      <c r="F61" s="137"/>
      <c r="G61" s="137"/>
      <c r="H61" s="137">
        <f>'将来負担比率（分子）の構造'!K$46</f>
        <v>616</v>
      </c>
      <c r="I61" s="137"/>
      <c r="J61" s="137"/>
      <c r="K61" s="137">
        <f>'将来負担比率（分子）の構造'!L$46</f>
        <v>231</v>
      </c>
      <c r="L61" s="137"/>
      <c r="M61" s="137"/>
      <c r="N61" s="137">
        <f>'将来負担比率（分子）の構造'!M$46</f>
        <v>187</v>
      </c>
      <c r="O61" s="137"/>
      <c r="P61" s="137"/>
    </row>
    <row r="62" spans="1:16" x14ac:dyDescent="0.15">
      <c r="A62" s="137" t="s">
        <v>29</v>
      </c>
      <c r="B62" s="137">
        <f>'将来負担比率（分子）の構造'!I$45</f>
        <v>31952</v>
      </c>
      <c r="C62" s="137"/>
      <c r="D62" s="137"/>
      <c r="E62" s="137">
        <f>'将来負担比率（分子）の構造'!J$45</f>
        <v>29090</v>
      </c>
      <c r="F62" s="137"/>
      <c r="G62" s="137"/>
      <c r="H62" s="137">
        <f>'将来負担比率（分子）の構造'!K$45</f>
        <v>25633</v>
      </c>
      <c r="I62" s="137"/>
      <c r="J62" s="137"/>
      <c r="K62" s="137">
        <f>'将来負担比率（分子）の構造'!L$45</f>
        <v>23297</v>
      </c>
      <c r="L62" s="137"/>
      <c r="M62" s="137"/>
      <c r="N62" s="137">
        <f>'将来負担比率（分子）の構造'!M$45</f>
        <v>21942</v>
      </c>
      <c r="O62" s="137"/>
      <c r="P62" s="137"/>
    </row>
    <row r="63" spans="1:16" x14ac:dyDescent="0.15">
      <c r="A63" s="137" t="s">
        <v>28</v>
      </c>
      <c r="B63" s="137">
        <f>'将来負担比率（分子）の構造'!I$44</f>
        <v>2203</v>
      </c>
      <c r="C63" s="137"/>
      <c r="D63" s="137"/>
      <c r="E63" s="137">
        <f>'将来負担比率（分子）の構造'!J$44</f>
        <v>2849</v>
      </c>
      <c r="F63" s="137"/>
      <c r="G63" s="137"/>
      <c r="H63" s="137">
        <f>'将来負担比率（分子）の構造'!K$44</f>
        <v>3406</v>
      </c>
      <c r="I63" s="137"/>
      <c r="J63" s="137"/>
      <c r="K63" s="137">
        <f>'将来負担比率（分子）の構造'!L$44</f>
        <v>3549</v>
      </c>
      <c r="L63" s="137"/>
      <c r="M63" s="137"/>
      <c r="N63" s="137">
        <f>'将来負担比率（分子）の構造'!M$44</f>
        <v>3395</v>
      </c>
      <c r="O63" s="137"/>
      <c r="P63" s="137"/>
    </row>
    <row r="64" spans="1:16" x14ac:dyDescent="0.15">
      <c r="A64" s="137" t="s">
        <v>27</v>
      </c>
      <c r="B64" s="137">
        <f>'将来負担比率（分子）の構造'!I$43</f>
        <v>71712</v>
      </c>
      <c r="C64" s="137"/>
      <c r="D64" s="137"/>
      <c r="E64" s="137">
        <f>'将来負担比率（分子）の構造'!J$43</f>
        <v>73104</v>
      </c>
      <c r="F64" s="137"/>
      <c r="G64" s="137"/>
      <c r="H64" s="137">
        <f>'将来負担比率（分子）の構造'!K$43</f>
        <v>68952</v>
      </c>
      <c r="I64" s="137"/>
      <c r="J64" s="137"/>
      <c r="K64" s="137">
        <f>'将来負担比率（分子）の構造'!L$43</f>
        <v>62946</v>
      </c>
      <c r="L64" s="137"/>
      <c r="M64" s="137"/>
      <c r="N64" s="137">
        <f>'将来負担比率（分子）の構造'!M$43</f>
        <v>56100</v>
      </c>
      <c r="O64" s="137"/>
      <c r="P64" s="137"/>
    </row>
    <row r="65" spans="1:16" x14ac:dyDescent="0.15">
      <c r="A65" s="137" t="s">
        <v>26</v>
      </c>
      <c r="B65" s="137">
        <f>'将来負担比率（分子）の構造'!I$42</f>
        <v>2120</v>
      </c>
      <c r="C65" s="137"/>
      <c r="D65" s="137"/>
      <c r="E65" s="137">
        <f>'将来負担比率（分子）の構造'!J$42</f>
        <v>2005</v>
      </c>
      <c r="F65" s="137"/>
      <c r="G65" s="137"/>
      <c r="H65" s="137">
        <f>'将来負担比率（分子）の構造'!K$42</f>
        <v>1763</v>
      </c>
      <c r="I65" s="137"/>
      <c r="J65" s="137"/>
      <c r="K65" s="137">
        <f>'将来負担比率（分子）の構造'!L$42</f>
        <v>1582</v>
      </c>
      <c r="L65" s="137"/>
      <c r="M65" s="137"/>
      <c r="N65" s="137">
        <f>'将来負担比率（分子）の構造'!M$42</f>
        <v>1430</v>
      </c>
      <c r="O65" s="137"/>
      <c r="P65" s="137"/>
    </row>
    <row r="66" spans="1:16" x14ac:dyDescent="0.15">
      <c r="A66" s="137" t="s">
        <v>25</v>
      </c>
      <c r="B66" s="137">
        <f>'将来負担比率（分子）の構造'!I$41</f>
        <v>158136</v>
      </c>
      <c r="C66" s="137"/>
      <c r="D66" s="137"/>
      <c r="E66" s="137">
        <f>'将来負担比率（分子）の構造'!J$41</f>
        <v>155807</v>
      </c>
      <c r="F66" s="137"/>
      <c r="G66" s="137"/>
      <c r="H66" s="137">
        <f>'将来負担比率（分子）の構造'!K$41</f>
        <v>151976</v>
      </c>
      <c r="I66" s="137"/>
      <c r="J66" s="137"/>
      <c r="K66" s="137">
        <f>'将来負担比率（分子）の構造'!L$41</f>
        <v>148096</v>
      </c>
      <c r="L66" s="137"/>
      <c r="M66" s="137"/>
      <c r="N66" s="137">
        <f>'将来負担比率（分子）の構造'!M$41</f>
        <v>142975</v>
      </c>
      <c r="O66" s="137"/>
      <c r="P66" s="137"/>
    </row>
    <row r="67" spans="1:16" x14ac:dyDescent="0.15">
      <c r="A67" s="137" t="s">
        <v>63</v>
      </c>
      <c r="B67" s="137" t="e">
        <f>NA()</f>
        <v>#N/A</v>
      </c>
      <c r="C67" s="137">
        <f>IF(ISNUMBER('将来負担比率（分子）の構造'!I$53), IF('将来負担比率（分子）の構造'!I$53 &lt; 0, 0, '将来負担比率（分子）の構造'!I$53), NA())</f>
        <v>31554</v>
      </c>
      <c r="D67" s="137" t="e">
        <f>NA()</f>
        <v>#N/A</v>
      </c>
      <c r="E67" s="137" t="e">
        <f>NA()</f>
        <v>#N/A</v>
      </c>
      <c r="F67" s="137">
        <f>IF(ISNUMBER('将来負担比率（分子）の構造'!J$53), IF('将来負担比率（分子）の構造'!J$53 &lt; 0, 0, '将来負担比率（分子）の構造'!J$53), NA())</f>
        <v>19802</v>
      </c>
      <c r="G67" s="137" t="e">
        <f>NA()</f>
        <v>#N/A</v>
      </c>
      <c r="H67" s="137" t="e">
        <f>NA()</f>
        <v>#N/A</v>
      </c>
      <c r="I67" s="137">
        <f>IF(ISNUMBER('将来負担比率（分子）の構造'!K$53), IF('将来負担比率（分子）の構造'!K$53 &lt; 0, 0, '将来負担比率（分子）の構造'!K$53), NA())</f>
        <v>6661</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208</v>
      </c>
      <c r="C5" s="678"/>
      <c r="D5" s="678"/>
      <c r="E5" s="678"/>
      <c r="F5" s="678"/>
      <c r="G5" s="678"/>
      <c r="H5" s="678"/>
      <c r="I5" s="678"/>
      <c r="J5" s="678"/>
      <c r="K5" s="678"/>
      <c r="L5" s="678"/>
      <c r="M5" s="678"/>
      <c r="N5" s="678"/>
      <c r="O5" s="678"/>
      <c r="P5" s="678"/>
      <c r="Q5" s="679"/>
      <c r="R5" s="640">
        <v>72960751</v>
      </c>
      <c r="S5" s="641"/>
      <c r="T5" s="641"/>
      <c r="U5" s="641"/>
      <c r="V5" s="641"/>
      <c r="W5" s="641"/>
      <c r="X5" s="641"/>
      <c r="Y5" s="688"/>
      <c r="Z5" s="701">
        <v>42.5</v>
      </c>
      <c r="AA5" s="701"/>
      <c r="AB5" s="701"/>
      <c r="AC5" s="701"/>
      <c r="AD5" s="702">
        <v>67852587</v>
      </c>
      <c r="AE5" s="702"/>
      <c r="AF5" s="702"/>
      <c r="AG5" s="702"/>
      <c r="AH5" s="702"/>
      <c r="AI5" s="702"/>
      <c r="AJ5" s="702"/>
      <c r="AK5" s="702"/>
      <c r="AL5" s="689">
        <v>72</v>
      </c>
      <c r="AM5" s="658"/>
      <c r="AN5" s="658"/>
      <c r="AO5" s="690"/>
      <c r="AP5" s="677" t="s">
        <v>209</v>
      </c>
      <c r="AQ5" s="678"/>
      <c r="AR5" s="678"/>
      <c r="AS5" s="678"/>
      <c r="AT5" s="678"/>
      <c r="AU5" s="678"/>
      <c r="AV5" s="678"/>
      <c r="AW5" s="678"/>
      <c r="AX5" s="678"/>
      <c r="AY5" s="678"/>
      <c r="AZ5" s="678"/>
      <c r="BA5" s="678"/>
      <c r="BB5" s="678"/>
      <c r="BC5" s="678"/>
      <c r="BD5" s="678"/>
      <c r="BE5" s="678"/>
      <c r="BF5" s="679"/>
      <c r="BG5" s="590">
        <v>64327078</v>
      </c>
      <c r="BH5" s="591"/>
      <c r="BI5" s="591"/>
      <c r="BJ5" s="591"/>
      <c r="BK5" s="591"/>
      <c r="BL5" s="591"/>
      <c r="BM5" s="591"/>
      <c r="BN5" s="592"/>
      <c r="BO5" s="643">
        <v>88.2</v>
      </c>
      <c r="BP5" s="643"/>
      <c r="BQ5" s="643"/>
      <c r="BR5" s="643"/>
      <c r="BS5" s="644">
        <v>855797</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210</v>
      </c>
      <c r="CS5" s="696"/>
      <c r="CT5" s="696"/>
      <c r="CU5" s="696"/>
      <c r="CV5" s="696"/>
      <c r="CW5" s="696"/>
      <c r="CX5" s="696"/>
      <c r="CY5" s="697"/>
      <c r="CZ5" s="695" t="s">
        <v>202</v>
      </c>
      <c r="DA5" s="696"/>
      <c r="DB5" s="696"/>
      <c r="DC5" s="697"/>
      <c r="DD5" s="695" t="s">
        <v>211</v>
      </c>
      <c r="DE5" s="696"/>
      <c r="DF5" s="696"/>
      <c r="DG5" s="696"/>
      <c r="DH5" s="696"/>
      <c r="DI5" s="696"/>
      <c r="DJ5" s="696"/>
      <c r="DK5" s="696"/>
      <c r="DL5" s="696"/>
      <c r="DM5" s="696"/>
      <c r="DN5" s="696"/>
      <c r="DO5" s="696"/>
      <c r="DP5" s="697"/>
      <c r="DQ5" s="695" t="s">
        <v>212</v>
      </c>
      <c r="DR5" s="696"/>
      <c r="DS5" s="696"/>
      <c r="DT5" s="696"/>
      <c r="DU5" s="696"/>
      <c r="DV5" s="696"/>
      <c r="DW5" s="696"/>
      <c r="DX5" s="696"/>
      <c r="DY5" s="696"/>
      <c r="DZ5" s="696"/>
      <c r="EA5" s="696"/>
      <c r="EB5" s="696"/>
      <c r="EC5" s="697"/>
    </row>
    <row r="6" spans="2:143" ht="11.25" customHeight="1" x14ac:dyDescent="0.15">
      <c r="B6" s="587" t="s">
        <v>213</v>
      </c>
      <c r="C6" s="588"/>
      <c r="D6" s="588"/>
      <c r="E6" s="588"/>
      <c r="F6" s="588"/>
      <c r="G6" s="588"/>
      <c r="H6" s="588"/>
      <c r="I6" s="588"/>
      <c r="J6" s="588"/>
      <c r="K6" s="588"/>
      <c r="L6" s="588"/>
      <c r="M6" s="588"/>
      <c r="N6" s="588"/>
      <c r="O6" s="588"/>
      <c r="P6" s="588"/>
      <c r="Q6" s="589"/>
      <c r="R6" s="590">
        <v>1574784</v>
      </c>
      <c r="S6" s="591"/>
      <c r="T6" s="591"/>
      <c r="U6" s="591"/>
      <c r="V6" s="591"/>
      <c r="W6" s="591"/>
      <c r="X6" s="591"/>
      <c r="Y6" s="592"/>
      <c r="Z6" s="643">
        <v>0.9</v>
      </c>
      <c r="AA6" s="643"/>
      <c r="AB6" s="643"/>
      <c r="AC6" s="643"/>
      <c r="AD6" s="644">
        <v>1574784</v>
      </c>
      <c r="AE6" s="644"/>
      <c r="AF6" s="644"/>
      <c r="AG6" s="644"/>
      <c r="AH6" s="644"/>
      <c r="AI6" s="644"/>
      <c r="AJ6" s="644"/>
      <c r="AK6" s="644"/>
      <c r="AL6" s="613">
        <v>1.7</v>
      </c>
      <c r="AM6" s="645"/>
      <c r="AN6" s="645"/>
      <c r="AO6" s="646"/>
      <c r="AP6" s="587" t="s">
        <v>214</v>
      </c>
      <c r="AQ6" s="588"/>
      <c r="AR6" s="588"/>
      <c r="AS6" s="588"/>
      <c r="AT6" s="588"/>
      <c r="AU6" s="588"/>
      <c r="AV6" s="588"/>
      <c r="AW6" s="588"/>
      <c r="AX6" s="588"/>
      <c r="AY6" s="588"/>
      <c r="AZ6" s="588"/>
      <c r="BA6" s="588"/>
      <c r="BB6" s="588"/>
      <c r="BC6" s="588"/>
      <c r="BD6" s="588"/>
      <c r="BE6" s="588"/>
      <c r="BF6" s="589"/>
      <c r="BG6" s="590">
        <v>64327078</v>
      </c>
      <c r="BH6" s="591"/>
      <c r="BI6" s="591"/>
      <c r="BJ6" s="591"/>
      <c r="BK6" s="591"/>
      <c r="BL6" s="591"/>
      <c r="BM6" s="591"/>
      <c r="BN6" s="592"/>
      <c r="BO6" s="643">
        <v>88.2</v>
      </c>
      <c r="BP6" s="643"/>
      <c r="BQ6" s="643"/>
      <c r="BR6" s="643"/>
      <c r="BS6" s="644">
        <v>855797</v>
      </c>
      <c r="BT6" s="644"/>
      <c r="BU6" s="644"/>
      <c r="BV6" s="644"/>
      <c r="BW6" s="644"/>
      <c r="BX6" s="644"/>
      <c r="BY6" s="644"/>
      <c r="BZ6" s="644"/>
      <c r="CA6" s="644"/>
      <c r="CB6" s="680"/>
      <c r="CD6" s="647" t="s">
        <v>215</v>
      </c>
      <c r="CE6" s="648"/>
      <c r="CF6" s="648"/>
      <c r="CG6" s="648"/>
      <c r="CH6" s="648"/>
      <c r="CI6" s="648"/>
      <c r="CJ6" s="648"/>
      <c r="CK6" s="648"/>
      <c r="CL6" s="648"/>
      <c r="CM6" s="648"/>
      <c r="CN6" s="648"/>
      <c r="CO6" s="648"/>
      <c r="CP6" s="648"/>
      <c r="CQ6" s="649"/>
      <c r="CR6" s="590">
        <v>786769</v>
      </c>
      <c r="CS6" s="591"/>
      <c r="CT6" s="591"/>
      <c r="CU6" s="591"/>
      <c r="CV6" s="591"/>
      <c r="CW6" s="591"/>
      <c r="CX6" s="591"/>
      <c r="CY6" s="592"/>
      <c r="CZ6" s="643">
        <v>0.5</v>
      </c>
      <c r="DA6" s="643"/>
      <c r="DB6" s="643"/>
      <c r="DC6" s="643"/>
      <c r="DD6" s="596" t="s">
        <v>216</v>
      </c>
      <c r="DE6" s="591"/>
      <c r="DF6" s="591"/>
      <c r="DG6" s="591"/>
      <c r="DH6" s="591"/>
      <c r="DI6" s="591"/>
      <c r="DJ6" s="591"/>
      <c r="DK6" s="591"/>
      <c r="DL6" s="591"/>
      <c r="DM6" s="591"/>
      <c r="DN6" s="591"/>
      <c r="DO6" s="591"/>
      <c r="DP6" s="592"/>
      <c r="DQ6" s="596">
        <v>786769</v>
      </c>
      <c r="DR6" s="591"/>
      <c r="DS6" s="591"/>
      <c r="DT6" s="591"/>
      <c r="DU6" s="591"/>
      <c r="DV6" s="591"/>
      <c r="DW6" s="591"/>
      <c r="DX6" s="591"/>
      <c r="DY6" s="591"/>
      <c r="DZ6" s="591"/>
      <c r="EA6" s="591"/>
      <c r="EB6" s="591"/>
      <c r="EC6" s="626"/>
    </row>
    <row r="7" spans="2:143" ht="11.25" customHeight="1" x14ac:dyDescent="0.15">
      <c r="B7" s="587" t="s">
        <v>217</v>
      </c>
      <c r="C7" s="588"/>
      <c r="D7" s="588"/>
      <c r="E7" s="588"/>
      <c r="F7" s="588"/>
      <c r="G7" s="588"/>
      <c r="H7" s="588"/>
      <c r="I7" s="588"/>
      <c r="J7" s="588"/>
      <c r="K7" s="588"/>
      <c r="L7" s="588"/>
      <c r="M7" s="588"/>
      <c r="N7" s="588"/>
      <c r="O7" s="588"/>
      <c r="P7" s="588"/>
      <c r="Q7" s="589"/>
      <c r="R7" s="590">
        <v>65792</v>
      </c>
      <c r="S7" s="591"/>
      <c r="T7" s="591"/>
      <c r="U7" s="591"/>
      <c r="V7" s="591"/>
      <c r="W7" s="591"/>
      <c r="X7" s="591"/>
      <c r="Y7" s="592"/>
      <c r="Z7" s="643">
        <v>0</v>
      </c>
      <c r="AA7" s="643"/>
      <c r="AB7" s="643"/>
      <c r="AC7" s="643"/>
      <c r="AD7" s="644">
        <v>65792</v>
      </c>
      <c r="AE7" s="644"/>
      <c r="AF7" s="644"/>
      <c r="AG7" s="644"/>
      <c r="AH7" s="644"/>
      <c r="AI7" s="644"/>
      <c r="AJ7" s="644"/>
      <c r="AK7" s="644"/>
      <c r="AL7" s="613">
        <v>0.1</v>
      </c>
      <c r="AM7" s="645"/>
      <c r="AN7" s="645"/>
      <c r="AO7" s="646"/>
      <c r="AP7" s="587" t="s">
        <v>218</v>
      </c>
      <c r="AQ7" s="588"/>
      <c r="AR7" s="588"/>
      <c r="AS7" s="588"/>
      <c r="AT7" s="588"/>
      <c r="AU7" s="588"/>
      <c r="AV7" s="588"/>
      <c r="AW7" s="588"/>
      <c r="AX7" s="588"/>
      <c r="AY7" s="588"/>
      <c r="AZ7" s="588"/>
      <c r="BA7" s="588"/>
      <c r="BB7" s="588"/>
      <c r="BC7" s="588"/>
      <c r="BD7" s="588"/>
      <c r="BE7" s="588"/>
      <c r="BF7" s="589"/>
      <c r="BG7" s="590">
        <v>28593932</v>
      </c>
      <c r="BH7" s="591"/>
      <c r="BI7" s="591"/>
      <c r="BJ7" s="591"/>
      <c r="BK7" s="591"/>
      <c r="BL7" s="591"/>
      <c r="BM7" s="591"/>
      <c r="BN7" s="592"/>
      <c r="BO7" s="643">
        <v>39.200000000000003</v>
      </c>
      <c r="BP7" s="643"/>
      <c r="BQ7" s="643"/>
      <c r="BR7" s="643"/>
      <c r="BS7" s="644">
        <v>855797</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16325456</v>
      </c>
      <c r="CS7" s="591"/>
      <c r="CT7" s="591"/>
      <c r="CU7" s="591"/>
      <c r="CV7" s="591"/>
      <c r="CW7" s="591"/>
      <c r="CX7" s="591"/>
      <c r="CY7" s="592"/>
      <c r="CZ7" s="643">
        <v>9.8000000000000007</v>
      </c>
      <c r="DA7" s="643"/>
      <c r="DB7" s="643"/>
      <c r="DC7" s="643"/>
      <c r="DD7" s="596">
        <v>1600101</v>
      </c>
      <c r="DE7" s="591"/>
      <c r="DF7" s="591"/>
      <c r="DG7" s="591"/>
      <c r="DH7" s="591"/>
      <c r="DI7" s="591"/>
      <c r="DJ7" s="591"/>
      <c r="DK7" s="591"/>
      <c r="DL7" s="591"/>
      <c r="DM7" s="591"/>
      <c r="DN7" s="591"/>
      <c r="DO7" s="591"/>
      <c r="DP7" s="592"/>
      <c r="DQ7" s="596">
        <v>12798495</v>
      </c>
      <c r="DR7" s="591"/>
      <c r="DS7" s="591"/>
      <c r="DT7" s="591"/>
      <c r="DU7" s="591"/>
      <c r="DV7" s="591"/>
      <c r="DW7" s="591"/>
      <c r="DX7" s="591"/>
      <c r="DY7" s="591"/>
      <c r="DZ7" s="591"/>
      <c r="EA7" s="591"/>
      <c r="EB7" s="591"/>
      <c r="EC7" s="626"/>
    </row>
    <row r="8" spans="2:143" ht="11.25" customHeight="1" x14ac:dyDescent="0.15">
      <c r="B8" s="587" t="s">
        <v>220</v>
      </c>
      <c r="C8" s="588"/>
      <c r="D8" s="588"/>
      <c r="E8" s="588"/>
      <c r="F8" s="588"/>
      <c r="G8" s="588"/>
      <c r="H8" s="588"/>
      <c r="I8" s="588"/>
      <c r="J8" s="588"/>
      <c r="K8" s="588"/>
      <c r="L8" s="588"/>
      <c r="M8" s="588"/>
      <c r="N8" s="588"/>
      <c r="O8" s="588"/>
      <c r="P8" s="588"/>
      <c r="Q8" s="589"/>
      <c r="R8" s="590">
        <v>211230</v>
      </c>
      <c r="S8" s="591"/>
      <c r="T8" s="591"/>
      <c r="U8" s="591"/>
      <c r="V8" s="591"/>
      <c r="W8" s="591"/>
      <c r="X8" s="591"/>
      <c r="Y8" s="592"/>
      <c r="Z8" s="643">
        <v>0.1</v>
      </c>
      <c r="AA8" s="643"/>
      <c r="AB8" s="643"/>
      <c r="AC8" s="643"/>
      <c r="AD8" s="644">
        <v>211230</v>
      </c>
      <c r="AE8" s="644"/>
      <c r="AF8" s="644"/>
      <c r="AG8" s="644"/>
      <c r="AH8" s="644"/>
      <c r="AI8" s="644"/>
      <c r="AJ8" s="644"/>
      <c r="AK8" s="644"/>
      <c r="AL8" s="613">
        <v>0.2</v>
      </c>
      <c r="AM8" s="645"/>
      <c r="AN8" s="645"/>
      <c r="AO8" s="646"/>
      <c r="AP8" s="587" t="s">
        <v>221</v>
      </c>
      <c r="AQ8" s="588"/>
      <c r="AR8" s="588"/>
      <c r="AS8" s="588"/>
      <c r="AT8" s="588"/>
      <c r="AU8" s="588"/>
      <c r="AV8" s="588"/>
      <c r="AW8" s="588"/>
      <c r="AX8" s="588"/>
      <c r="AY8" s="588"/>
      <c r="AZ8" s="588"/>
      <c r="BA8" s="588"/>
      <c r="BB8" s="588"/>
      <c r="BC8" s="588"/>
      <c r="BD8" s="588"/>
      <c r="BE8" s="588"/>
      <c r="BF8" s="589"/>
      <c r="BG8" s="590">
        <v>764769</v>
      </c>
      <c r="BH8" s="591"/>
      <c r="BI8" s="591"/>
      <c r="BJ8" s="591"/>
      <c r="BK8" s="591"/>
      <c r="BL8" s="591"/>
      <c r="BM8" s="591"/>
      <c r="BN8" s="592"/>
      <c r="BO8" s="643">
        <v>1</v>
      </c>
      <c r="BP8" s="643"/>
      <c r="BQ8" s="643"/>
      <c r="BR8" s="643"/>
      <c r="BS8" s="596" t="s">
        <v>112</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71738249</v>
      </c>
      <c r="CS8" s="591"/>
      <c r="CT8" s="591"/>
      <c r="CU8" s="591"/>
      <c r="CV8" s="591"/>
      <c r="CW8" s="591"/>
      <c r="CX8" s="591"/>
      <c r="CY8" s="592"/>
      <c r="CZ8" s="643">
        <v>43.1</v>
      </c>
      <c r="DA8" s="643"/>
      <c r="DB8" s="643"/>
      <c r="DC8" s="643"/>
      <c r="DD8" s="596">
        <v>1613167</v>
      </c>
      <c r="DE8" s="591"/>
      <c r="DF8" s="591"/>
      <c r="DG8" s="591"/>
      <c r="DH8" s="591"/>
      <c r="DI8" s="591"/>
      <c r="DJ8" s="591"/>
      <c r="DK8" s="591"/>
      <c r="DL8" s="591"/>
      <c r="DM8" s="591"/>
      <c r="DN8" s="591"/>
      <c r="DO8" s="591"/>
      <c r="DP8" s="592"/>
      <c r="DQ8" s="596">
        <v>32070617</v>
      </c>
      <c r="DR8" s="591"/>
      <c r="DS8" s="591"/>
      <c r="DT8" s="591"/>
      <c r="DU8" s="591"/>
      <c r="DV8" s="591"/>
      <c r="DW8" s="591"/>
      <c r="DX8" s="591"/>
      <c r="DY8" s="591"/>
      <c r="DZ8" s="591"/>
      <c r="EA8" s="591"/>
      <c r="EB8" s="591"/>
      <c r="EC8" s="626"/>
    </row>
    <row r="9" spans="2:143" ht="11.25" customHeight="1" x14ac:dyDescent="0.15">
      <c r="B9" s="587" t="s">
        <v>223</v>
      </c>
      <c r="C9" s="588"/>
      <c r="D9" s="588"/>
      <c r="E9" s="588"/>
      <c r="F9" s="588"/>
      <c r="G9" s="588"/>
      <c r="H9" s="588"/>
      <c r="I9" s="588"/>
      <c r="J9" s="588"/>
      <c r="K9" s="588"/>
      <c r="L9" s="588"/>
      <c r="M9" s="588"/>
      <c r="N9" s="588"/>
      <c r="O9" s="588"/>
      <c r="P9" s="588"/>
      <c r="Q9" s="589"/>
      <c r="R9" s="590">
        <v>115749</v>
      </c>
      <c r="S9" s="591"/>
      <c r="T9" s="591"/>
      <c r="U9" s="591"/>
      <c r="V9" s="591"/>
      <c r="W9" s="591"/>
      <c r="X9" s="591"/>
      <c r="Y9" s="592"/>
      <c r="Z9" s="643">
        <v>0.1</v>
      </c>
      <c r="AA9" s="643"/>
      <c r="AB9" s="643"/>
      <c r="AC9" s="643"/>
      <c r="AD9" s="644">
        <v>115749</v>
      </c>
      <c r="AE9" s="644"/>
      <c r="AF9" s="644"/>
      <c r="AG9" s="644"/>
      <c r="AH9" s="644"/>
      <c r="AI9" s="644"/>
      <c r="AJ9" s="644"/>
      <c r="AK9" s="644"/>
      <c r="AL9" s="613">
        <v>0.1</v>
      </c>
      <c r="AM9" s="645"/>
      <c r="AN9" s="645"/>
      <c r="AO9" s="646"/>
      <c r="AP9" s="587" t="s">
        <v>224</v>
      </c>
      <c r="AQ9" s="588"/>
      <c r="AR9" s="588"/>
      <c r="AS9" s="588"/>
      <c r="AT9" s="588"/>
      <c r="AU9" s="588"/>
      <c r="AV9" s="588"/>
      <c r="AW9" s="588"/>
      <c r="AX9" s="588"/>
      <c r="AY9" s="588"/>
      <c r="AZ9" s="588"/>
      <c r="BA9" s="588"/>
      <c r="BB9" s="588"/>
      <c r="BC9" s="588"/>
      <c r="BD9" s="588"/>
      <c r="BE9" s="588"/>
      <c r="BF9" s="589"/>
      <c r="BG9" s="590">
        <v>22226036</v>
      </c>
      <c r="BH9" s="591"/>
      <c r="BI9" s="591"/>
      <c r="BJ9" s="591"/>
      <c r="BK9" s="591"/>
      <c r="BL9" s="591"/>
      <c r="BM9" s="591"/>
      <c r="BN9" s="592"/>
      <c r="BO9" s="643">
        <v>30.5</v>
      </c>
      <c r="BP9" s="643"/>
      <c r="BQ9" s="643"/>
      <c r="BR9" s="643"/>
      <c r="BS9" s="596" t="s">
        <v>112</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13032783</v>
      </c>
      <c r="CS9" s="591"/>
      <c r="CT9" s="591"/>
      <c r="CU9" s="591"/>
      <c r="CV9" s="591"/>
      <c r="CW9" s="591"/>
      <c r="CX9" s="591"/>
      <c r="CY9" s="592"/>
      <c r="CZ9" s="643">
        <v>7.8</v>
      </c>
      <c r="DA9" s="643"/>
      <c r="DB9" s="643"/>
      <c r="DC9" s="643"/>
      <c r="DD9" s="596">
        <v>1050793</v>
      </c>
      <c r="DE9" s="591"/>
      <c r="DF9" s="591"/>
      <c r="DG9" s="591"/>
      <c r="DH9" s="591"/>
      <c r="DI9" s="591"/>
      <c r="DJ9" s="591"/>
      <c r="DK9" s="591"/>
      <c r="DL9" s="591"/>
      <c r="DM9" s="591"/>
      <c r="DN9" s="591"/>
      <c r="DO9" s="591"/>
      <c r="DP9" s="592"/>
      <c r="DQ9" s="596">
        <v>11267800</v>
      </c>
      <c r="DR9" s="591"/>
      <c r="DS9" s="591"/>
      <c r="DT9" s="591"/>
      <c r="DU9" s="591"/>
      <c r="DV9" s="591"/>
      <c r="DW9" s="591"/>
      <c r="DX9" s="591"/>
      <c r="DY9" s="591"/>
      <c r="DZ9" s="591"/>
      <c r="EA9" s="591"/>
      <c r="EB9" s="591"/>
      <c r="EC9" s="626"/>
    </row>
    <row r="10" spans="2:143" ht="11.25" customHeight="1" x14ac:dyDescent="0.15">
      <c r="B10" s="587" t="s">
        <v>226</v>
      </c>
      <c r="C10" s="588"/>
      <c r="D10" s="588"/>
      <c r="E10" s="588"/>
      <c r="F10" s="588"/>
      <c r="G10" s="588"/>
      <c r="H10" s="588"/>
      <c r="I10" s="588"/>
      <c r="J10" s="588"/>
      <c r="K10" s="588"/>
      <c r="L10" s="588"/>
      <c r="M10" s="588"/>
      <c r="N10" s="588"/>
      <c r="O10" s="588"/>
      <c r="P10" s="588"/>
      <c r="Q10" s="589"/>
      <c r="R10" s="590">
        <v>8238507</v>
      </c>
      <c r="S10" s="591"/>
      <c r="T10" s="591"/>
      <c r="U10" s="591"/>
      <c r="V10" s="591"/>
      <c r="W10" s="591"/>
      <c r="X10" s="591"/>
      <c r="Y10" s="592"/>
      <c r="Z10" s="643">
        <v>4.8</v>
      </c>
      <c r="AA10" s="643"/>
      <c r="AB10" s="643"/>
      <c r="AC10" s="643"/>
      <c r="AD10" s="644">
        <v>8238507</v>
      </c>
      <c r="AE10" s="644"/>
      <c r="AF10" s="644"/>
      <c r="AG10" s="644"/>
      <c r="AH10" s="644"/>
      <c r="AI10" s="644"/>
      <c r="AJ10" s="644"/>
      <c r="AK10" s="644"/>
      <c r="AL10" s="613">
        <v>8.6999999999999993</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1280690</v>
      </c>
      <c r="BH10" s="591"/>
      <c r="BI10" s="591"/>
      <c r="BJ10" s="591"/>
      <c r="BK10" s="591"/>
      <c r="BL10" s="591"/>
      <c r="BM10" s="591"/>
      <c r="BN10" s="592"/>
      <c r="BO10" s="643">
        <v>1.8</v>
      </c>
      <c r="BP10" s="643"/>
      <c r="BQ10" s="643"/>
      <c r="BR10" s="643"/>
      <c r="BS10" s="596" t="s">
        <v>112</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v>708023</v>
      </c>
      <c r="CS10" s="591"/>
      <c r="CT10" s="591"/>
      <c r="CU10" s="591"/>
      <c r="CV10" s="591"/>
      <c r="CW10" s="591"/>
      <c r="CX10" s="591"/>
      <c r="CY10" s="592"/>
      <c r="CZ10" s="643">
        <v>0.4</v>
      </c>
      <c r="DA10" s="643"/>
      <c r="DB10" s="643"/>
      <c r="DC10" s="643"/>
      <c r="DD10" s="596">
        <v>10390</v>
      </c>
      <c r="DE10" s="591"/>
      <c r="DF10" s="591"/>
      <c r="DG10" s="591"/>
      <c r="DH10" s="591"/>
      <c r="DI10" s="591"/>
      <c r="DJ10" s="591"/>
      <c r="DK10" s="591"/>
      <c r="DL10" s="591"/>
      <c r="DM10" s="591"/>
      <c r="DN10" s="591"/>
      <c r="DO10" s="591"/>
      <c r="DP10" s="592"/>
      <c r="DQ10" s="596">
        <v>151532</v>
      </c>
      <c r="DR10" s="591"/>
      <c r="DS10" s="591"/>
      <c r="DT10" s="591"/>
      <c r="DU10" s="591"/>
      <c r="DV10" s="591"/>
      <c r="DW10" s="591"/>
      <c r="DX10" s="591"/>
      <c r="DY10" s="591"/>
      <c r="DZ10" s="591"/>
      <c r="EA10" s="591"/>
      <c r="EB10" s="591"/>
      <c r="EC10" s="626"/>
    </row>
    <row r="11" spans="2:143" ht="11.25" customHeight="1" x14ac:dyDescent="0.15">
      <c r="B11" s="587" t="s">
        <v>229</v>
      </c>
      <c r="C11" s="588"/>
      <c r="D11" s="588"/>
      <c r="E11" s="588"/>
      <c r="F11" s="588"/>
      <c r="G11" s="588"/>
      <c r="H11" s="588"/>
      <c r="I11" s="588"/>
      <c r="J11" s="588"/>
      <c r="K11" s="588"/>
      <c r="L11" s="588"/>
      <c r="M11" s="588"/>
      <c r="N11" s="588"/>
      <c r="O11" s="588"/>
      <c r="P11" s="588"/>
      <c r="Q11" s="589"/>
      <c r="R11" s="590">
        <v>52088</v>
      </c>
      <c r="S11" s="591"/>
      <c r="T11" s="591"/>
      <c r="U11" s="591"/>
      <c r="V11" s="591"/>
      <c r="W11" s="591"/>
      <c r="X11" s="591"/>
      <c r="Y11" s="592"/>
      <c r="Z11" s="643">
        <v>0</v>
      </c>
      <c r="AA11" s="643"/>
      <c r="AB11" s="643"/>
      <c r="AC11" s="643"/>
      <c r="AD11" s="644">
        <v>52088</v>
      </c>
      <c r="AE11" s="644"/>
      <c r="AF11" s="644"/>
      <c r="AG11" s="644"/>
      <c r="AH11" s="644"/>
      <c r="AI11" s="644"/>
      <c r="AJ11" s="644"/>
      <c r="AK11" s="644"/>
      <c r="AL11" s="613">
        <v>0.1</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4322437</v>
      </c>
      <c r="BH11" s="591"/>
      <c r="BI11" s="591"/>
      <c r="BJ11" s="591"/>
      <c r="BK11" s="591"/>
      <c r="BL11" s="591"/>
      <c r="BM11" s="591"/>
      <c r="BN11" s="592"/>
      <c r="BO11" s="643">
        <v>5.9</v>
      </c>
      <c r="BP11" s="643"/>
      <c r="BQ11" s="643"/>
      <c r="BR11" s="643"/>
      <c r="BS11" s="596">
        <v>855797</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1979485</v>
      </c>
      <c r="CS11" s="591"/>
      <c r="CT11" s="591"/>
      <c r="CU11" s="591"/>
      <c r="CV11" s="591"/>
      <c r="CW11" s="591"/>
      <c r="CX11" s="591"/>
      <c r="CY11" s="592"/>
      <c r="CZ11" s="643">
        <v>1.2</v>
      </c>
      <c r="DA11" s="643"/>
      <c r="DB11" s="643"/>
      <c r="DC11" s="643"/>
      <c r="DD11" s="596">
        <v>731882</v>
      </c>
      <c r="DE11" s="591"/>
      <c r="DF11" s="591"/>
      <c r="DG11" s="591"/>
      <c r="DH11" s="591"/>
      <c r="DI11" s="591"/>
      <c r="DJ11" s="591"/>
      <c r="DK11" s="591"/>
      <c r="DL11" s="591"/>
      <c r="DM11" s="591"/>
      <c r="DN11" s="591"/>
      <c r="DO11" s="591"/>
      <c r="DP11" s="592"/>
      <c r="DQ11" s="596">
        <v>1563954</v>
      </c>
      <c r="DR11" s="591"/>
      <c r="DS11" s="591"/>
      <c r="DT11" s="591"/>
      <c r="DU11" s="591"/>
      <c r="DV11" s="591"/>
      <c r="DW11" s="591"/>
      <c r="DX11" s="591"/>
      <c r="DY11" s="591"/>
      <c r="DZ11" s="591"/>
      <c r="EA11" s="591"/>
      <c r="EB11" s="591"/>
      <c r="EC11" s="626"/>
    </row>
    <row r="12" spans="2:143" ht="11.25" customHeight="1" x14ac:dyDescent="0.15">
      <c r="B12" s="587" t="s">
        <v>232</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31006467</v>
      </c>
      <c r="BH12" s="591"/>
      <c r="BI12" s="591"/>
      <c r="BJ12" s="591"/>
      <c r="BK12" s="591"/>
      <c r="BL12" s="591"/>
      <c r="BM12" s="591"/>
      <c r="BN12" s="592"/>
      <c r="BO12" s="643">
        <v>42.5</v>
      </c>
      <c r="BP12" s="643"/>
      <c r="BQ12" s="643"/>
      <c r="BR12" s="643"/>
      <c r="BS12" s="596" t="s">
        <v>112</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3553212</v>
      </c>
      <c r="CS12" s="591"/>
      <c r="CT12" s="591"/>
      <c r="CU12" s="591"/>
      <c r="CV12" s="591"/>
      <c r="CW12" s="591"/>
      <c r="CX12" s="591"/>
      <c r="CY12" s="592"/>
      <c r="CZ12" s="643">
        <v>2.1</v>
      </c>
      <c r="DA12" s="643"/>
      <c r="DB12" s="643"/>
      <c r="DC12" s="643"/>
      <c r="DD12" s="596">
        <v>64789</v>
      </c>
      <c r="DE12" s="591"/>
      <c r="DF12" s="591"/>
      <c r="DG12" s="591"/>
      <c r="DH12" s="591"/>
      <c r="DI12" s="591"/>
      <c r="DJ12" s="591"/>
      <c r="DK12" s="591"/>
      <c r="DL12" s="591"/>
      <c r="DM12" s="591"/>
      <c r="DN12" s="591"/>
      <c r="DO12" s="591"/>
      <c r="DP12" s="592"/>
      <c r="DQ12" s="596">
        <v>898771</v>
      </c>
      <c r="DR12" s="591"/>
      <c r="DS12" s="591"/>
      <c r="DT12" s="591"/>
      <c r="DU12" s="591"/>
      <c r="DV12" s="591"/>
      <c r="DW12" s="591"/>
      <c r="DX12" s="591"/>
      <c r="DY12" s="591"/>
      <c r="DZ12" s="591"/>
      <c r="EA12" s="591"/>
      <c r="EB12" s="591"/>
      <c r="EC12" s="626"/>
    </row>
    <row r="13" spans="2:143" ht="11.25" customHeight="1" x14ac:dyDescent="0.15">
      <c r="B13" s="587" t="s">
        <v>235</v>
      </c>
      <c r="C13" s="588"/>
      <c r="D13" s="588"/>
      <c r="E13" s="588"/>
      <c r="F13" s="588"/>
      <c r="G13" s="588"/>
      <c r="H13" s="588"/>
      <c r="I13" s="588"/>
      <c r="J13" s="588"/>
      <c r="K13" s="588"/>
      <c r="L13" s="588"/>
      <c r="M13" s="588"/>
      <c r="N13" s="588"/>
      <c r="O13" s="588"/>
      <c r="P13" s="588"/>
      <c r="Q13" s="589"/>
      <c r="R13" s="590">
        <v>296169</v>
      </c>
      <c r="S13" s="591"/>
      <c r="T13" s="591"/>
      <c r="U13" s="591"/>
      <c r="V13" s="591"/>
      <c r="W13" s="591"/>
      <c r="X13" s="591"/>
      <c r="Y13" s="592"/>
      <c r="Z13" s="643">
        <v>0.2</v>
      </c>
      <c r="AA13" s="643"/>
      <c r="AB13" s="643"/>
      <c r="AC13" s="643"/>
      <c r="AD13" s="644">
        <v>296169</v>
      </c>
      <c r="AE13" s="644"/>
      <c r="AF13" s="644"/>
      <c r="AG13" s="644"/>
      <c r="AH13" s="644"/>
      <c r="AI13" s="644"/>
      <c r="AJ13" s="644"/>
      <c r="AK13" s="644"/>
      <c r="AL13" s="613">
        <v>0.3</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30953398</v>
      </c>
      <c r="BH13" s="591"/>
      <c r="BI13" s="591"/>
      <c r="BJ13" s="591"/>
      <c r="BK13" s="591"/>
      <c r="BL13" s="591"/>
      <c r="BM13" s="591"/>
      <c r="BN13" s="592"/>
      <c r="BO13" s="643">
        <v>42.4</v>
      </c>
      <c r="BP13" s="643"/>
      <c r="BQ13" s="643"/>
      <c r="BR13" s="643"/>
      <c r="BS13" s="596" t="s">
        <v>112</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14904478</v>
      </c>
      <c r="CS13" s="591"/>
      <c r="CT13" s="591"/>
      <c r="CU13" s="591"/>
      <c r="CV13" s="591"/>
      <c r="CW13" s="591"/>
      <c r="CX13" s="591"/>
      <c r="CY13" s="592"/>
      <c r="CZ13" s="643">
        <v>9</v>
      </c>
      <c r="DA13" s="643"/>
      <c r="DB13" s="643"/>
      <c r="DC13" s="643"/>
      <c r="DD13" s="596">
        <v>5604955</v>
      </c>
      <c r="DE13" s="591"/>
      <c r="DF13" s="591"/>
      <c r="DG13" s="591"/>
      <c r="DH13" s="591"/>
      <c r="DI13" s="591"/>
      <c r="DJ13" s="591"/>
      <c r="DK13" s="591"/>
      <c r="DL13" s="591"/>
      <c r="DM13" s="591"/>
      <c r="DN13" s="591"/>
      <c r="DO13" s="591"/>
      <c r="DP13" s="592"/>
      <c r="DQ13" s="596">
        <v>9648150</v>
      </c>
      <c r="DR13" s="591"/>
      <c r="DS13" s="591"/>
      <c r="DT13" s="591"/>
      <c r="DU13" s="591"/>
      <c r="DV13" s="591"/>
      <c r="DW13" s="591"/>
      <c r="DX13" s="591"/>
      <c r="DY13" s="591"/>
      <c r="DZ13" s="591"/>
      <c r="EA13" s="591"/>
      <c r="EB13" s="591"/>
      <c r="EC13" s="626"/>
    </row>
    <row r="14" spans="2:143" ht="11.25" customHeight="1" x14ac:dyDescent="0.15">
      <c r="B14" s="587" t="s">
        <v>238</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1238265</v>
      </c>
      <c r="BH14" s="591"/>
      <c r="BI14" s="591"/>
      <c r="BJ14" s="591"/>
      <c r="BK14" s="591"/>
      <c r="BL14" s="591"/>
      <c r="BM14" s="591"/>
      <c r="BN14" s="592"/>
      <c r="BO14" s="643">
        <v>1.7</v>
      </c>
      <c r="BP14" s="643"/>
      <c r="BQ14" s="643"/>
      <c r="BR14" s="643"/>
      <c r="BS14" s="596" t="s">
        <v>112</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5379589</v>
      </c>
      <c r="CS14" s="591"/>
      <c r="CT14" s="591"/>
      <c r="CU14" s="591"/>
      <c r="CV14" s="591"/>
      <c r="CW14" s="591"/>
      <c r="CX14" s="591"/>
      <c r="CY14" s="592"/>
      <c r="CZ14" s="643">
        <v>3.2</v>
      </c>
      <c r="DA14" s="643"/>
      <c r="DB14" s="643"/>
      <c r="DC14" s="643"/>
      <c r="DD14" s="596">
        <v>80156</v>
      </c>
      <c r="DE14" s="591"/>
      <c r="DF14" s="591"/>
      <c r="DG14" s="591"/>
      <c r="DH14" s="591"/>
      <c r="DI14" s="591"/>
      <c r="DJ14" s="591"/>
      <c r="DK14" s="591"/>
      <c r="DL14" s="591"/>
      <c r="DM14" s="591"/>
      <c r="DN14" s="591"/>
      <c r="DO14" s="591"/>
      <c r="DP14" s="592"/>
      <c r="DQ14" s="596">
        <v>5204314</v>
      </c>
      <c r="DR14" s="591"/>
      <c r="DS14" s="591"/>
      <c r="DT14" s="591"/>
      <c r="DU14" s="591"/>
      <c r="DV14" s="591"/>
      <c r="DW14" s="591"/>
      <c r="DX14" s="591"/>
      <c r="DY14" s="591"/>
      <c r="DZ14" s="591"/>
      <c r="EA14" s="591"/>
      <c r="EB14" s="591"/>
      <c r="EC14" s="626"/>
    </row>
    <row r="15" spans="2:143" ht="11.25" customHeight="1" x14ac:dyDescent="0.15">
      <c r="B15" s="587" t="s">
        <v>241</v>
      </c>
      <c r="C15" s="588"/>
      <c r="D15" s="588"/>
      <c r="E15" s="588"/>
      <c r="F15" s="588"/>
      <c r="G15" s="588"/>
      <c r="H15" s="588"/>
      <c r="I15" s="588"/>
      <c r="J15" s="588"/>
      <c r="K15" s="588"/>
      <c r="L15" s="588"/>
      <c r="M15" s="588"/>
      <c r="N15" s="588"/>
      <c r="O15" s="588"/>
      <c r="P15" s="588"/>
      <c r="Q15" s="589"/>
      <c r="R15" s="590">
        <v>296216</v>
      </c>
      <c r="S15" s="591"/>
      <c r="T15" s="591"/>
      <c r="U15" s="591"/>
      <c r="V15" s="591"/>
      <c r="W15" s="591"/>
      <c r="X15" s="591"/>
      <c r="Y15" s="592"/>
      <c r="Z15" s="643">
        <v>0.2</v>
      </c>
      <c r="AA15" s="643"/>
      <c r="AB15" s="643"/>
      <c r="AC15" s="643"/>
      <c r="AD15" s="644">
        <v>296216</v>
      </c>
      <c r="AE15" s="644"/>
      <c r="AF15" s="644"/>
      <c r="AG15" s="644"/>
      <c r="AH15" s="644"/>
      <c r="AI15" s="644"/>
      <c r="AJ15" s="644"/>
      <c r="AK15" s="644"/>
      <c r="AL15" s="613">
        <v>0.3</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3487814</v>
      </c>
      <c r="BH15" s="591"/>
      <c r="BI15" s="591"/>
      <c r="BJ15" s="591"/>
      <c r="BK15" s="591"/>
      <c r="BL15" s="591"/>
      <c r="BM15" s="591"/>
      <c r="BN15" s="592"/>
      <c r="BO15" s="643">
        <v>4.8</v>
      </c>
      <c r="BP15" s="643"/>
      <c r="BQ15" s="643"/>
      <c r="BR15" s="643"/>
      <c r="BS15" s="596" t="s">
        <v>112</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18891624</v>
      </c>
      <c r="CS15" s="591"/>
      <c r="CT15" s="591"/>
      <c r="CU15" s="591"/>
      <c r="CV15" s="591"/>
      <c r="CW15" s="591"/>
      <c r="CX15" s="591"/>
      <c r="CY15" s="592"/>
      <c r="CZ15" s="643">
        <v>11.3</v>
      </c>
      <c r="DA15" s="643"/>
      <c r="DB15" s="643"/>
      <c r="DC15" s="643"/>
      <c r="DD15" s="596">
        <v>4581792</v>
      </c>
      <c r="DE15" s="591"/>
      <c r="DF15" s="591"/>
      <c r="DG15" s="591"/>
      <c r="DH15" s="591"/>
      <c r="DI15" s="591"/>
      <c r="DJ15" s="591"/>
      <c r="DK15" s="591"/>
      <c r="DL15" s="591"/>
      <c r="DM15" s="591"/>
      <c r="DN15" s="591"/>
      <c r="DO15" s="591"/>
      <c r="DP15" s="592"/>
      <c r="DQ15" s="596">
        <v>12911207</v>
      </c>
      <c r="DR15" s="591"/>
      <c r="DS15" s="591"/>
      <c r="DT15" s="591"/>
      <c r="DU15" s="591"/>
      <c r="DV15" s="591"/>
      <c r="DW15" s="591"/>
      <c r="DX15" s="591"/>
      <c r="DY15" s="591"/>
      <c r="DZ15" s="591"/>
      <c r="EA15" s="591"/>
      <c r="EB15" s="591"/>
      <c r="EC15" s="626"/>
    </row>
    <row r="16" spans="2:143" ht="11.25" customHeight="1" x14ac:dyDescent="0.15">
      <c r="B16" s="587" t="s">
        <v>244</v>
      </c>
      <c r="C16" s="588"/>
      <c r="D16" s="588"/>
      <c r="E16" s="588"/>
      <c r="F16" s="588"/>
      <c r="G16" s="588"/>
      <c r="H16" s="588"/>
      <c r="I16" s="588"/>
      <c r="J16" s="588"/>
      <c r="K16" s="588"/>
      <c r="L16" s="588"/>
      <c r="M16" s="588"/>
      <c r="N16" s="588"/>
      <c r="O16" s="588"/>
      <c r="P16" s="588"/>
      <c r="Q16" s="589"/>
      <c r="R16" s="590">
        <v>16185362</v>
      </c>
      <c r="S16" s="591"/>
      <c r="T16" s="591"/>
      <c r="U16" s="591"/>
      <c r="V16" s="591"/>
      <c r="W16" s="591"/>
      <c r="X16" s="591"/>
      <c r="Y16" s="592"/>
      <c r="Z16" s="643">
        <v>9.4</v>
      </c>
      <c r="AA16" s="643"/>
      <c r="AB16" s="643"/>
      <c r="AC16" s="643"/>
      <c r="AD16" s="644">
        <v>15124613</v>
      </c>
      <c r="AE16" s="644"/>
      <c r="AF16" s="644"/>
      <c r="AG16" s="644"/>
      <c r="AH16" s="644"/>
      <c r="AI16" s="644"/>
      <c r="AJ16" s="644"/>
      <c r="AK16" s="644"/>
      <c r="AL16" s="613">
        <v>16.100000000000001</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v>1101980</v>
      </c>
      <c r="CS16" s="591"/>
      <c r="CT16" s="591"/>
      <c r="CU16" s="591"/>
      <c r="CV16" s="591"/>
      <c r="CW16" s="591"/>
      <c r="CX16" s="591"/>
      <c r="CY16" s="592"/>
      <c r="CZ16" s="643">
        <v>0.7</v>
      </c>
      <c r="DA16" s="643"/>
      <c r="DB16" s="643"/>
      <c r="DC16" s="643"/>
      <c r="DD16" s="596" t="s">
        <v>112</v>
      </c>
      <c r="DE16" s="591"/>
      <c r="DF16" s="591"/>
      <c r="DG16" s="591"/>
      <c r="DH16" s="591"/>
      <c r="DI16" s="591"/>
      <c r="DJ16" s="591"/>
      <c r="DK16" s="591"/>
      <c r="DL16" s="591"/>
      <c r="DM16" s="591"/>
      <c r="DN16" s="591"/>
      <c r="DO16" s="591"/>
      <c r="DP16" s="592"/>
      <c r="DQ16" s="596">
        <v>690235</v>
      </c>
      <c r="DR16" s="591"/>
      <c r="DS16" s="591"/>
      <c r="DT16" s="591"/>
      <c r="DU16" s="591"/>
      <c r="DV16" s="591"/>
      <c r="DW16" s="591"/>
      <c r="DX16" s="591"/>
      <c r="DY16" s="591"/>
      <c r="DZ16" s="591"/>
      <c r="EA16" s="591"/>
      <c r="EB16" s="591"/>
      <c r="EC16" s="626"/>
    </row>
    <row r="17" spans="2:133" ht="11.25" customHeight="1" x14ac:dyDescent="0.15">
      <c r="B17" s="587" t="s">
        <v>247</v>
      </c>
      <c r="C17" s="588"/>
      <c r="D17" s="588"/>
      <c r="E17" s="588"/>
      <c r="F17" s="588"/>
      <c r="G17" s="588"/>
      <c r="H17" s="588"/>
      <c r="I17" s="588"/>
      <c r="J17" s="588"/>
      <c r="K17" s="588"/>
      <c r="L17" s="588"/>
      <c r="M17" s="588"/>
      <c r="N17" s="588"/>
      <c r="O17" s="588"/>
      <c r="P17" s="588"/>
      <c r="Q17" s="589"/>
      <c r="R17" s="590">
        <v>15124613</v>
      </c>
      <c r="S17" s="591"/>
      <c r="T17" s="591"/>
      <c r="U17" s="591"/>
      <c r="V17" s="591"/>
      <c r="W17" s="591"/>
      <c r="X17" s="591"/>
      <c r="Y17" s="592"/>
      <c r="Z17" s="643">
        <v>8.8000000000000007</v>
      </c>
      <c r="AA17" s="643"/>
      <c r="AB17" s="643"/>
      <c r="AC17" s="643"/>
      <c r="AD17" s="644">
        <v>15124613</v>
      </c>
      <c r="AE17" s="644"/>
      <c r="AF17" s="644"/>
      <c r="AG17" s="644"/>
      <c r="AH17" s="644"/>
      <c r="AI17" s="644"/>
      <c r="AJ17" s="644"/>
      <c r="AK17" s="644"/>
      <c r="AL17" s="613">
        <v>16.100000000000001</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v>600</v>
      </c>
      <c r="BH17" s="591"/>
      <c r="BI17" s="591"/>
      <c r="BJ17" s="591"/>
      <c r="BK17" s="591"/>
      <c r="BL17" s="591"/>
      <c r="BM17" s="591"/>
      <c r="BN17" s="592"/>
      <c r="BO17" s="643">
        <v>0</v>
      </c>
      <c r="BP17" s="643"/>
      <c r="BQ17" s="643"/>
      <c r="BR17" s="643"/>
      <c r="BS17" s="596" t="s">
        <v>112</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18108020</v>
      </c>
      <c r="CS17" s="591"/>
      <c r="CT17" s="591"/>
      <c r="CU17" s="591"/>
      <c r="CV17" s="591"/>
      <c r="CW17" s="591"/>
      <c r="CX17" s="591"/>
      <c r="CY17" s="592"/>
      <c r="CZ17" s="643">
        <v>10.9</v>
      </c>
      <c r="DA17" s="643"/>
      <c r="DB17" s="643"/>
      <c r="DC17" s="643"/>
      <c r="DD17" s="596" t="s">
        <v>112</v>
      </c>
      <c r="DE17" s="591"/>
      <c r="DF17" s="591"/>
      <c r="DG17" s="591"/>
      <c r="DH17" s="591"/>
      <c r="DI17" s="591"/>
      <c r="DJ17" s="591"/>
      <c r="DK17" s="591"/>
      <c r="DL17" s="591"/>
      <c r="DM17" s="591"/>
      <c r="DN17" s="591"/>
      <c r="DO17" s="591"/>
      <c r="DP17" s="592"/>
      <c r="DQ17" s="596">
        <v>17747666</v>
      </c>
      <c r="DR17" s="591"/>
      <c r="DS17" s="591"/>
      <c r="DT17" s="591"/>
      <c r="DU17" s="591"/>
      <c r="DV17" s="591"/>
      <c r="DW17" s="591"/>
      <c r="DX17" s="591"/>
      <c r="DY17" s="591"/>
      <c r="DZ17" s="591"/>
      <c r="EA17" s="591"/>
      <c r="EB17" s="591"/>
      <c r="EC17" s="626"/>
    </row>
    <row r="18" spans="2:133" ht="11.25" customHeight="1" x14ac:dyDescent="0.15">
      <c r="B18" s="587" t="s">
        <v>250</v>
      </c>
      <c r="C18" s="588"/>
      <c r="D18" s="588"/>
      <c r="E18" s="588"/>
      <c r="F18" s="588"/>
      <c r="G18" s="588"/>
      <c r="H18" s="588"/>
      <c r="I18" s="588"/>
      <c r="J18" s="588"/>
      <c r="K18" s="588"/>
      <c r="L18" s="588"/>
      <c r="M18" s="588"/>
      <c r="N18" s="588"/>
      <c r="O18" s="588"/>
      <c r="P18" s="588"/>
      <c r="Q18" s="589"/>
      <c r="R18" s="590">
        <v>1060738</v>
      </c>
      <c r="S18" s="591"/>
      <c r="T18" s="591"/>
      <c r="U18" s="591"/>
      <c r="V18" s="591"/>
      <c r="W18" s="591"/>
      <c r="X18" s="591"/>
      <c r="Y18" s="592"/>
      <c r="Z18" s="643">
        <v>0.6</v>
      </c>
      <c r="AA18" s="643"/>
      <c r="AB18" s="643"/>
      <c r="AC18" s="643"/>
      <c r="AD18" s="644" t="s">
        <v>112</v>
      </c>
      <c r="AE18" s="644"/>
      <c r="AF18" s="644"/>
      <c r="AG18" s="644"/>
      <c r="AH18" s="644"/>
      <c r="AI18" s="644"/>
      <c r="AJ18" s="644"/>
      <c r="AK18" s="644"/>
      <c r="AL18" s="613" t="s">
        <v>112</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x14ac:dyDescent="0.15">
      <c r="B19" s="587" t="s">
        <v>253</v>
      </c>
      <c r="C19" s="588"/>
      <c r="D19" s="588"/>
      <c r="E19" s="588"/>
      <c r="F19" s="588"/>
      <c r="G19" s="588"/>
      <c r="H19" s="588"/>
      <c r="I19" s="588"/>
      <c r="J19" s="588"/>
      <c r="K19" s="588"/>
      <c r="L19" s="588"/>
      <c r="M19" s="588"/>
      <c r="N19" s="588"/>
      <c r="O19" s="588"/>
      <c r="P19" s="588"/>
      <c r="Q19" s="589"/>
      <c r="R19" s="590">
        <v>11</v>
      </c>
      <c r="S19" s="591"/>
      <c r="T19" s="591"/>
      <c r="U19" s="591"/>
      <c r="V19" s="591"/>
      <c r="W19" s="591"/>
      <c r="X19" s="591"/>
      <c r="Y19" s="592"/>
      <c r="Z19" s="643">
        <v>0</v>
      </c>
      <c r="AA19" s="643"/>
      <c r="AB19" s="643"/>
      <c r="AC19" s="643"/>
      <c r="AD19" s="644" t="s">
        <v>112</v>
      </c>
      <c r="AE19" s="644"/>
      <c r="AF19" s="644"/>
      <c r="AG19" s="644"/>
      <c r="AH19" s="644"/>
      <c r="AI19" s="644"/>
      <c r="AJ19" s="644"/>
      <c r="AK19" s="644"/>
      <c r="AL19" s="613" t="s">
        <v>112</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v>8633673</v>
      </c>
      <c r="BH19" s="591"/>
      <c r="BI19" s="591"/>
      <c r="BJ19" s="591"/>
      <c r="BK19" s="591"/>
      <c r="BL19" s="591"/>
      <c r="BM19" s="591"/>
      <c r="BN19" s="592"/>
      <c r="BO19" s="643">
        <v>11.8</v>
      </c>
      <c r="BP19" s="643"/>
      <c r="BQ19" s="643"/>
      <c r="BR19" s="643"/>
      <c r="BS19" s="596" t="s">
        <v>112</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x14ac:dyDescent="0.15">
      <c r="B20" s="587" t="s">
        <v>256</v>
      </c>
      <c r="C20" s="588"/>
      <c r="D20" s="588"/>
      <c r="E20" s="588"/>
      <c r="F20" s="588"/>
      <c r="G20" s="588"/>
      <c r="H20" s="588"/>
      <c r="I20" s="588"/>
      <c r="J20" s="588"/>
      <c r="K20" s="588"/>
      <c r="L20" s="588"/>
      <c r="M20" s="588"/>
      <c r="N20" s="588"/>
      <c r="O20" s="588"/>
      <c r="P20" s="588"/>
      <c r="Q20" s="589"/>
      <c r="R20" s="590">
        <v>99996648</v>
      </c>
      <c r="S20" s="591"/>
      <c r="T20" s="591"/>
      <c r="U20" s="591"/>
      <c r="V20" s="591"/>
      <c r="W20" s="591"/>
      <c r="X20" s="591"/>
      <c r="Y20" s="592"/>
      <c r="Z20" s="643">
        <v>58.2</v>
      </c>
      <c r="AA20" s="643"/>
      <c r="AB20" s="643"/>
      <c r="AC20" s="643"/>
      <c r="AD20" s="644">
        <v>93827735</v>
      </c>
      <c r="AE20" s="644"/>
      <c r="AF20" s="644"/>
      <c r="AG20" s="644"/>
      <c r="AH20" s="644"/>
      <c r="AI20" s="644"/>
      <c r="AJ20" s="644"/>
      <c r="AK20" s="644"/>
      <c r="AL20" s="613">
        <v>99.6</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v>8633673</v>
      </c>
      <c r="BH20" s="591"/>
      <c r="BI20" s="591"/>
      <c r="BJ20" s="591"/>
      <c r="BK20" s="591"/>
      <c r="BL20" s="591"/>
      <c r="BM20" s="591"/>
      <c r="BN20" s="592"/>
      <c r="BO20" s="643">
        <v>11.8</v>
      </c>
      <c r="BP20" s="643"/>
      <c r="BQ20" s="643"/>
      <c r="BR20" s="643"/>
      <c r="BS20" s="596" t="s">
        <v>112</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166509668</v>
      </c>
      <c r="CS20" s="591"/>
      <c r="CT20" s="591"/>
      <c r="CU20" s="591"/>
      <c r="CV20" s="591"/>
      <c r="CW20" s="591"/>
      <c r="CX20" s="591"/>
      <c r="CY20" s="592"/>
      <c r="CZ20" s="643">
        <v>100</v>
      </c>
      <c r="DA20" s="643"/>
      <c r="DB20" s="643"/>
      <c r="DC20" s="643"/>
      <c r="DD20" s="596">
        <v>15338025</v>
      </c>
      <c r="DE20" s="591"/>
      <c r="DF20" s="591"/>
      <c r="DG20" s="591"/>
      <c r="DH20" s="591"/>
      <c r="DI20" s="591"/>
      <c r="DJ20" s="591"/>
      <c r="DK20" s="591"/>
      <c r="DL20" s="591"/>
      <c r="DM20" s="591"/>
      <c r="DN20" s="591"/>
      <c r="DO20" s="591"/>
      <c r="DP20" s="592"/>
      <c r="DQ20" s="596">
        <v>105739510</v>
      </c>
      <c r="DR20" s="591"/>
      <c r="DS20" s="591"/>
      <c r="DT20" s="591"/>
      <c r="DU20" s="591"/>
      <c r="DV20" s="591"/>
      <c r="DW20" s="591"/>
      <c r="DX20" s="591"/>
      <c r="DY20" s="591"/>
      <c r="DZ20" s="591"/>
      <c r="EA20" s="591"/>
      <c r="EB20" s="591"/>
      <c r="EC20" s="626"/>
    </row>
    <row r="21" spans="2:133" ht="11.25" customHeight="1" x14ac:dyDescent="0.15">
      <c r="B21" s="587" t="s">
        <v>259</v>
      </c>
      <c r="C21" s="588"/>
      <c r="D21" s="588"/>
      <c r="E21" s="588"/>
      <c r="F21" s="588"/>
      <c r="G21" s="588"/>
      <c r="H21" s="588"/>
      <c r="I21" s="588"/>
      <c r="J21" s="588"/>
      <c r="K21" s="588"/>
      <c r="L21" s="588"/>
      <c r="M21" s="588"/>
      <c r="N21" s="588"/>
      <c r="O21" s="588"/>
      <c r="P21" s="588"/>
      <c r="Q21" s="589"/>
      <c r="R21" s="590">
        <v>81528</v>
      </c>
      <c r="S21" s="591"/>
      <c r="T21" s="591"/>
      <c r="U21" s="591"/>
      <c r="V21" s="591"/>
      <c r="W21" s="591"/>
      <c r="X21" s="591"/>
      <c r="Y21" s="592"/>
      <c r="Z21" s="643">
        <v>0</v>
      </c>
      <c r="AA21" s="643"/>
      <c r="AB21" s="643"/>
      <c r="AC21" s="643"/>
      <c r="AD21" s="644">
        <v>81528</v>
      </c>
      <c r="AE21" s="644"/>
      <c r="AF21" s="644"/>
      <c r="AG21" s="644"/>
      <c r="AH21" s="644"/>
      <c r="AI21" s="644"/>
      <c r="AJ21" s="644"/>
      <c r="AK21" s="644"/>
      <c r="AL21" s="613">
        <v>0.1</v>
      </c>
      <c r="AM21" s="645"/>
      <c r="AN21" s="645"/>
      <c r="AO21" s="646"/>
      <c r="AP21" s="681" t="s">
        <v>260</v>
      </c>
      <c r="AQ21" s="691"/>
      <c r="AR21" s="691"/>
      <c r="AS21" s="691"/>
      <c r="AT21" s="691"/>
      <c r="AU21" s="691"/>
      <c r="AV21" s="691"/>
      <c r="AW21" s="691"/>
      <c r="AX21" s="691"/>
      <c r="AY21" s="691"/>
      <c r="AZ21" s="691"/>
      <c r="BA21" s="691"/>
      <c r="BB21" s="691"/>
      <c r="BC21" s="691"/>
      <c r="BD21" s="691"/>
      <c r="BE21" s="691"/>
      <c r="BF21" s="683"/>
      <c r="BG21" s="590">
        <v>14471</v>
      </c>
      <c r="BH21" s="591"/>
      <c r="BI21" s="591"/>
      <c r="BJ21" s="591"/>
      <c r="BK21" s="591"/>
      <c r="BL21" s="591"/>
      <c r="BM21" s="591"/>
      <c r="BN21" s="592"/>
      <c r="BO21" s="643">
        <v>0</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261</v>
      </c>
      <c r="C22" s="588"/>
      <c r="D22" s="588"/>
      <c r="E22" s="588"/>
      <c r="F22" s="588"/>
      <c r="G22" s="588"/>
      <c r="H22" s="588"/>
      <c r="I22" s="588"/>
      <c r="J22" s="588"/>
      <c r="K22" s="588"/>
      <c r="L22" s="588"/>
      <c r="M22" s="588"/>
      <c r="N22" s="588"/>
      <c r="O22" s="588"/>
      <c r="P22" s="588"/>
      <c r="Q22" s="589"/>
      <c r="R22" s="590">
        <v>1786393</v>
      </c>
      <c r="S22" s="591"/>
      <c r="T22" s="591"/>
      <c r="U22" s="591"/>
      <c r="V22" s="591"/>
      <c r="W22" s="591"/>
      <c r="X22" s="591"/>
      <c r="Y22" s="592"/>
      <c r="Z22" s="643">
        <v>1</v>
      </c>
      <c r="AA22" s="643"/>
      <c r="AB22" s="643"/>
      <c r="AC22" s="643"/>
      <c r="AD22" s="644" t="s">
        <v>112</v>
      </c>
      <c r="AE22" s="644"/>
      <c r="AF22" s="644"/>
      <c r="AG22" s="644"/>
      <c r="AH22" s="644"/>
      <c r="AI22" s="644"/>
      <c r="AJ22" s="644"/>
      <c r="AK22" s="644"/>
      <c r="AL22" s="613" t="s">
        <v>112</v>
      </c>
      <c r="AM22" s="645"/>
      <c r="AN22" s="645"/>
      <c r="AO22" s="646"/>
      <c r="AP22" s="681" t="s">
        <v>262</v>
      </c>
      <c r="AQ22" s="691"/>
      <c r="AR22" s="691"/>
      <c r="AS22" s="691"/>
      <c r="AT22" s="691"/>
      <c r="AU22" s="691"/>
      <c r="AV22" s="691"/>
      <c r="AW22" s="691"/>
      <c r="AX22" s="691"/>
      <c r="AY22" s="691"/>
      <c r="AZ22" s="691"/>
      <c r="BA22" s="691"/>
      <c r="BB22" s="691"/>
      <c r="BC22" s="691"/>
      <c r="BD22" s="691"/>
      <c r="BE22" s="691"/>
      <c r="BF22" s="683"/>
      <c r="BG22" s="590">
        <v>3511038</v>
      </c>
      <c r="BH22" s="591"/>
      <c r="BI22" s="591"/>
      <c r="BJ22" s="591"/>
      <c r="BK22" s="591"/>
      <c r="BL22" s="591"/>
      <c r="BM22" s="591"/>
      <c r="BN22" s="592"/>
      <c r="BO22" s="643">
        <v>4.8</v>
      </c>
      <c r="BP22" s="643"/>
      <c r="BQ22" s="643"/>
      <c r="BR22" s="643"/>
      <c r="BS22" s="596" t="s">
        <v>112</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264</v>
      </c>
      <c r="C23" s="588"/>
      <c r="D23" s="588"/>
      <c r="E23" s="588"/>
      <c r="F23" s="588"/>
      <c r="G23" s="588"/>
      <c r="H23" s="588"/>
      <c r="I23" s="588"/>
      <c r="J23" s="588"/>
      <c r="K23" s="588"/>
      <c r="L23" s="588"/>
      <c r="M23" s="588"/>
      <c r="N23" s="588"/>
      <c r="O23" s="588"/>
      <c r="P23" s="588"/>
      <c r="Q23" s="589"/>
      <c r="R23" s="590">
        <v>3684806</v>
      </c>
      <c r="S23" s="591"/>
      <c r="T23" s="591"/>
      <c r="U23" s="591"/>
      <c r="V23" s="591"/>
      <c r="W23" s="591"/>
      <c r="X23" s="591"/>
      <c r="Y23" s="592"/>
      <c r="Z23" s="643">
        <v>2.1</v>
      </c>
      <c r="AA23" s="643"/>
      <c r="AB23" s="643"/>
      <c r="AC23" s="643"/>
      <c r="AD23" s="644">
        <v>104217</v>
      </c>
      <c r="AE23" s="644"/>
      <c r="AF23" s="644"/>
      <c r="AG23" s="644"/>
      <c r="AH23" s="644"/>
      <c r="AI23" s="644"/>
      <c r="AJ23" s="644"/>
      <c r="AK23" s="644"/>
      <c r="AL23" s="613">
        <v>0.1</v>
      </c>
      <c r="AM23" s="645"/>
      <c r="AN23" s="645"/>
      <c r="AO23" s="646"/>
      <c r="AP23" s="681" t="s">
        <v>265</v>
      </c>
      <c r="AQ23" s="691"/>
      <c r="AR23" s="691"/>
      <c r="AS23" s="691"/>
      <c r="AT23" s="691"/>
      <c r="AU23" s="691"/>
      <c r="AV23" s="691"/>
      <c r="AW23" s="691"/>
      <c r="AX23" s="691"/>
      <c r="AY23" s="691"/>
      <c r="AZ23" s="691"/>
      <c r="BA23" s="691"/>
      <c r="BB23" s="691"/>
      <c r="BC23" s="691"/>
      <c r="BD23" s="691"/>
      <c r="BE23" s="691"/>
      <c r="BF23" s="683"/>
      <c r="BG23" s="590">
        <v>5108164</v>
      </c>
      <c r="BH23" s="591"/>
      <c r="BI23" s="591"/>
      <c r="BJ23" s="591"/>
      <c r="BK23" s="591"/>
      <c r="BL23" s="591"/>
      <c r="BM23" s="591"/>
      <c r="BN23" s="592"/>
      <c r="BO23" s="643">
        <v>7</v>
      </c>
      <c r="BP23" s="643"/>
      <c r="BQ23" s="643"/>
      <c r="BR23" s="643"/>
      <c r="BS23" s="596" t="s">
        <v>112</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x14ac:dyDescent="0.15">
      <c r="B24" s="587" t="s">
        <v>271</v>
      </c>
      <c r="C24" s="588"/>
      <c r="D24" s="588"/>
      <c r="E24" s="588"/>
      <c r="F24" s="588"/>
      <c r="G24" s="588"/>
      <c r="H24" s="588"/>
      <c r="I24" s="588"/>
      <c r="J24" s="588"/>
      <c r="K24" s="588"/>
      <c r="L24" s="588"/>
      <c r="M24" s="588"/>
      <c r="N24" s="588"/>
      <c r="O24" s="588"/>
      <c r="P24" s="588"/>
      <c r="Q24" s="589"/>
      <c r="R24" s="590">
        <v>1128756</v>
      </c>
      <c r="S24" s="591"/>
      <c r="T24" s="591"/>
      <c r="U24" s="591"/>
      <c r="V24" s="591"/>
      <c r="W24" s="591"/>
      <c r="X24" s="591"/>
      <c r="Y24" s="592"/>
      <c r="Z24" s="643">
        <v>0.7</v>
      </c>
      <c r="AA24" s="643"/>
      <c r="AB24" s="643"/>
      <c r="AC24" s="643"/>
      <c r="AD24" s="644" t="s">
        <v>112</v>
      </c>
      <c r="AE24" s="644"/>
      <c r="AF24" s="644"/>
      <c r="AG24" s="644"/>
      <c r="AH24" s="644"/>
      <c r="AI24" s="644"/>
      <c r="AJ24" s="644"/>
      <c r="AK24" s="644"/>
      <c r="AL24" s="613" t="s">
        <v>112</v>
      </c>
      <c r="AM24" s="645"/>
      <c r="AN24" s="645"/>
      <c r="AO24" s="646"/>
      <c r="AP24" s="681" t="s">
        <v>272</v>
      </c>
      <c r="AQ24" s="691"/>
      <c r="AR24" s="691"/>
      <c r="AS24" s="691"/>
      <c r="AT24" s="691"/>
      <c r="AU24" s="691"/>
      <c r="AV24" s="691"/>
      <c r="AW24" s="691"/>
      <c r="AX24" s="691"/>
      <c r="AY24" s="691"/>
      <c r="AZ24" s="691"/>
      <c r="BA24" s="691"/>
      <c r="BB24" s="691"/>
      <c r="BC24" s="691"/>
      <c r="BD24" s="691"/>
      <c r="BE24" s="691"/>
      <c r="BF24" s="683"/>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90312652</v>
      </c>
      <c r="CS24" s="641"/>
      <c r="CT24" s="641"/>
      <c r="CU24" s="641"/>
      <c r="CV24" s="641"/>
      <c r="CW24" s="641"/>
      <c r="CX24" s="641"/>
      <c r="CY24" s="688"/>
      <c r="CZ24" s="692">
        <v>54.2</v>
      </c>
      <c r="DA24" s="693"/>
      <c r="DB24" s="693"/>
      <c r="DC24" s="694"/>
      <c r="DD24" s="687">
        <v>53378233</v>
      </c>
      <c r="DE24" s="641"/>
      <c r="DF24" s="641"/>
      <c r="DG24" s="641"/>
      <c r="DH24" s="641"/>
      <c r="DI24" s="641"/>
      <c r="DJ24" s="641"/>
      <c r="DK24" s="688"/>
      <c r="DL24" s="687">
        <v>51319451</v>
      </c>
      <c r="DM24" s="641"/>
      <c r="DN24" s="641"/>
      <c r="DO24" s="641"/>
      <c r="DP24" s="641"/>
      <c r="DQ24" s="641"/>
      <c r="DR24" s="641"/>
      <c r="DS24" s="641"/>
      <c r="DT24" s="641"/>
      <c r="DU24" s="641"/>
      <c r="DV24" s="688"/>
      <c r="DW24" s="689">
        <v>51.5</v>
      </c>
      <c r="DX24" s="658"/>
      <c r="DY24" s="658"/>
      <c r="DZ24" s="658"/>
      <c r="EA24" s="658"/>
      <c r="EB24" s="658"/>
      <c r="EC24" s="690"/>
    </row>
    <row r="25" spans="2:133" ht="11.25" customHeight="1" x14ac:dyDescent="0.15">
      <c r="B25" s="587" t="s">
        <v>274</v>
      </c>
      <c r="C25" s="588"/>
      <c r="D25" s="588"/>
      <c r="E25" s="588"/>
      <c r="F25" s="588"/>
      <c r="G25" s="588"/>
      <c r="H25" s="588"/>
      <c r="I25" s="588"/>
      <c r="J25" s="588"/>
      <c r="K25" s="588"/>
      <c r="L25" s="588"/>
      <c r="M25" s="588"/>
      <c r="N25" s="588"/>
      <c r="O25" s="588"/>
      <c r="P25" s="588"/>
      <c r="Q25" s="589"/>
      <c r="R25" s="590">
        <v>30088903</v>
      </c>
      <c r="S25" s="591"/>
      <c r="T25" s="591"/>
      <c r="U25" s="591"/>
      <c r="V25" s="591"/>
      <c r="W25" s="591"/>
      <c r="X25" s="591"/>
      <c r="Y25" s="592"/>
      <c r="Z25" s="643">
        <v>17.5</v>
      </c>
      <c r="AA25" s="643"/>
      <c r="AB25" s="643"/>
      <c r="AC25" s="643"/>
      <c r="AD25" s="644" t="s">
        <v>112</v>
      </c>
      <c r="AE25" s="644"/>
      <c r="AF25" s="644"/>
      <c r="AG25" s="644"/>
      <c r="AH25" s="644"/>
      <c r="AI25" s="644"/>
      <c r="AJ25" s="644"/>
      <c r="AK25" s="644"/>
      <c r="AL25" s="613" t="s">
        <v>112</v>
      </c>
      <c r="AM25" s="645"/>
      <c r="AN25" s="645"/>
      <c r="AO25" s="646"/>
      <c r="AP25" s="681" t="s">
        <v>275</v>
      </c>
      <c r="AQ25" s="691"/>
      <c r="AR25" s="691"/>
      <c r="AS25" s="691"/>
      <c r="AT25" s="691"/>
      <c r="AU25" s="691"/>
      <c r="AV25" s="691"/>
      <c r="AW25" s="691"/>
      <c r="AX25" s="691"/>
      <c r="AY25" s="691"/>
      <c r="AZ25" s="691"/>
      <c r="BA25" s="691"/>
      <c r="BB25" s="691"/>
      <c r="BC25" s="691"/>
      <c r="BD25" s="691"/>
      <c r="BE25" s="691"/>
      <c r="BF25" s="683"/>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26179725</v>
      </c>
      <c r="CS25" s="609"/>
      <c r="CT25" s="609"/>
      <c r="CU25" s="609"/>
      <c r="CV25" s="609"/>
      <c r="CW25" s="609"/>
      <c r="CX25" s="609"/>
      <c r="CY25" s="610"/>
      <c r="CZ25" s="593">
        <v>15.7</v>
      </c>
      <c r="DA25" s="611"/>
      <c r="DB25" s="611"/>
      <c r="DC25" s="612"/>
      <c r="DD25" s="596">
        <v>23305658</v>
      </c>
      <c r="DE25" s="609"/>
      <c r="DF25" s="609"/>
      <c r="DG25" s="609"/>
      <c r="DH25" s="609"/>
      <c r="DI25" s="609"/>
      <c r="DJ25" s="609"/>
      <c r="DK25" s="610"/>
      <c r="DL25" s="596">
        <v>22391049</v>
      </c>
      <c r="DM25" s="609"/>
      <c r="DN25" s="609"/>
      <c r="DO25" s="609"/>
      <c r="DP25" s="609"/>
      <c r="DQ25" s="609"/>
      <c r="DR25" s="609"/>
      <c r="DS25" s="609"/>
      <c r="DT25" s="609"/>
      <c r="DU25" s="609"/>
      <c r="DV25" s="610"/>
      <c r="DW25" s="613">
        <v>22.5</v>
      </c>
      <c r="DX25" s="614"/>
      <c r="DY25" s="614"/>
      <c r="DZ25" s="614"/>
      <c r="EA25" s="614"/>
      <c r="EB25" s="614"/>
      <c r="EC25" s="615"/>
    </row>
    <row r="26" spans="2:133" ht="11.25" customHeight="1" x14ac:dyDescent="0.15">
      <c r="B26" s="684" t="s">
        <v>277</v>
      </c>
      <c r="C26" s="685"/>
      <c r="D26" s="685"/>
      <c r="E26" s="685"/>
      <c r="F26" s="685"/>
      <c r="G26" s="685"/>
      <c r="H26" s="685"/>
      <c r="I26" s="685"/>
      <c r="J26" s="685"/>
      <c r="K26" s="685"/>
      <c r="L26" s="685"/>
      <c r="M26" s="685"/>
      <c r="N26" s="685"/>
      <c r="O26" s="685"/>
      <c r="P26" s="685"/>
      <c r="Q26" s="686"/>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1" t="s">
        <v>278</v>
      </c>
      <c r="AQ26" s="682"/>
      <c r="AR26" s="682"/>
      <c r="AS26" s="682"/>
      <c r="AT26" s="682"/>
      <c r="AU26" s="682"/>
      <c r="AV26" s="682"/>
      <c r="AW26" s="682"/>
      <c r="AX26" s="682"/>
      <c r="AY26" s="682"/>
      <c r="AZ26" s="682"/>
      <c r="BA26" s="682"/>
      <c r="BB26" s="682"/>
      <c r="BC26" s="682"/>
      <c r="BD26" s="682"/>
      <c r="BE26" s="682"/>
      <c r="BF26" s="683"/>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15762857</v>
      </c>
      <c r="CS26" s="591"/>
      <c r="CT26" s="591"/>
      <c r="CU26" s="591"/>
      <c r="CV26" s="591"/>
      <c r="CW26" s="591"/>
      <c r="CX26" s="591"/>
      <c r="CY26" s="592"/>
      <c r="CZ26" s="593">
        <v>9.5</v>
      </c>
      <c r="DA26" s="611"/>
      <c r="DB26" s="611"/>
      <c r="DC26" s="612"/>
      <c r="DD26" s="596">
        <v>13362789</v>
      </c>
      <c r="DE26" s="591"/>
      <c r="DF26" s="591"/>
      <c r="DG26" s="591"/>
      <c r="DH26" s="591"/>
      <c r="DI26" s="591"/>
      <c r="DJ26" s="591"/>
      <c r="DK26" s="592"/>
      <c r="DL26" s="596" t="s">
        <v>216</v>
      </c>
      <c r="DM26" s="591"/>
      <c r="DN26" s="591"/>
      <c r="DO26" s="591"/>
      <c r="DP26" s="591"/>
      <c r="DQ26" s="591"/>
      <c r="DR26" s="591"/>
      <c r="DS26" s="591"/>
      <c r="DT26" s="591"/>
      <c r="DU26" s="591"/>
      <c r="DV26" s="592"/>
      <c r="DW26" s="613" t="s">
        <v>216</v>
      </c>
      <c r="DX26" s="614"/>
      <c r="DY26" s="614"/>
      <c r="DZ26" s="614"/>
      <c r="EA26" s="614"/>
      <c r="EB26" s="614"/>
      <c r="EC26" s="615"/>
    </row>
    <row r="27" spans="2:133" ht="11.25" customHeight="1" x14ac:dyDescent="0.15">
      <c r="B27" s="587" t="s">
        <v>280</v>
      </c>
      <c r="C27" s="588"/>
      <c r="D27" s="588"/>
      <c r="E27" s="588"/>
      <c r="F27" s="588"/>
      <c r="G27" s="588"/>
      <c r="H27" s="588"/>
      <c r="I27" s="588"/>
      <c r="J27" s="588"/>
      <c r="K27" s="588"/>
      <c r="L27" s="588"/>
      <c r="M27" s="588"/>
      <c r="N27" s="588"/>
      <c r="O27" s="588"/>
      <c r="P27" s="588"/>
      <c r="Q27" s="589"/>
      <c r="R27" s="590">
        <v>11110975</v>
      </c>
      <c r="S27" s="591"/>
      <c r="T27" s="591"/>
      <c r="U27" s="591"/>
      <c r="V27" s="591"/>
      <c r="W27" s="591"/>
      <c r="X27" s="591"/>
      <c r="Y27" s="592"/>
      <c r="Z27" s="643">
        <v>6.5</v>
      </c>
      <c r="AA27" s="643"/>
      <c r="AB27" s="643"/>
      <c r="AC27" s="643"/>
      <c r="AD27" s="644" t="s">
        <v>112</v>
      </c>
      <c r="AE27" s="644"/>
      <c r="AF27" s="644"/>
      <c r="AG27" s="644"/>
      <c r="AH27" s="644"/>
      <c r="AI27" s="644"/>
      <c r="AJ27" s="644"/>
      <c r="AK27" s="644"/>
      <c r="AL27" s="613" t="s">
        <v>112</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72960751</v>
      </c>
      <c r="BH27" s="591"/>
      <c r="BI27" s="591"/>
      <c r="BJ27" s="591"/>
      <c r="BK27" s="591"/>
      <c r="BL27" s="591"/>
      <c r="BM27" s="591"/>
      <c r="BN27" s="592"/>
      <c r="BO27" s="643">
        <v>100</v>
      </c>
      <c r="BP27" s="643"/>
      <c r="BQ27" s="643"/>
      <c r="BR27" s="643"/>
      <c r="BS27" s="596">
        <v>855797</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46024907</v>
      </c>
      <c r="CS27" s="609"/>
      <c r="CT27" s="609"/>
      <c r="CU27" s="609"/>
      <c r="CV27" s="609"/>
      <c r="CW27" s="609"/>
      <c r="CX27" s="609"/>
      <c r="CY27" s="610"/>
      <c r="CZ27" s="593">
        <v>27.6</v>
      </c>
      <c r="DA27" s="611"/>
      <c r="DB27" s="611"/>
      <c r="DC27" s="612"/>
      <c r="DD27" s="596">
        <v>12324909</v>
      </c>
      <c r="DE27" s="609"/>
      <c r="DF27" s="609"/>
      <c r="DG27" s="609"/>
      <c r="DH27" s="609"/>
      <c r="DI27" s="609"/>
      <c r="DJ27" s="609"/>
      <c r="DK27" s="610"/>
      <c r="DL27" s="596">
        <v>12212496</v>
      </c>
      <c r="DM27" s="609"/>
      <c r="DN27" s="609"/>
      <c r="DO27" s="609"/>
      <c r="DP27" s="609"/>
      <c r="DQ27" s="609"/>
      <c r="DR27" s="609"/>
      <c r="DS27" s="609"/>
      <c r="DT27" s="609"/>
      <c r="DU27" s="609"/>
      <c r="DV27" s="610"/>
      <c r="DW27" s="613">
        <v>12.3</v>
      </c>
      <c r="DX27" s="614"/>
      <c r="DY27" s="614"/>
      <c r="DZ27" s="614"/>
      <c r="EA27" s="614"/>
      <c r="EB27" s="614"/>
      <c r="EC27" s="615"/>
    </row>
    <row r="28" spans="2:133" ht="11.25" customHeight="1" x14ac:dyDescent="0.15">
      <c r="B28" s="587" t="s">
        <v>283</v>
      </c>
      <c r="C28" s="588"/>
      <c r="D28" s="588"/>
      <c r="E28" s="588"/>
      <c r="F28" s="588"/>
      <c r="G28" s="588"/>
      <c r="H28" s="588"/>
      <c r="I28" s="588"/>
      <c r="J28" s="588"/>
      <c r="K28" s="588"/>
      <c r="L28" s="588"/>
      <c r="M28" s="588"/>
      <c r="N28" s="588"/>
      <c r="O28" s="588"/>
      <c r="P28" s="588"/>
      <c r="Q28" s="589"/>
      <c r="R28" s="590">
        <v>592651</v>
      </c>
      <c r="S28" s="591"/>
      <c r="T28" s="591"/>
      <c r="U28" s="591"/>
      <c r="V28" s="591"/>
      <c r="W28" s="591"/>
      <c r="X28" s="591"/>
      <c r="Y28" s="592"/>
      <c r="Z28" s="643">
        <v>0.3</v>
      </c>
      <c r="AA28" s="643"/>
      <c r="AB28" s="643"/>
      <c r="AC28" s="643"/>
      <c r="AD28" s="644">
        <v>167714</v>
      </c>
      <c r="AE28" s="644"/>
      <c r="AF28" s="644"/>
      <c r="AG28" s="644"/>
      <c r="AH28" s="644"/>
      <c r="AI28" s="644"/>
      <c r="AJ28" s="644"/>
      <c r="AK28" s="644"/>
      <c r="AL28" s="613">
        <v>0.2</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18108020</v>
      </c>
      <c r="CS28" s="591"/>
      <c r="CT28" s="591"/>
      <c r="CU28" s="591"/>
      <c r="CV28" s="591"/>
      <c r="CW28" s="591"/>
      <c r="CX28" s="591"/>
      <c r="CY28" s="592"/>
      <c r="CZ28" s="593">
        <v>10.9</v>
      </c>
      <c r="DA28" s="611"/>
      <c r="DB28" s="611"/>
      <c r="DC28" s="612"/>
      <c r="DD28" s="596">
        <v>17747666</v>
      </c>
      <c r="DE28" s="591"/>
      <c r="DF28" s="591"/>
      <c r="DG28" s="591"/>
      <c r="DH28" s="591"/>
      <c r="DI28" s="591"/>
      <c r="DJ28" s="591"/>
      <c r="DK28" s="592"/>
      <c r="DL28" s="596">
        <v>16715906</v>
      </c>
      <c r="DM28" s="591"/>
      <c r="DN28" s="591"/>
      <c r="DO28" s="591"/>
      <c r="DP28" s="591"/>
      <c r="DQ28" s="591"/>
      <c r="DR28" s="591"/>
      <c r="DS28" s="591"/>
      <c r="DT28" s="591"/>
      <c r="DU28" s="591"/>
      <c r="DV28" s="592"/>
      <c r="DW28" s="613">
        <v>16.8</v>
      </c>
      <c r="DX28" s="614"/>
      <c r="DY28" s="614"/>
      <c r="DZ28" s="614"/>
      <c r="EA28" s="614"/>
      <c r="EB28" s="614"/>
      <c r="EC28" s="615"/>
    </row>
    <row r="29" spans="2:133" ht="11.25" customHeight="1" x14ac:dyDescent="0.15">
      <c r="B29" s="587" t="s">
        <v>285</v>
      </c>
      <c r="C29" s="588"/>
      <c r="D29" s="588"/>
      <c r="E29" s="588"/>
      <c r="F29" s="588"/>
      <c r="G29" s="588"/>
      <c r="H29" s="588"/>
      <c r="I29" s="588"/>
      <c r="J29" s="588"/>
      <c r="K29" s="588"/>
      <c r="L29" s="588"/>
      <c r="M29" s="588"/>
      <c r="N29" s="588"/>
      <c r="O29" s="588"/>
      <c r="P29" s="588"/>
      <c r="Q29" s="589"/>
      <c r="R29" s="590">
        <v>1055842</v>
      </c>
      <c r="S29" s="591"/>
      <c r="T29" s="591"/>
      <c r="U29" s="591"/>
      <c r="V29" s="591"/>
      <c r="W29" s="591"/>
      <c r="X29" s="591"/>
      <c r="Y29" s="592"/>
      <c r="Z29" s="643">
        <v>0.6</v>
      </c>
      <c r="AA29" s="643"/>
      <c r="AB29" s="643"/>
      <c r="AC29" s="643"/>
      <c r="AD29" s="644" t="s">
        <v>112</v>
      </c>
      <c r="AE29" s="644"/>
      <c r="AF29" s="644"/>
      <c r="AG29" s="644"/>
      <c r="AH29" s="644"/>
      <c r="AI29" s="644"/>
      <c r="AJ29" s="644"/>
      <c r="AK29" s="644"/>
      <c r="AL29" s="613" t="s">
        <v>112</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58</v>
      </c>
      <c r="CG29" s="624"/>
      <c r="CH29" s="624"/>
      <c r="CI29" s="624"/>
      <c r="CJ29" s="624"/>
      <c r="CK29" s="624"/>
      <c r="CL29" s="624"/>
      <c r="CM29" s="624"/>
      <c r="CN29" s="624"/>
      <c r="CO29" s="624"/>
      <c r="CP29" s="624"/>
      <c r="CQ29" s="625"/>
      <c r="CR29" s="590">
        <v>18108020</v>
      </c>
      <c r="CS29" s="609"/>
      <c r="CT29" s="609"/>
      <c r="CU29" s="609"/>
      <c r="CV29" s="609"/>
      <c r="CW29" s="609"/>
      <c r="CX29" s="609"/>
      <c r="CY29" s="610"/>
      <c r="CZ29" s="593">
        <v>10.9</v>
      </c>
      <c r="DA29" s="611"/>
      <c r="DB29" s="611"/>
      <c r="DC29" s="612"/>
      <c r="DD29" s="596">
        <v>17747666</v>
      </c>
      <c r="DE29" s="609"/>
      <c r="DF29" s="609"/>
      <c r="DG29" s="609"/>
      <c r="DH29" s="609"/>
      <c r="DI29" s="609"/>
      <c r="DJ29" s="609"/>
      <c r="DK29" s="610"/>
      <c r="DL29" s="596">
        <v>16715906</v>
      </c>
      <c r="DM29" s="609"/>
      <c r="DN29" s="609"/>
      <c r="DO29" s="609"/>
      <c r="DP29" s="609"/>
      <c r="DQ29" s="609"/>
      <c r="DR29" s="609"/>
      <c r="DS29" s="609"/>
      <c r="DT29" s="609"/>
      <c r="DU29" s="609"/>
      <c r="DV29" s="610"/>
      <c r="DW29" s="613">
        <v>16.8</v>
      </c>
      <c r="DX29" s="614"/>
      <c r="DY29" s="614"/>
      <c r="DZ29" s="614"/>
      <c r="EA29" s="614"/>
      <c r="EB29" s="614"/>
      <c r="EC29" s="615"/>
    </row>
    <row r="30" spans="2:133" ht="11.25" customHeight="1" x14ac:dyDescent="0.15">
      <c r="B30" s="587" t="s">
        <v>289</v>
      </c>
      <c r="C30" s="588"/>
      <c r="D30" s="588"/>
      <c r="E30" s="588"/>
      <c r="F30" s="588"/>
      <c r="G30" s="588"/>
      <c r="H30" s="588"/>
      <c r="I30" s="588"/>
      <c r="J30" s="588"/>
      <c r="K30" s="588"/>
      <c r="L30" s="588"/>
      <c r="M30" s="588"/>
      <c r="N30" s="588"/>
      <c r="O30" s="588"/>
      <c r="P30" s="588"/>
      <c r="Q30" s="589"/>
      <c r="R30" s="590">
        <v>669213</v>
      </c>
      <c r="S30" s="591"/>
      <c r="T30" s="591"/>
      <c r="U30" s="591"/>
      <c r="V30" s="591"/>
      <c r="W30" s="591"/>
      <c r="X30" s="591"/>
      <c r="Y30" s="592"/>
      <c r="Z30" s="643">
        <v>0.4</v>
      </c>
      <c r="AA30" s="643"/>
      <c r="AB30" s="643"/>
      <c r="AC30" s="643"/>
      <c r="AD30" s="644" t="s">
        <v>112</v>
      </c>
      <c r="AE30" s="644"/>
      <c r="AF30" s="644"/>
      <c r="AG30" s="644"/>
      <c r="AH30" s="644"/>
      <c r="AI30" s="644"/>
      <c r="AJ30" s="644"/>
      <c r="AK30" s="644"/>
      <c r="AL30" s="613" t="s">
        <v>112</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99.3</v>
      </c>
      <c r="BH30" s="657"/>
      <c r="BI30" s="657"/>
      <c r="BJ30" s="657"/>
      <c r="BK30" s="657"/>
      <c r="BL30" s="657"/>
      <c r="BM30" s="658">
        <v>97.5</v>
      </c>
      <c r="BN30" s="657"/>
      <c r="BO30" s="657"/>
      <c r="BP30" s="657"/>
      <c r="BQ30" s="659"/>
      <c r="BR30" s="656">
        <v>99.3</v>
      </c>
      <c r="BS30" s="657"/>
      <c r="BT30" s="657"/>
      <c r="BU30" s="657"/>
      <c r="BV30" s="657"/>
      <c r="BW30" s="657"/>
      <c r="BX30" s="658">
        <v>97.2</v>
      </c>
      <c r="BY30" s="657"/>
      <c r="BZ30" s="657"/>
      <c r="CA30" s="657"/>
      <c r="CB30" s="659"/>
      <c r="CD30" s="662"/>
      <c r="CE30" s="663"/>
      <c r="CF30" s="627" t="s">
        <v>292</v>
      </c>
      <c r="CG30" s="624"/>
      <c r="CH30" s="624"/>
      <c r="CI30" s="624"/>
      <c r="CJ30" s="624"/>
      <c r="CK30" s="624"/>
      <c r="CL30" s="624"/>
      <c r="CM30" s="624"/>
      <c r="CN30" s="624"/>
      <c r="CO30" s="624"/>
      <c r="CP30" s="624"/>
      <c r="CQ30" s="625"/>
      <c r="CR30" s="590">
        <v>16738364</v>
      </c>
      <c r="CS30" s="591"/>
      <c r="CT30" s="591"/>
      <c r="CU30" s="591"/>
      <c r="CV30" s="591"/>
      <c r="CW30" s="591"/>
      <c r="CX30" s="591"/>
      <c r="CY30" s="592"/>
      <c r="CZ30" s="593">
        <v>10.1</v>
      </c>
      <c r="DA30" s="611"/>
      <c r="DB30" s="611"/>
      <c r="DC30" s="612"/>
      <c r="DD30" s="596">
        <v>16429231</v>
      </c>
      <c r="DE30" s="591"/>
      <c r="DF30" s="591"/>
      <c r="DG30" s="591"/>
      <c r="DH30" s="591"/>
      <c r="DI30" s="591"/>
      <c r="DJ30" s="591"/>
      <c r="DK30" s="592"/>
      <c r="DL30" s="596">
        <v>15397471</v>
      </c>
      <c r="DM30" s="591"/>
      <c r="DN30" s="591"/>
      <c r="DO30" s="591"/>
      <c r="DP30" s="591"/>
      <c r="DQ30" s="591"/>
      <c r="DR30" s="591"/>
      <c r="DS30" s="591"/>
      <c r="DT30" s="591"/>
      <c r="DU30" s="591"/>
      <c r="DV30" s="592"/>
      <c r="DW30" s="613">
        <v>15.5</v>
      </c>
      <c r="DX30" s="614"/>
      <c r="DY30" s="614"/>
      <c r="DZ30" s="614"/>
      <c r="EA30" s="614"/>
      <c r="EB30" s="614"/>
      <c r="EC30" s="615"/>
    </row>
    <row r="31" spans="2:133" ht="11.25" customHeight="1" x14ac:dyDescent="0.15">
      <c r="B31" s="587" t="s">
        <v>293</v>
      </c>
      <c r="C31" s="588"/>
      <c r="D31" s="588"/>
      <c r="E31" s="588"/>
      <c r="F31" s="588"/>
      <c r="G31" s="588"/>
      <c r="H31" s="588"/>
      <c r="I31" s="588"/>
      <c r="J31" s="588"/>
      <c r="K31" s="588"/>
      <c r="L31" s="588"/>
      <c r="M31" s="588"/>
      <c r="N31" s="588"/>
      <c r="O31" s="588"/>
      <c r="P31" s="588"/>
      <c r="Q31" s="589"/>
      <c r="R31" s="590">
        <v>5733371</v>
      </c>
      <c r="S31" s="591"/>
      <c r="T31" s="591"/>
      <c r="U31" s="591"/>
      <c r="V31" s="591"/>
      <c r="W31" s="591"/>
      <c r="X31" s="591"/>
      <c r="Y31" s="592"/>
      <c r="Z31" s="643">
        <v>3.3</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98.9</v>
      </c>
      <c r="BH31" s="609"/>
      <c r="BI31" s="609"/>
      <c r="BJ31" s="609"/>
      <c r="BK31" s="609"/>
      <c r="BL31" s="609"/>
      <c r="BM31" s="645">
        <v>96.5</v>
      </c>
      <c r="BN31" s="655"/>
      <c r="BO31" s="655"/>
      <c r="BP31" s="655"/>
      <c r="BQ31" s="619"/>
      <c r="BR31" s="654">
        <v>98.9</v>
      </c>
      <c r="BS31" s="609"/>
      <c r="BT31" s="609"/>
      <c r="BU31" s="609"/>
      <c r="BV31" s="609"/>
      <c r="BW31" s="609"/>
      <c r="BX31" s="645">
        <v>96.2</v>
      </c>
      <c r="BY31" s="655"/>
      <c r="BZ31" s="655"/>
      <c r="CA31" s="655"/>
      <c r="CB31" s="619"/>
      <c r="CD31" s="662"/>
      <c r="CE31" s="663"/>
      <c r="CF31" s="627" t="s">
        <v>296</v>
      </c>
      <c r="CG31" s="624"/>
      <c r="CH31" s="624"/>
      <c r="CI31" s="624"/>
      <c r="CJ31" s="624"/>
      <c r="CK31" s="624"/>
      <c r="CL31" s="624"/>
      <c r="CM31" s="624"/>
      <c r="CN31" s="624"/>
      <c r="CO31" s="624"/>
      <c r="CP31" s="624"/>
      <c r="CQ31" s="625"/>
      <c r="CR31" s="590">
        <v>1369656</v>
      </c>
      <c r="CS31" s="609"/>
      <c r="CT31" s="609"/>
      <c r="CU31" s="609"/>
      <c r="CV31" s="609"/>
      <c r="CW31" s="609"/>
      <c r="CX31" s="609"/>
      <c r="CY31" s="610"/>
      <c r="CZ31" s="593">
        <v>0.8</v>
      </c>
      <c r="DA31" s="611"/>
      <c r="DB31" s="611"/>
      <c r="DC31" s="612"/>
      <c r="DD31" s="596">
        <v>1318435</v>
      </c>
      <c r="DE31" s="609"/>
      <c r="DF31" s="609"/>
      <c r="DG31" s="609"/>
      <c r="DH31" s="609"/>
      <c r="DI31" s="609"/>
      <c r="DJ31" s="609"/>
      <c r="DK31" s="610"/>
      <c r="DL31" s="596">
        <v>1318435</v>
      </c>
      <c r="DM31" s="609"/>
      <c r="DN31" s="609"/>
      <c r="DO31" s="609"/>
      <c r="DP31" s="609"/>
      <c r="DQ31" s="609"/>
      <c r="DR31" s="609"/>
      <c r="DS31" s="609"/>
      <c r="DT31" s="609"/>
      <c r="DU31" s="609"/>
      <c r="DV31" s="610"/>
      <c r="DW31" s="613">
        <v>1.3</v>
      </c>
      <c r="DX31" s="614"/>
      <c r="DY31" s="614"/>
      <c r="DZ31" s="614"/>
      <c r="EA31" s="614"/>
      <c r="EB31" s="614"/>
      <c r="EC31" s="615"/>
    </row>
    <row r="32" spans="2:133" ht="11.25" customHeight="1" x14ac:dyDescent="0.15">
      <c r="B32" s="587" t="s">
        <v>297</v>
      </c>
      <c r="C32" s="588"/>
      <c r="D32" s="588"/>
      <c r="E32" s="588"/>
      <c r="F32" s="588"/>
      <c r="G32" s="588"/>
      <c r="H32" s="588"/>
      <c r="I32" s="588"/>
      <c r="J32" s="588"/>
      <c r="K32" s="588"/>
      <c r="L32" s="588"/>
      <c r="M32" s="588"/>
      <c r="N32" s="588"/>
      <c r="O32" s="588"/>
      <c r="P32" s="588"/>
      <c r="Q32" s="589"/>
      <c r="R32" s="590">
        <v>4368737</v>
      </c>
      <c r="S32" s="591"/>
      <c r="T32" s="591"/>
      <c r="U32" s="591"/>
      <c r="V32" s="591"/>
      <c r="W32" s="591"/>
      <c r="X32" s="591"/>
      <c r="Y32" s="592"/>
      <c r="Z32" s="643">
        <v>2.5</v>
      </c>
      <c r="AA32" s="643"/>
      <c r="AB32" s="643"/>
      <c r="AC32" s="643"/>
      <c r="AD32" s="644">
        <v>7539</v>
      </c>
      <c r="AE32" s="644"/>
      <c r="AF32" s="644"/>
      <c r="AG32" s="644"/>
      <c r="AH32" s="644"/>
      <c r="AI32" s="644"/>
      <c r="AJ32" s="644"/>
      <c r="AK32" s="644"/>
      <c r="AL32" s="613">
        <v>0</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99.5</v>
      </c>
      <c r="BH32" s="575"/>
      <c r="BI32" s="575"/>
      <c r="BJ32" s="575"/>
      <c r="BK32" s="575"/>
      <c r="BL32" s="575"/>
      <c r="BM32" s="638">
        <v>97.8</v>
      </c>
      <c r="BN32" s="575"/>
      <c r="BO32" s="575"/>
      <c r="BP32" s="575"/>
      <c r="BQ32" s="632"/>
      <c r="BR32" s="653">
        <v>99.4</v>
      </c>
      <c r="BS32" s="575"/>
      <c r="BT32" s="575"/>
      <c r="BU32" s="575"/>
      <c r="BV32" s="575"/>
      <c r="BW32" s="575"/>
      <c r="BX32" s="638">
        <v>97.5</v>
      </c>
      <c r="BY32" s="575"/>
      <c r="BZ32" s="575"/>
      <c r="CA32" s="575"/>
      <c r="CB32" s="632"/>
      <c r="CD32" s="664"/>
      <c r="CE32" s="665"/>
      <c r="CF32" s="627" t="s">
        <v>299</v>
      </c>
      <c r="CG32" s="624"/>
      <c r="CH32" s="624"/>
      <c r="CI32" s="624"/>
      <c r="CJ32" s="624"/>
      <c r="CK32" s="624"/>
      <c r="CL32" s="624"/>
      <c r="CM32" s="624"/>
      <c r="CN32" s="624"/>
      <c r="CO32" s="624"/>
      <c r="CP32" s="624"/>
      <c r="CQ32" s="625"/>
      <c r="CR32" s="590" t="s">
        <v>112</v>
      </c>
      <c r="CS32" s="591"/>
      <c r="CT32" s="591"/>
      <c r="CU32" s="591"/>
      <c r="CV32" s="591"/>
      <c r="CW32" s="591"/>
      <c r="CX32" s="591"/>
      <c r="CY32" s="592"/>
      <c r="CZ32" s="593" t="s">
        <v>112</v>
      </c>
      <c r="DA32" s="611"/>
      <c r="DB32" s="611"/>
      <c r="DC32" s="612"/>
      <c r="DD32" s="596" t="s">
        <v>112</v>
      </c>
      <c r="DE32" s="591"/>
      <c r="DF32" s="591"/>
      <c r="DG32" s="591"/>
      <c r="DH32" s="591"/>
      <c r="DI32" s="591"/>
      <c r="DJ32" s="591"/>
      <c r="DK32" s="592"/>
      <c r="DL32" s="596" t="s">
        <v>112</v>
      </c>
      <c r="DM32" s="591"/>
      <c r="DN32" s="591"/>
      <c r="DO32" s="591"/>
      <c r="DP32" s="591"/>
      <c r="DQ32" s="591"/>
      <c r="DR32" s="591"/>
      <c r="DS32" s="591"/>
      <c r="DT32" s="591"/>
      <c r="DU32" s="591"/>
      <c r="DV32" s="592"/>
      <c r="DW32" s="613" t="s">
        <v>112</v>
      </c>
      <c r="DX32" s="614"/>
      <c r="DY32" s="614"/>
      <c r="DZ32" s="614"/>
      <c r="EA32" s="614"/>
      <c r="EB32" s="614"/>
      <c r="EC32" s="615"/>
    </row>
    <row r="33" spans="2:133" ht="11.25" customHeight="1" x14ac:dyDescent="0.15">
      <c r="B33" s="587" t="s">
        <v>300</v>
      </c>
      <c r="C33" s="588"/>
      <c r="D33" s="588"/>
      <c r="E33" s="588"/>
      <c r="F33" s="588"/>
      <c r="G33" s="588"/>
      <c r="H33" s="588"/>
      <c r="I33" s="588"/>
      <c r="J33" s="588"/>
      <c r="K33" s="588"/>
      <c r="L33" s="588"/>
      <c r="M33" s="588"/>
      <c r="N33" s="588"/>
      <c r="O33" s="588"/>
      <c r="P33" s="588"/>
      <c r="Q33" s="589"/>
      <c r="R33" s="590">
        <v>11436600</v>
      </c>
      <c r="S33" s="591"/>
      <c r="T33" s="591"/>
      <c r="U33" s="591"/>
      <c r="V33" s="591"/>
      <c r="W33" s="591"/>
      <c r="X33" s="591"/>
      <c r="Y33" s="592"/>
      <c r="Z33" s="643">
        <v>6.7</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59757011</v>
      </c>
      <c r="CS33" s="609"/>
      <c r="CT33" s="609"/>
      <c r="CU33" s="609"/>
      <c r="CV33" s="609"/>
      <c r="CW33" s="609"/>
      <c r="CX33" s="609"/>
      <c r="CY33" s="610"/>
      <c r="CZ33" s="593">
        <v>35.9</v>
      </c>
      <c r="DA33" s="611"/>
      <c r="DB33" s="611"/>
      <c r="DC33" s="612"/>
      <c r="DD33" s="596">
        <v>47307360</v>
      </c>
      <c r="DE33" s="609"/>
      <c r="DF33" s="609"/>
      <c r="DG33" s="609"/>
      <c r="DH33" s="609"/>
      <c r="DI33" s="609"/>
      <c r="DJ33" s="609"/>
      <c r="DK33" s="610"/>
      <c r="DL33" s="596">
        <v>37120367</v>
      </c>
      <c r="DM33" s="609"/>
      <c r="DN33" s="609"/>
      <c r="DO33" s="609"/>
      <c r="DP33" s="609"/>
      <c r="DQ33" s="609"/>
      <c r="DR33" s="609"/>
      <c r="DS33" s="609"/>
      <c r="DT33" s="609"/>
      <c r="DU33" s="609"/>
      <c r="DV33" s="610"/>
      <c r="DW33" s="613">
        <v>37.299999999999997</v>
      </c>
      <c r="DX33" s="614"/>
      <c r="DY33" s="614"/>
      <c r="DZ33" s="614"/>
      <c r="EA33" s="614"/>
      <c r="EB33" s="614"/>
      <c r="EC33" s="615"/>
    </row>
    <row r="34" spans="2:133" ht="11.25" customHeight="1" x14ac:dyDescent="0.15">
      <c r="B34" s="587" t="s">
        <v>302</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19507100</v>
      </c>
      <c r="CS34" s="591"/>
      <c r="CT34" s="591"/>
      <c r="CU34" s="591"/>
      <c r="CV34" s="591"/>
      <c r="CW34" s="591"/>
      <c r="CX34" s="591"/>
      <c r="CY34" s="592"/>
      <c r="CZ34" s="593">
        <v>11.7</v>
      </c>
      <c r="DA34" s="611"/>
      <c r="DB34" s="611"/>
      <c r="DC34" s="612"/>
      <c r="DD34" s="596">
        <v>16027099</v>
      </c>
      <c r="DE34" s="591"/>
      <c r="DF34" s="591"/>
      <c r="DG34" s="591"/>
      <c r="DH34" s="591"/>
      <c r="DI34" s="591"/>
      <c r="DJ34" s="591"/>
      <c r="DK34" s="592"/>
      <c r="DL34" s="596">
        <v>12965932</v>
      </c>
      <c r="DM34" s="591"/>
      <c r="DN34" s="591"/>
      <c r="DO34" s="591"/>
      <c r="DP34" s="591"/>
      <c r="DQ34" s="591"/>
      <c r="DR34" s="591"/>
      <c r="DS34" s="591"/>
      <c r="DT34" s="591"/>
      <c r="DU34" s="591"/>
      <c r="DV34" s="592"/>
      <c r="DW34" s="613">
        <v>13</v>
      </c>
      <c r="DX34" s="614"/>
      <c r="DY34" s="614"/>
      <c r="DZ34" s="614"/>
      <c r="EA34" s="614"/>
      <c r="EB34" s="614"/>
      <c r="EC34" s="615"/>
    </row>
    <row r="35" spans="2:133" ht="11.25" customHeight="1" x14ac:dyDescent="0.15">
      <c r="B35" s="587" t="s">
        <v>306</v>
      </c>
      <c r="C35" s="588"/>
      <c r="D35" s="588"/>
      <c r="E35" s="588"/>
      <c r="F35" s="588"/>
      <c r="G35" s="588"/>
      <c r="H35" s="588"/>
      <c r="I35" s="588"/>
      <c r="J35" s="588"/>
      <c r="K35" s="588"/>
      <c r="L35" s="588"/>
      <c r="M35" s="588"/>
      <c r="N35" s="588"/>
      <c r="O35" s="588"/>
      <c r="P35" s="588"/>
      <c r="Q35" s="589"/>
      <c r="R35" s="590">
        <v>5450000</v>
      </c>
      <c r="S35" s="591"/>
      <c r="T35" s="591"/>
      <c r="U35" s="591"/>
      <c r="V35" s="591"/>
      <c r="W35" s="591"/>
      <c r="X35" s="591"/>
      <c r="Y35" s="592"/>
      <c r="Z35" s="643">
        <v>3.2</v>
      </c>
      <c r="AA35" s="643"/>
      <c r="AB35" s="643"/>
      <c r="AC35" s="643"/>
      <c r="AD35" s="644" t="s">
        <v>112</v>
      </c>
      <c r="AE35" s="644"/>
      <c r="AF35" s="644"/>
      <c r="AG35" s="644"/>
      <c r="AH35" s="644"/>
      <c r="AI35" s="644"/>
      <c r="AJ35" s="644"/>
      <c r="AK35" s="644"/>
      <c r="AL35" s="613" t="s">
        <v>112</v>
      </c>
      <c r="AM35" s="645"/>
      <c r="AN35" s="645"/>
      <c r="AO35" s="646"/>
      <c r="AP35" s="188"/>
      <c r="AQ35" s="647" t="s">
        <v>307</v>
      </c>
      <c r="AR35" s="648"/>
      <c r="AS35" s="648"/>
      <c r="AT35" s="648"/>
      <c r="AU35" s="648"/>
      <c r="AV35" s="648"/>
      <c r="AW35" s="648"/>
      <c r="AX35" s="648"/>
      <c r="AY35" s="649"/>
      <c r="AZ35" s="640">
        <v>22105590</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1644390</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1463460</v>
      </c>
      <c r="CS35" s="609"/>
      <c r="CT35" s="609"/>
      <c r="CU35" s="609"/>
      <c r="CV35" s="609"/>
      <c r="CW35" s="609"/>
      <c r="CX35" s="609"/>
      <c r="CY35" s="610"/>
      <c r="CZ35" s="593">
        <v>0.9</v>
      </c>
      <c r="DA35" s="611"/>
      <c r="DB35" s="611"/>
      <c r="DC35" s="612"/>
      <c r="DD35" s="596">
        <v>1058405</v>
      </c>
      <c r="DE35" s="609"/>
      <c r="DF35" s="609"/>
      <c r="DG35" s="609"/>
      <c r="DH35" s="609"/>
      <c r="DI35" s="609"/>
      <c r="DJ35" s="609"/>
      <c r="DK35" s="610"/>
      <c r="DL35" s="596">
        <v>1058405</v>
      </c>
      <c r="DM35" s="609"/>
      <c r="DN35" s="609"/>
      <c r="DO35" s="609"/>
      <c r="DP35" s="609"/>
      <c r="DQ35" s="609"/>
      <c r="DR35" s="609"/>
      <c r="DS35" s="609"/>
      <c r="DT35" s="609"/>
      <c r="DU35" s="609"/>
      <c r="DV35" s="610"/>
      <c r="DW35" s="613">
        <v>1.1000000000000001</v>
      </c>
      <c r="DX35" s="614"/>
      <c r="DY35" s="614"/>
      <c r="DZ35" s="614"/>
      <c r="EA35" s="614"/>
      <c r="EB35" s="614"/>
      <c r="EC35" s="615"/>
    </row>
    <row r="36" spans="2:133" ht="11.25" customHeight="1" x14ac:dyDescent="0.15">
      <c r="B36" s="571" t="s">
        <v>310</v>
      </c>
      <c r="C36" s="572"/>
      <c r="D36" s="572"/>
      <c r="E36" s="572"/>
      <c r="F36" s="572"/>
      <c r="G36" s="572"/>
      <c r="H36" s="572"/>
      <c r="I36" s="572"/>
      <c r="J36" s="572"/>
      <c r="K36" s="572"/>
      <c r="L36" s="572"/>
      <c r="M36" s="572"/>
      <c r="N36" s="572"/>
      <c r="O36" s="572"/>
      <c r="P36" s="572"/>
      <c r="Q36" s="573"/>
      <c r="R36" s="574">
        <v>171734423</v>
      </c>
      <c r="S36" s="631"/>
      <c r="T36" s="631"/>
      <c r="U36" s="631"/>
      <c r="V36" s="631"/>
      <c r="W36" s="631"/>
      <c r="X36" s="631"/>
      <c r="Y36" s="634"/>
      <c r="Z36" s="635">
        <v>100</v>
      </c>
      <c r="AA36" s="635"/>
      <c r="AB36" s="635"/>
      <c r="AC36" s="635"/>
      <c r="AD36" s="636">
        <v>94188733</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5020472</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618987</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15296144</v>
      </c>
      <c r="CS36" s="591"/>
      <c r="CT36" s="591"/>
      <c r="CU36" s="591"/>
      <c r="CV36" s="591"/>
      <c r="CW36" s="591"/>
      <c r="CX36" s="591"/>
      <c r="CY36" s="592"/>
      <c r="CZ36" s="593">
        <v>9.1999999999999993</v>
      </c>
      <c r="DA36" s="611"/>
      <c r="DB36" s="611"/>
      <c r="DC36" s="612"/>
      <c r="DD36" s="596">
        <v>14348306</v>
      </c>
      <c r="DE36" s="591"/>
      <c r="DF36" s="591"/>
      <c r="DG36" s="591"/>
      <c r="DH36" s="591"/>
      <c r="DI36" s="591"/>
      <c r="DJ36" s="591"/>
      <c r="DK36" s="592"/>
      <c r="DL36" s="596">
        <v>10589451</v>
      </c>
      <c r="DM36" s="591"/>
      <c r="DN36" s="591"/>
      <c r="DO36" s="591"/>
      <c r="DP36" s="591"/>
      <c r="DQ36" s="591"/>
      <c r="DR36" s="591"/>
      <c r="DS36" s="591"/>
      <c r="DT36" s="591"/>
      <c r="DU36" s="591"/>
      <c r="DV36" s="592"/>
      <c r="DW36" s="613">
        <v>10.6</v>
      </c>
      <c r="DX36" s="614"/>
      <c r="DY36" s="614"/>
      <c r="DZ36" s="614"/>
      <c r="EA36" s="614"/>
      <c r="EB36" s="614"/>
      <c r="EC36" s="615"/>
    </row>
    <row r="37" spans="2:133" ht="11.25" customHeight="1" x14ac:dyDescent="0.15">
      <c r="AQ37" s="616" t="s">
        <v>314</v>
      </c>
      <c r="AR37" s="617"/>
      <c r="AS37" s="617"/>
      <c r="AT37" s="617"/>
      <c r="AU37" s="617"/>
      <c r="AV37" s="617"/>
      <c r="AW37" s="617"/>
      <c r="AX37" s="617"/>
      <c r="AY37" s="618"/>
      <c r="AZ37" s="590">
        <v>1421519</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63165</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4775201</v>
      </c>
      <c r="CS37" s="609"/>
      <c r="CT37" s="609"/>
      <c r="CU37" s="609"/>
      <c r="CV37" s="609"/>
      <c r="CW37" s="609"/>
      <c r="CX37" s="609"/>
      <c r="CY37" s="610"/>
      <c r="CZ37" s="593">
        <v>2.9</v>
      </c>
      <c r="DA37" s="611"/>
      <c r="DB37" s="611"/>
      <c r="DC37" s="612"/>
      <c r="DD37" s="596">
        <v>4775201</v>
      </c>
      <c r="DE37" s="609"/>
      <c r="DF37" s="609"/>
      <c r="DG37" s="609"/>
      <c r="DH37" s="609"/>
      <c r="DI37" s="609"/>
      <c r="DJ37" s="609"/>
      <c r="DK37" s="610"/>
      <c r="DL37" s="596">
        <v>4528523</v>
      </c>
      <c r="DM37" s="609"/>
      <c r="DN37" s="609"/>
      <c r="DO37" s="609"/>
      <c r="DP37" s="609"/>
      <c r="DQ37" s="609"/>
      <c r="DR37" s="609"/>
      <c r="DS37" s="609"/>
      <c r="DT37" s="609"/>
      <c r="DU37" s="609"/>
      <c r="DV37" s="610"/>
      <c r="DW37" s="613">
        <v>4.5</v>
      </c>
      <c r="DX37" s="614"/>
      <c r="DY37" s="614"/>
      <c r="DZ37" s="614"/>
      <c r="EA37" s="614"/>
      <c r="EB37" s="614"/>
      <c r="EC37" s="615"/>
    </row>
    <row r="38" spans="2:133" ht="11.25" customHeight="1" x14ac:dyDescent="0.15">
      <c r="AQ38" s="616" t="s">
        <v>317</v>
      </c>
      <c r="AR38" s="617"/>
      <c r="AS38" s="617"/>
      <c r="AT38" s="617"/>
      <c r="AU38" s="617"/>
      <c r="AV38" s="617"/>
      <c r="AW38" s="617"/>
      <c r="AX38" s="617"/>
      <c r="AY38" s="618"/>
      <c r="AZ38" s="590">
        <v>236591</v>
      </c>
      <c r="BA38" s="591"/>
      <c r="BB38" s="591"/>
      <c r="BC38" s="591"/>
      <c r="BD38" s="609"/>
      <c r="BE38" s="609"/>
      <c r="BF38" s="619"/>
      <c r="BG38" s="627" t="s">
        <v>318</v>
      </c>
      <c r="BH38" s="624"/>
      <c r="BI38" s="624"/>
      <c r="BJ38" s="624"/>
      <c r="BK38" s="624"/>
      <c r="BL38" s="624"/>
      <c r="BM38" s="624"/>
      <c r="BN38" s="624"/>
      <c r="BO38" s="624"/>
      <c r="BP38" s="624"/>
      <c r="BQ38" s="624"/>
      <c r="BR38" s="624"/>
      <c r="BS38" s="624"/>
      <c r="BT38" s="624"/>
      <c r="BU38" s="625"/>
      <c r="BV38" s="590">
        <v>101708</v>
      </c>
      <c r="BW38" s="591"/>
      <c r="BX38" s="591"/>
      <c r="BY38" s="591"/>
      <c r="BZ38" s="591"/>
      <c r="CA38" s="591"/>
      <c r="CB38" s="626"/>
      <c r="CD38" s="627" t="s">
        <v>319</v>
      </c>
      <c r="CE38" s="624"/>
      <c r="CF38" s="624"/>
      <c r="CG38" s="624"/>
      <c r="CH38" s="624"/>
      <c r="CI38" s="624"/>
      <c r="CJ38" s="624"/>
      <c r="CK38" s="624"/>
      <c r="CL38" s="624"/>
      <c r="CM38" s="624"/>
      <c r="CN38" s="624"/>
      <c r="CO38" s="624"/>
      <c r="CP38" s="624"/>
      <c r="CQ38" s="625"/>
      <c r="CR38" s="590">
        <v>15600056</v>
      </c>
      <c r="CS38" s="591"/>
      <c r="CT38" s="591"/>
      <c r="CU38" s="591"/>
      <c r="CV38" s="591"/>
      <c r="CW38" s="591"/>
      <c r="CX38" s="591"/>
      <c r="CY38" s="592"/>
      <c r="CZ38" s="593">
        <v>9.4</v>
      </c>
      <c r="DA38" s="611"/>
      <c r="DB38" s="611"/>
      <c r="DC38" s="612"/>
      <c r="DD38" s="596">
        <v>12982927</v>
      </c>
      <c r="DE38" s="591"/>
      <c r="DF38" s="591"/>
      <c r="DG38" s="591"/>
      <c r="DH38" s="591"/>
      <c r="DI38" s="591"/>
      <c r="DJ38" s="591"/>
      <c r="DK38" s="592"/>
      <c r="DL38" s="596">
        <v>11809335</v>
      </c>
      <c r="DM38" s="591"/>
      <c r="DN38" s="591"/>
      <c r="DO38" s="591"/>
      <c r="DP38" s="591"/>
      <c r="DQ38" s="591"/>
      <c r="DR38" s="591"/>
      <c r="DS38" s="591"/>
      <c r="DT38" s="591"/>
      <c r="DU38" s="591"/>
      <c r="DV38" s="592"/>
      <c r="DW38" s="613">
        <v>11.9</v>
      </c>
      <c r="DX38" s="614"/>
      <c r="DY38" s="614"/>
      <c r="DZ38" s="614"/>
      <c r="EA38" s="614"/>
      <c r="EB38" s="614"/>
      <c r="EC38" s="615"/>
    </row>
    <row r="39" spans="2:133" ht="11.25" customHeight="1" x14ac:dyDescent="0.15">
      <c r="AQ39" s="616" t="s">
        <v>320</v>
      </c>
      <c r="AR39" s="617"/>
      <c r="AS39" s="617"/>
      <c r="AT39" s="617"/>
      <c r="AU39" s="617"/>
      <c r="AV39" s="617"/>
      <c r="AW39" s="617"/>
      <c r="AX39" s="617"/>
      <c r="AY39" s="618"/>
      <c r="AZ39" s="590">
        <v>55400</v>
      </c>
      <c r="BA39" s="591"/>
      <c r="BB39" s="591"/>
      <c r="BC39" s="591"/>
      <c r="BD39" s="609"/>
      <c r="BE39" s="609"/>
      <c r="BF39" s="619"/>
      <c r="BG39" s="620" t="s">
        <v>321</v>
      </c>
      <c r="BH39" s="621"/>
      <c r="BI39" s="621"/>
      <c r="BJ39" s="621"/>
      <c r="BK39" s="621"/>
      <c r="BL39" s="189"/>
      <c r="BM39" s="624" t="s">
        <v>322</v>
      </c>
      <c r="BN39" s="624"/>
      <c r="BO39" s="624"/>
      <c r="BP39" s="624"/>
      <c r="BQ39" s="624"/>
      <c r="BR39" s="624"/>
      <c r="BS39" s="624"/>
      <c r="BT39" s="624"/>
      <c r="BU39" s="625"/>
      <c r="BV39" s="590">
        <v>90</v>
      </c>
      <c r="BW39" s="591"/>
      <c r="BX39" s="591"/>
      <c r="BY39" s="591"/>
      <c r="BZ39" s="591"/>
      <c r="CA39" s="591"/>
      <c r="CB39" s="626"/>
      <c r="CD39" s="627" t="s">
        <v>323</v>
      </c>
      <c r="CE39" s="624"/>
      <c r="CF39" s="624"/>
      <c r="CG39" s="624"/>
      <c r="CH39" s="624"/>
      <c r="CI39" s="624"/>
      <c r="CJ39" s="624"/>
      <c r="CK39" s="624"/>
      <c r="CL39" s="624"/>
      <c r="CM39" s="624"/>
      <c r="CN39" s="624"/>
      <c r="CO39" s="624"/>
      <c r="CP39" s="624"/>
      <c r="CQ39" s="625"/>
      <c r="CR39" s="590">
        <v>3550651</v>
      </c>
      <c r="CS39" s="609"/>
      <c r="CT39" s="609"/>
      <c r="CU39" s="609"/>
      <c r="CV39" s="609"/>
      <c r="CW39" s="609"/>
      <c r="CX39" s="609"/>
      <c r="CY39" s="610"/>
      <c r="CZ39" s="593">
        <v>2.1</v>
      </c>
      <c r="DA39" s="611"/>
      <c r="DB39" s="611"/>
      <c r="DC39" s="612"/>
      <c r="DD39" s="596">
        <v>2105347</v>
      </c>
      <c r="DE39" s="609"/>
      <c r="DF39" s="609"/>
      <c r="DG39" s="609"/>
      <c r="DH39" s="609"/>
      <c r="DI39" s="609"/>
      <c r="DJ39" s="609"/>
      <c r="DK39" s="610"/>
      <c r="DL39" s="596" t="s">
        <v>324</v>
      </c>
      <c r="DM39" s="609"/>
      <c r="DN39" s="609"/>
      <c r="DO39" s="609"/>
      <c r="DP39" s="609"/>
      <c r="DQ39" s="609"/>
      <c r="DR39" s="609"/>
      <c r="DS39" s="609"/>
      <c r="DT39" s="609"/>
      <c r="DU39" s="609"/>
      <c r="DV39" s="610"/>
      <c r="DW39" s="613" t="s">
        <v>324</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4073270</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112</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4339600</v>
      </c>
      <c r="CS40" s="591"/>
      <c r="CT40" s="591"/>
      <c r="CU40" s="591"/>
      <c r="CV40" s="591"/>
      <c r="CW40" s="591"/>
      <c r="CX40" s="591"/>
      <c r="CY40" s="592"/>
      <c r="CZ40" s="593">
        <v>2.6</v>
      </c>
      <c r="DA40" s="611"/>
      <c r="DB40" s="611"/>
      <c r="DC40" s="612"/>
      <c r="DD40" s="596">
        <v>785276</v>
      </c>
      <c r="DE40" s="591"/>
      <c r="DF40" s="591"/>
      <c r="DG40" s="591"/>
      <c r="DH40" s="591"/>
      <c r="DI40" s="591"/>
      <c r="DJ40" s="591"/>
      <c r="DK40" s="592"/>
      <c r="DL40" s="596">
        <v>697244</v>
      </c>
      <c r="DM40" s="591"/>
      <c r="DN40" s="591"/>
      <c r="DO40" s="591"/>
      <c r="DP40" s="591"/>
      <c r="DQ40" s="591"/>
      <c r="DR40" s="591"/>
      <c r="DS40" s="591"/>
      <c r="DT40" s="591"/>
      <c r="DU40" s="591"/>
      <c r="DV40" s="592"/>
      <c r="DW40" s="613">
        <v>0.7</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11298338</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316</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16440005</v>
      </c>
      <c r="CS42" s="591"/>
      <c r="CT42" s="591"/>
      <c r="CU42" s="591"/>
      <c r="CV42" s="591"/>
      <c r="CW42" s="591"/>
      <c r="CX42" s="591"/>
      <c r="CY42" s="592"/>
      <c r="CZ42" s="593">
        <v>9.9</v>
      </c>
      <c r="DA42" s="594"/>
      <c r="DB42" s="594"/>
      <c r="DC42" s="595"/>
      <c r="DD42" s="596">
        <v>5053917</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649091</v>
      </c>
      <c r="CS43" s="609"/>
      <c r="CT43" s="609"/>
      <c r="CU43" s="609"/>
      <c r="CV43" s="609"/>
      <c r="CW43" s="609"/>
      <c r="CX43" s="609"/>
      <c r="CY43" s="610"/>
      <c r="CZ43" s="593">
        <v>0.4</v>
      </c>
      <c r="DA43" s="611"/>
      <c r="DB43" s="611"/>
      <c r="DC43" s="612"/>
      <c r="DD43" s="596">
        <v>617691</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336</v>
      </c>
      <c r="CD44" s="603" t="s">
        <v>288</v>
      </c>
      <c r="CE44" s="604"/>
      <c r="CF44" s="587" t="s">
        <v>337</v>
      </c>
      <c r="CG44" s="588"/>
      <c r="CH44" s="588"/>
      <c r="CI44" s="588"/>
      <c r="CJ44" s="588"/>
      <c r="CK44" s="588"/>
      <c r="CL44" s="588"/>
      <c r="CM44" s="588"/>
      <c r="CN44" s="588"/>
      <c r="CO44" s="588"/>
      <c r="CP44" s="588"/>
      <c r="CQ44" s="589"/>
      <c r="CR44" s="590">
        <v>15338025</v>
      </c>
      <c r="CS44" s="591"/>
      <c r="CT44" s="591"/>
      <c r="CU44" s="591"/>
      <c r="CV44" s="591"/>
      <c r="CW44" s="591"/>
      <c r="CX44" s="591"/>
      <c r="CY44" s="592"/>
      <c r="CZ44" s="593">
        <v>9.1999999999999993</v>
      </c>
      <c r="DA44" s="594"/>
      <c r="DB44" s="594"/>
      <c r="DC44" s="595"/>
      <c r="DD44" s="596">
        <v>4363682</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338</v>
      </c>
      <c r="CG45" s="588"/>
      <c r="CH45" s="588"/>
      <c r="CI45" s="588"/>
      <c r="CJ45" s="588"/>
      <c r="CK45" s="588"/>
      <c r="CL45" s="588"/>
      <c r="CM45" s="588"/>
      <c r="CN45" s="588"/>
      <c r="CO45" s="588"/>
      <c r="CP45" s="588"/>
      <c r="CQ45" s="589"/>
      <c r="CR45" s="590">
        <v>5651721</v>
      </c>
      <c r="CS45" s="609"/>
      <c r="CT45" s="609"/>
      <c r="CU45" s="609"/>
      <c r="CV45" s="609"/>
      <c r="CW45" s="609"/>
      <c r="CX45" s="609"/>
      <c r="CY45" s="610"/>
      <c r="CZ45" s="593">
        <v>3.4</v>
      </c>
      <c r="DA45" s="611"/>
      <c r="DB45" s="611"/>
      <c r="DC45" s="612"/>
      <c r="DD45" s="596">
        <v>184871</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339</v>
      </c>
      <c r="CG46" s="588"/>
      <c r="CH46" s="588"/>
      <c r="CI46" s="588"/>
      <c r="CJ46" s="588"/>
      <c r="CK46" s="588"/>
      <c r="CL46" s="588"/>
      <c r="CM46" s="588"/>
      <c r="CN46" s="588"/>
      <c r="CO46" s="588"/>
      <c r="CP46" s="588"/>
      <c r="CQ46" s="589"/>
      <c r="CR46" s="590">
        <v>9295171</v>
      </c>
      <c r="CS46" s="591"/>
      <c r="CT46" s="591"/>
      <c r="CU46" s="591"/>
      <c r="CV46" s="591"/>
      <c r="CW46" s="591"/>
      <c r="CX46" s="591"/>
      <c r="CY46" s="592"/>
      <c r="CZ46" s="593">
        <v>5.6</v>
      </c>
      <c r="DA46" s="594"/>
      <c r="DB46" s="594"/>
      <c r="DC46" s="595"/>
      <c r="DD46" s="596">
        <v>4099598</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340</v>
      </c>
      <c r="CG47" s="588"/>
      <c r="CH47" s="588"/>
      <c r="CI47" s="588"/>
      <c r="CJ47" s="588"/>
      <c r="CK47" s="588"/>
      <c r="CL47" s="588"/>
      <c r="CM47" s="588"/>
      <c r="CN47" s="588"/>
      <c r="CO47" s="588"/>
      <c r="CP47" s="588"/>
      <c r="CQ47" s="589"/>
      <c r="CR47" s="590">
        <v>1101980</v>
      </c>
      <c r="CS47" s="609"/>
      <c r="CT47" s="609"/>
      <c r="CU47" s="609"/>
      <c r="CV47" s="609"/>
      <c r="CW47" s="609"/>
      <c r="CX47" s="609"/>
      <c r="CY47" s="610"/>
      <c r="CZ47" s="593">
        <v>0.7</v>
      </c>
      <c r="DA47" s="611"/>
      <c r="DB47" s="611"/>
      <c r="DC47" s="612"/>
      <c r="DD47" s="596">
        <v>690235</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341</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342</v>
      </c>
      <c r="CE49" s="572"/>
      <c r="CF49" s="572"/>
      <c r="CG49" s="572"/>
      <c r="CH49" s="572"/>
      <c r="CI49" s="572"/>
      <c r="CJ49" s="572"/>
      <c r="CK49" s="572"/>
      <c r="CL49" s="572"/>
      <c r="CM49" s="572"/>
      <c r="CN49" s="572"/>
      <c r="CO49" s="572"/>
      <c r="CP49" s="572"/>
      <c r="CQ49" s="573"/>
      <c r="CR49" s="574">
        <v>166509668</v>
      </c>
      <c r="CS49" s="575"/>
      <c r="CT49" s="575"/>
      <c r="CU49" s="575"/>
      <c r="CV49" s="575"/>
      <c r="CW49" s="575"/>
      <c r="CX49" s="575"/>
      <c r="CY49" s="576"/>
      <c r="CZ49" s="577">
        <v>100</v>
      </c>
      <c r="DA49" s="578"/>
      <c r="DB49" s="578"/>
      <c r="DC49" s="579"/>
      <c r="DD49" s="580">
        <v>105739510</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31" zoomScale="85" zoomScaleNormal="85" zoomScaleSheetLayoutView="70" workbookViewId="0">
      <selection activeCell="AU40" sqref="AU40:AY40"/>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0" t="s">
        <v>344</v>
      </c>
      <c r="DK2" s="1111"/>
      <c r="DL2" s="1111"/>
      <c r="DM2" s="1111"/>
      <c r="DN2" s="1111"/>
      <c r="DO2" s="1112"/>
      <c r="DP2" s="202"/>
      <c r="DQ2" s="1110" t="s">
        <v>345</v>
      </c>
      <c r="DR2" s="1111"/>
      <c r="DS2" s="1111"/>
      <c r="DT2" s="1111"/>
      <c r="DU2" s="1111"/>
      <c r="DV2" s="1111"/>
      <c r="DW2" s="1111"/>
      <c r="DX2" s="1111"/>
      <c r="DY2" s="1111"/>
      <c r="DZ2" s="1112"/>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3"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9"/>
      <c r="BA5" s="209"/>
      <c r="BB5" s="209"/>
      <c r="BC5" s="209"/>
      <c r="BD5" s="209"/>
      <c r="BE5" s="210"/>
      <c r="BF5" s="210"/>
      <c r="BG5" s="210"/>
      <c r="BH5" s="210"/>
      <c r="BI5" s="210"/>
      <c r="BJ5" s="210"/>
      <c r="BK5" s="210"/>
      <c r="BL5" s="210"/>
      <c r="BM5" s="210"/>
      <c r="BN5" s="210"/>
      <c r="BO5" s="210"/>
      <c r="BP5" s="210"/>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8" t="s">
        <v>362</v>
      </c>
      <c r="DH5" s="1099"/>
      <c r="DI5" s="1099"/>
      <c r="DJ5" s="1099"/>
      <c r="DK5" s="1100"/>
      <c r="DL5" s="1098" t="s">
        <v>363</v>
      </c>
      <c r="DM5" s="1099"/>
      <c r="DN5" s="1099"/>
      <c r="DO5" s="1099"/>
      <c r="DP5" s="1100"/>
      <c r="DQ5" s="1000" t="s">
        <v>364</v>
      </c>
      <c r="DR5" s="1001"/>
      <c r="DS5" s="1001"/>
      <c r="DT5" s="1001"/>
      <c r="DU5" s="1002"/>
      <c r="DV5" s="1000" t="s">
        <v>355</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4"/>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1"/>
      <c r="DH6" s="1102"/>
      <c r="DI6" s="1102"/>
      <c r="DJ6" s="1102"/>
      <c r="DK6" s="1103"/>
      <c r="DL6" s="1101"/>
      <c r="DM6" s="1102"/>
      <c r="DN6" s="1102"/>
      <c r="DO6" s="1102"/>
      <c r="DP6" s="1103"/>
      <c r="DQ6" s="1003"/>
      <c r="DR6" s="1004"/>
      <c r="DS6" s="1004"/>
      <c r="DT6" s="1004"/>
      <c r="DU6" s="1005"/>
      <c r="DV6" s="1003"/>
      <c r="DW6" s="1004"/>
      <c r="DX6" s="1004"/>
      <c r="DY6" s="1004"/>
      <c r="DZ6" s="1017"/>
      <c r="EA6" s="207"/>
    </row>
    <row r="7" spans="1:131" s="208" customFormat="1" ht="26.25" customHeight="1" thickTop="1" x14ac:dyDescent="0.15">
      <c r="A7" s="211">
        <v>1</v>
      </c>
      <c r="B7" s="1049" t="s">
        <v>365</v>
      </c>
      <c r="C7" s="1050"/>
      <c r="D7" s="1050"/>
      <c r="E7" s="1050"/>
      <c r="F7" s="1050"/>
      <c r="G7" s="1050"/>
      <c r="H7" s="1050"/>
      <c r="I7" s="1050"/>
      <c r="J7" s="1050"/>
      <c r="K7" s="1050"/>
      <c r="L7" s="1050"/>
      <c r="M7" s="1050"/>
      <c r="N7" s="1050"/>
      <c r="O7" s="1050"/>
      <c r="P7" s="1051"/>
      <c r="Q7" s="1104">
        <v>171458</v>
      </c>
      <c r="R7" s="1105"/>
      <c r="S7" s="1105"/>
      <c r="T7" s="1105"/>
      <c r="U7" s="1105"/>
      <c r="V7" s="1105">
        <v>166459</v>
      </c>
      <c r="W7" s="1105"/>
      <c r="X7" s="1105"/>
      <c r="Y7" s="1105"/>
      <c r="Z7" s="1105"/>
      <c r="AA7" s="1105">
        <v>4999</v>
      </c>
      <c r="AB7" s="1105"/>
      <c r="AC7" s="1105"/>
      <c r="AD7" s="1105"/>
      <c r="AE7" s="1106"/>
      <c r="AF7" s="1107">
        <v>3480</v>
      </c>
      <c r="AG7" s="1108"/>
      <c r="AH7" s="1108"/>
      <c r="AI7" s="1108"/>
      <c r="AJ7" s="1109"/>
      <c r="AK7" s="1091">
        <v>669</v>
      </c>
      <c r="AL7" s="1092"/>
      <c r="AM7" s="1092"/>
      <c r="AN7" s="1092"/>
      <c r="AO7" s="1092"/>
      <c r="AP7" s="1092">
        <v>142413</v>
      </c>
      <c r="AQ7" s="1092"/>
      <c r="AR7" s="1092"/>
      <c r="AS7" s="1092"/>
      <c r="AT7" s="1092"/>
      <c r="AU7" s="1093"/>
      <c r="AV7" s="1093"/>
      <c r="AW7" s="1093"/>
      <c r="AX7" s="1093"/>
      <c r="AY7" s="1094"/>
      <c r="AZ7" s="205"/>
      <c r="BA7" s="205"/>
      <c r="BB7" s="205"/>
      <c r="BC7" s="205"/>
      <c r="BD7" s="205"/>
      <c r="BE7" s="206"/>
      <c r="BF7" s="206"/>
      <c r="BG7" s="206"/>
      <c r="BH7" s="206"/>
      <c r="BI7" s="206"/>
      <c r="BJ7" s="206"/>
      <c r="BK7" s="206"/>
      <c r="BL7" s="206"/>
      <c r="BM7" s="206"/>
      <c r="BN7" s="206"/>
      <c r="BO7" s="206"/>
      <c r="BP7" s="206"/>
      <c r="BQ7" s="212">
        <v>1</v>
      </c>
      <c r="BR7" s="213" t="s">
        <v>545</v>
      </c>
      <c r="BS7" s="1095" t="s">
        <v>544</v>
      </c>
      <c r="BT7" s="1096"/>
      <c r="BU7" s="1096"/>
      <c r="BV7" s="1096"/>
      <c r="BW7" s="1096"/>
      <c r="BX7" s="1096"/>
      <c r="BY7" s="1096"/>
      <c r="BZ7" s="1096"/>
      <c r="CA7" s="1096"/>
      <c r="CB7" s="1096"/>
      <c r="CC7" s="1096"/>
      <c r="CD7" s="1096"/>
      <c r="CE7" s="1096"/>
      <c r="CF7" s="1096"/>
      <c r="CG7" s="1097"/>
      <c r="CH7" s="1088">
        <v>2</v>
      </c>
      <c r="CI7" s="1089"/>
      <c r="CJ7" s="1089"/>
      <c r="CK7" s="1089"/>
      <c r="CL7" s="1090"/>
      <c r="CM7" s="1088">
        <v>1909</v>
      </c>
      <c r="CN7" s="1089"/>
      <c r="CO7" s="1089"/>
      <c r="CP7" s="1089"/>
      <c r="CQ7" s="1090"/>
      <c r="CR7" s="1088">
        <v>5</v>
      </c>
      <c r="CS7" s="1089"/>
      <c r="CT7" s="1089"/>
      <c r="CU7" s="1089"/>
      <c r="CV7" s="1090"/>
      <c r="CW7" s="1088" t="s">
        <v>556</v>
      </c>
      <c r="CX7" s="1089"/>
      <c r="CY7" s="1089"/>
      <c r="CZ7" s="1089"/>
      <c r="DA7" s="1090"/>
      <c r="DB7" s="1088">
        <v>4</v>
      </c>
      <c r="DC7" s="1089"/>
      <c r="DD7" s="1089"/>
      <c r="DE7" s="1089"/>
      <c r="DF7" s="1090"/>
      <c r="DG7" s="1088">
        <v>4</v>
      </c>
      <c r="DH7" s="1089"/>
      <c r="DI7" s="1089"/>
      <c r="DJ7" s="1089"/>
      <c r="DK7" s="1090"/>
      <c r="DL7" s="1088" t="s">
        <v>555</v>
      </c>
      <c r="DM7" s="1089"/>
      <c r="DN7" s="1089"/>
      <c r="DO7" s="1089"/>
      <c r="DP7" s="1090"/>
      <c r="DQ7" s="1088" t="s">
        <v>555</v>
      </c>
      <c r="DR7" s="1089"/>
      <c r="DS7" s="1089"/>
      <c r="DT7" s="1089"/>
      <c r="DU7" s="1090"/>
      <c r="DV7" s="1115"/>
      <c r="DW7" s="1116"/>
      <c r="DX7" s="1116"/>
      <c r="DY7" s="1116"/>
      <c r="DZ7" s="1117"/>
      <c r="EA7" s="207"/>
    </row>
    <row r="8" spans="1:131" s="208" customFormat="1" ht="26.25" customHeight="1" x14ac:dyDescent="0.15">
      <c r="A8" s="214">
        <v>2</v>
      </c>
      <c r="B8" s="1036" t="s">
        <v>366</v>
      </c>
      <c r="C8" s="1037"/>
      <c r="D8" s="1037"/>
      <c r="E8" s="1037"/>
      <c r="F8" s="1037"/>
      <c r="G8" s="1037"/>
      <c r="H8" s="1037"/>
      <c r="I8" s="1037"/>
      <c r="J8" s="1037"/>
      <c r="K8" s="1037"/>
      <c r="L8" s="1037"/>
      <c r="M8" s="1037"/>
      <c r="N8" s="1037"/>
      <c r="O8" s="1037"/>
      <c r="P8" s="1038"/>
      <c r="Q8" s="1042">
        <v>236</v>
      </c>
      <c r="R8" s="1043"/>
      <c r="S8" s="1043"/>
      <c r="T8" s="1043"/>
      <c r="U8" s="1043"/>
      <c r="V8" s="1043">
        <v>97</v>
      </c>
      <c r="W8" s="1043"/>
      <c r="X8" s="1043"/>
      <c r="Y8" s="1043"/>
      <c r="Z8" s="1043"/>
      <c r="AA8" s="1043">
        <v>139</v>
      </c>
      <c r="AB8" s="1043"/>
      <c r="AC8" s="1043"/>
      <c r="AD8" s="1043"/>
      <c r="AE8" s="1044"/>
      <c r="AF8" s="1018" t="s">
        <v>112</v>
      </c>
      <c r="AG8" s="1019"/>
      <c r="AH8" s="1019"/>
      <c r="AI8" s="1019"/>
      <c r="AJ8" s="1020"/>
      <c r="AK8" s="1086" t="s">
        <v>540</v>
      </c>
      <c r="AL8" s="1087"/>
      <c r="AM8" s="1087"/>
      <c r="AN8" s="1087"/>
      <c r="AO8" s="1087"/>
      <c r="AP8" s="1087">
        <v>562</v>
      </c>
      <c r="AQ8" s="1087"/>
      <c r="AR8" s="1087"/>
      <c r="AS8" s="1087"/>
      <c r="AT8" s="1087"/>
      <c r="AU8" s="1084"/>
      <c r="AV8" s="1084"/>
      <c r="AW8" s="1084"/>
      <c r="AX8" s="1084"/>
      <c r="AY8" s="1085"/>
      <c r="AZ8" s="205"/>
      <c r="BA8" s="205"/>
      <c r="BB8" s="205"/>
      <c r="BC8" s="205"/>
      <c r="BD8" s="205"/>
      <c r="BE8" s="206"/>
      <c r="BF8" s="206"/>
      <c r="BG8" s="206"/>
      <c r="BH8" s="206"/>
      <c r="BI8" s="206"/>
      <c r="BJ8" s="206"/>
      <c r="BK8" s="206"/>
      <c r="BL8" s="206"/>
      <c r="BM8" s="206"/>
      <c r="BN8" s="206"/>
      <c r="BO8" s="206"/>
      <c r="BP8" s="206"/>
      <c r="BQ8" s="215">
        <v>2</v>
      </c>
      <c r="BR8" s="216"/>
      <c r="BS8" s="1013" t="s">
        <v>546</v>
      </c>
      <c r="BT8" s="1014"/>
      <c r="BU8" s="1014"/>
      <c r="BV8" s="1014"/>
      <c r="BW8" s="1014"/>
      <c r="BX8" s="1014"/>
      <c r="BY8" s="1014"/>
      <c r="BZ8" s="1014"/>
      <c r="CA8" s="1014"/>
      <c r="CB8" s="1014"/>
      <c r="CC8" s="1014"/>
      <c r="CD8" s="1014"/>
      <c r="CE8" s="1014"/>
      <c r="CF8" s="1014"/>
      <c r="CG8" s="1015"/>
      <c r="CH8" s="988">
        <v>-1</v>
      </c>
      <c r="CI8" s="989"/>
      <c r="CJ8" s="989"/>
      <c r="CK8" s="989"/>
      <c r="CL8" s="990"/>
      <c r="CM8" s="988">
        <v>32</v>
      </c>
      <c r="CN8" s="989"/>
      <c r="CO8" s="989"/>
      <c r="CP8" s="989"/>
      <c r="CQ8" s="990"/>
      <c r="CR8" s="988">
        <v>30</v>
      </c>
      <c r="CS8" s="989"/>
      <c r="CT8" s="989"/>
      <c r="CU8" s="989"/>
      <c r="CV8" s="990"/>
      <c r="CW8" s="988">
        <v>1</v>
      </c>
      <c r="CX8" s="989"/>
      <c r="CY8" s="989"/>
      <c r="CZ8" s="989"/>
      <c r="DA8" s="990"/>
      <c r="DB8" s="988" t="s">
        <v>555</v>
      </c>
      <c r="DC8" s="989"/>
      <c r="DD8" s="989"/>
      <c r="DE8" s="989"/>
      <c r="DF8" s="990"/>
      <c r="DG8" s="988" t="s">
        <v>555</v>
      </c>
      <c r="DH8" s="989"/>
      <c r="DI8" s="989"/>
      <c r="DJ8" s="989"/>
      <c r="DK8" s="990"/>
      <c r="DL8" s="988" t="s">
        <v>555</v>
      </c>
      <c r="DM8" s="989"/>
      <c r="DN8" s="989"/>
      <c r="DO8" s="989"/>
      <c r="DP8" s="990"/>
      <c r="DQ8" s="988" t="s">
        <v>555</v>
      </c>
      <c r="DR8" s="989"/>
      <c r="DS8" s="989"/>
      <c r="DT8" s="989"/>
      <c r="DU8" s="990"/>
      <c r="DV8" s="991"/>
      <c r="DW8" s="992"/>
      <c r="DX8" s="992"/>
      <c r="DY8" s="992"/>
      <c r="DZ8" s="993"/>
      <c r="EA8" s="207"/>
    </row>
    <row r="9" spans="1:131" s="208" customFormat="1" ht="26.25" customHeight="1" x14ac:dyDescent="0.15">
      <c r="A9" s="214">
        <v>3</v>
      </c>
      <c r="B9" s="1036" t="s">
        <v>367</v>
      </c>
      <c r="C9" s="1037"/>
      <c r="D9" s="1037"/>
      <c r="E9" s="1037"/>
      <c r="F9" s="1037"/>
      <c r="G9" s="1037"/>
      <c r="H9" s="1037"/>
      <c r="I9" s="1037"/>
      <c r="J9" s="1037"/>
      <c r="K9" s="1037"/>
      <c r="L9" s="1037"/>
      <c r="M9" s="1037"/>
      <c r="N9" s="1037"/>
      <c r="O9" s="1037"/>
      <c r="P9" s="1038"/>
      <c r="Q9" s="1042">
        <v>88</v>
      </c>
      <c r="R9" s="1043"/>
      <c r="S9" s="1043"/>
      <c r="T9" s="1043"/>
      <c r="U9" s="1043"/>
      <c r="V9" s="1043">
        <v>3</v>
      </c>
      <c r="W9" s="1043"/>
      <c r="X9" s="1043"/>
      <c r="Y9" s="1043"/>
      <c r="Z9" s="1043"/>
      <c r="AA9" s="1043">
        <v>85</v>
      </c>
      <c r="AB9" s="1043"/>
      <c r="AC9" s="1043"/>
      <c r="AD9" s="1043"/>
      <c r="AE9" s="1044"/>
      <c r="AF9" s="1018">
        <v>85</v>
      </c>
      <c r="AG9" s="1019"/>
      <c r="AH9" s="1019"/>
      <c r="AI9" s="1019"/>
      <c r="AJ9" s="1020"/>
      <c r="AK9" s="1086">
        <v>0</v>
      </c>
      <c r="AL9" s="1087"/>
      <c r="AM9" s="1087"/>
      <c r="AN9" s="1087"/>
      <c r="AO9" s="1087"/>
      <c r="AP9" s="1087" t="s">
        <v>540</v>
      </c>
      <c r="AQ9" s="1087"/>
      <c r="AR9" s="1087"/>
      <c r="AS9" s="1087"/>
      <c r="AT9" s="1087"/>
      <c r="AU9" s="1084"/>
      <c r="AV9" s="1084"/>
      <c r="AW9" s="1084"/>
      <c r="AX9" s="1084"/>
      <c r="AY9" s="1085"/>
      <c r="AZ9" s="205"/>
      <c r="BA9" s="205"/>
      <c r="BB9" s="205"/>
      <c r="BC9" s="205"/>
      <c r="BD9" s="205"/>
      <c r="BE9" s="206"/>
      <c r="BF9" s="206"/>
      <c r="BG9" s="206"/>
      <c r="BH9" s="206"/>
      <c r="BI9" s="206"/>
      <c r="BJ9" s="206"/>
      <c r="BK9" s="206"/>
      <c r="BL9" s="206"/>
      <c r="BM9" s="206"/>
      <c r="BN9" s="206"/>
      <c r="BO9" s="206"/>
      <c r="BP9" s="206"/>
      <c r="BQ9" s="215">
        <v>3</v>
      </c>
      <c r="BR9" s="216"/>
      <c r="BS9" s="1013" t="s">
        <v>547</v>
      </c>
      <c r="BT9" s="1014"/>
      <c r="BU9" s="1014"/>
      <c r="BV9" s="1014"/>
      <c r="BW9" s="1014"/>
      <c r="BX9" s="1014"/>
      <c r="BY9" s="1014"/>
      <c r="BZ9" s="1014"/>
      <c r="CA9" s="1014"/>
      <c r="CB9" s="1014"/>
      <c r="CC9" s="1014"/>
      <c r="CD9" s="1014"/>
      <c r="CE9" s="1014"/>
      <c r="CF9" s="1014"/>
      <c r="CG9" s="1015"/>
      <c r="CH9" s="988">
        <v>0</v>
      </c>
      <c r="CI9" s="989"/>
      <c r="CJ9" s="989"/>
      <c r="CK9" s="989"/>
      <c r="CL9" s="990"/>
      <c r="CM9" s="988">
        <v>127</v>
      </c>
      <c r="CN9" s="989"/>
      <c r="CO9" s="989"/>
      <c r="CP9" s="989"/>
      <c r="CQ9" s="990"/>
      <c r="CR9" s="988">
        <v>30</v>
      </c>
      <c r="CS9" s="989"/>
      <c r="CT9" s="989"/>
      <c r="CU9" s="989"/>
      <c r="CV9" s="990"/>
      <c r="CW9" s="988">
        <v>5</v>
      </c>
      <c r="CX9" s="989"/>
      <c r="CY9" s="989"/>
      <c r="CZ9" s="989"/>
      <c r="DA9" s="990"/>
      <c r="DB9" s="988" t="s">
        <v>555</v>
      </c>
      <c r="DC9" s="989"/>
      <c r="DD9" s="989"/>
      <c r="DE9" s="989"/>
      <c r="DF9" s="990"/>
      <c r="DG9" s="988" t="s">
        <v>555</v>
      </c>
      <c r="DH9" s="989"/>
      <c r="DI9" s="989"/>
      <c r="DJ9" s="989"/>
      <c r="DK9" s="990"/>
      <c r="DL9" s="988" t="s">
        <v>555</v>
      </c>
      <c r="DM9" s="989"/>
      <c r="DN9" s="989"/>
      <c r="DO9" s="989"/>
      <c r="DP9" s="990"/>
      <c r="DQ9" s="988" t="s">
        <v>555</v>
      </c>
      <c r="DR9" s="989"/>
      <c r="DS9" s="989"/>
      <c r="DT9" s="989"/>
      <c r="DU9" s="990"/>
      <c r="DV9" s="991"/>
      <c r="DW9" s="992"/>
      <c r="DX9" s="992"/>
      <c r="DY9" s="992"/>
      <c r="DZ9" s="993"/>
      <c r="EA9" s="207"/>
    </row>
    <row r="10" spans="1:131" s="208" customFormat="1" ht="26.25" customHeight="1" x14ac:dyDescent="0.15">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6"/>
      <c r="AL10" s="1087"/>
      <c r="AM10" s="1087"/>
      <c r="AN10" s="1087"/>
      <c r="AO10" s="1087"/>
      <c r="AP10" s="1087"/>
      <c r="AQ10" s="1087"/>
      <c r="AR10" s="1087"/>
      <c r="AS10" s="1087"/>
      <c r="AT10" s="1087"/>
      <c r="AU10" s="1084"/>
      <c r="AV10" s="1084"/>
      <c r="AW10" s="1084"/>
      <c r="AX10" s="1084"/>
      <c r="AY10" s="1085"/>
      <c r="AZ10" s="205"/>
      <c r="BA10" s="205"/>
      <c r="BB10" s="205"/>
      <c r="BC10" s="205"/>
      <c r="BD10" s="205"/>
      <c r="BE10" s="206"/>
      <c r="BF10" s="206"/>
      <c r="BG10" s="206"/>
      <c r="BH10" s="206"/>
      <c r="BI10" s="206"/>
      <c r="BJ10" s="206"/>
      <c r="BK10" s="206"/>
      <c r="BL10" s="206"/>
      <c r="BM10" s="206"/>
      <c r="BN10" s="206"/>
      <c r="BO10" s="206"/>
      <c r="BP10" s="206"/>
      <c r="BQ10" s="215">
        <v>4</v>
      </c>
      <c r="BR10" s="216"/>
      <c r="BS10" s="1013" t="s">
        <v>548</v>
      </c>
      <c r="BT10" s="1014"/>
      <c r="BU10" s="1014"/>
      <c r="BV10" s="1014"/>
      <c r="BW10" s="1014"/>
      <c r="BX10" s="1014"/>
      <c r="BY10" s="1014"/>
      <c r="BZ10" s="1014"/>
      <c r="CA10" s="1014"/>
      <c r="CB10" s="1014"/>
      <c r="CC10" s="1014"/>
      <c r="CD10" s="1014"/>
      <c r="CE10" s="1014"/>
      <c r="CF10" s="1014"/>
      <c r="CG10" s="1015"/>
      <c r="CH10" s="988">
        <v>0</v>
      </c>
      <c r="CI10" s="989"/>
      <c r="CJ10" s="989"/>
      <c r="CK10" s="989"/>
      <c r="CL10" s="990"/>
      <c r="CM10" s="988">
        <v>88</v>
      </c>
      <c r="CN10" s="989"/>
      <c r="CO10" s="989"/>
      <c r="CP10" s="989"/>
      <c r="CQ10" s="990"/>
      <c r="CR10" s="988">
        <v>13</v>
      </c>
      <c r="CS10" s="989"/>
      <c r="CT10" s="989"/>
      <c r="CU10" s="989"/>
      <c r="CV10" s="990"/>
      <c r="CW10" s="988">
        <v>8</v>
      </c>
      <c r="CX10" s="989"/>
      <c r="CY10" s="989"/>
      <c r="CZ10" s="989"/>
      <c r="DA10" s="990"/>
      <c r="DB10" s="988" t="s">
        <v>557</v>
      </c>
      <c r="DC10" s="989"/>
      <c r="DD10" s="989"/>
      <c r="DE10" s="989"/>
      <c r="DF10" s="990"/>
      <c r="DG10" s="988" t="s">
        <v>555</v>
      </c>
      <c r="DH10" s="989"/>
      <c r="DI10" s="989"/>
      <c r="DJ10" s="989"/>
      <c r="DK10" s="990"/>
      <c r="DL10" s="988" t="s">
        <v>555</v>
      </c>
      <c r="DM10" s="989"/>
      <c r="DN10" s="989"/>
      <c r="DO10" s="989"/>
      <c r="DP10" s="990"/>
      <c r="DQ10" s="988" t="s">
        <v>555</v>
      </c>
      <c r="DR10" s="989"/>
      <c r="DS10" s="989"/>
      <c r="DT10" s="989"/>
      <c r="DU10" s="990"/>
      <c r="DV10" s="991"/>
      <c r="DW10" s="992"/>
      <c r="DX10" s="992"/>
      <c r="DY10" s="992"/>
      <c r="DZ10" s="993"/>
      <c r="EA10" s="207"/>
    </row>
    <row r="11" spans="1:131" s="208" customFormat="1" ht="26.25" customHeight="1" x14ac:dyDescent="0.1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6"/>
      <c r="AL11" s="1087"/>
      <c r="AM11" s="1087"/>
      <c r="AN11" s="1087"/>
      <c r="AO11" s="1087"/>
      <c r="AP11" s="1087"/>
      <c r="AQ11" s="1087"/>
      <c r="AR11" s="1087"/>
      <c r="AS11" s="1087"/>
      <c r="AT11" s="1087"/>
      <c r="AU11" s="1084"/>
      <c r="AV11" s="1084"/>
      <c r="AW11" s="1084"/>
      <c r="AX11" s="1084"/>
      <c r="AY11" s="1085"/>
      <c r="AZ11" s="205"/>
      <c r="BA11" s="205"/>
      <c r="BB11" s="205"/>
      <c r="BC11" s="205"/>
      <c r="BD11" s="205"/>
      <c r="BE11" s="206"/>
      <c r="BF11" s="206"/>
      <c r="BG11" s="206"/>
      <c r="BH11" s="206"/>
      <c r="BI11" s="206"/>
      <c r="BJ11" s="206"/>
      <c r="BK11" s="206"/>
      <c r="BL11" s="206"/>
      <c r="BM11" s="206"/>
      <c r="BN11" s="206"/>
      <c r="BO11" s="206"/>
      <c r="BP11" s="206"/>
      <c r="BQ11" s="215">
        <v>5</v>
      </c>
      <c r="BR11" s="216"/>
      <c r="BS11" s="1013" t="s">
        <v>549</v>
      </c>
      <c r="BT11" s="1014"/>
      <c r="BU11" s="1014"/>
      <c r="BV11" s="1014"/>
      <c r="BW11" s="1014"/>
      <c r="BX11" s="1014"/>
      <c r="BY11" s="1014"/>
      <c r="BZ11" s="1014"/>
      <c r="CA11" s="1014"/>
      <c r="CB11" s="1014"/>
      <c r="CC11" s="1014"/>
      <c r="CD11" s="1014"/>
      <c r="CE11" s="1014"/>
      <c r="CF11" s="1014"/>
      <c r="CG11" s="1015"/>
      <c r="CH11" s="988">
        <v>-7</v>
      </c>
      <c r="CI11" s="989"/>
      <c r="CJ11" s="989"/>
      <c r="CK11" s="989"/>
      <c r="CL11" s="990"/>
      <c r="CM11" s="988">
        <v>994</v>
      </c>
      <c r="CN11" s="989"/>
      <c r="CO11" s="989"/>
      <c r="CP11" s="989"/>
      <c r="CQ11" s="990"/>
      <c r="CR11" s="988">
        <v>48</v>
      </c>
      <c r="CS11" s="989"/>
      <c r="CT11" s="989"/>
      <c r="CU11" s="989"/>
      <c r="CV11" s="990"/>
      <c r="CW11" s="988">
        <v>24</v>
      </c>
      <c r="CX11" s="989"/>
      <c r="CY11" s="989"/>
      <c r="CZ11" s="989"/>
      <c r="DA11" s="990"/>
      <c r="DB11" s="988" t="s">
        <v>555</v>
      </c>
      <c r="DC11" s="989"/>
      <c r="DD11" s="989"/>
      <c r="DE11" s="989"/>
      <c r="DF11" s="990"/>
      <c r="DG11" s="988" t="s">
        <v>559</v>
      </c>
      <c r="DH11" s="989"/>
      <c r="DI11" s="989"/>
      <c r="DJ11" s="989"/>
      <c r="DK11" s="990"/>
      <c r="DL11" s="988" t="s">
        <v>555</v>
      </c>
      <c r="DM11" s="989"/>
      <c r="DN11" s="989"/>
      <c r="DO11" s="989"/>
      <c r="DP11" s="990"/>
      <c r="DQ11" s="988" t="s">
        <v>555</v>
      </c>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6"/>
      <c r="AL12" s="1087"/>
      <c r="AM12" s="1087"/>
      <c r="AN12" s="1087"/>
      <c r="AO12" s="1087"/>
      <c r="AP12" s="1087"/>
      <c r="AQ12" s="1087"/>
      <c r="AR12" s="1087"/>
      <c r="AS12" s="1087"/>
      <c r="AT12" s="1087"/>
      <c r="AU12" s="1084"/>
      <c r="AV12" s="1084"/>
      <c r="AW12" s="1084"/>
      <c r="AX12" s="1084"/>
      <c r="AY12" s="1085"/>
      <c r="AZ12" s="205"/>
      <c r="BA12" s="205"/>
      <c r="BB12" s="205"/>
      <c r="BC12" s="205"/>
      <c r="BD12" s="205"/>
      <c r="BE12" s="206"/>
      <c r="BF12" s="206"/>
      <c r="BG12" s="206"/>
      <c r="BH12" s="206"/>
      <c r="BI12" s="206"/>
      <c r="BJ12" s="206"/>
      <c r="BK12" s="206"/>
      <c r="BL12" s="206"/>
      <c r="BM12" s="206"/>
      <c r="BN12" s="206"/>
      <c r="BO12" s="206"/>
      <c r="BP12" s="206"/>
      <c r="BQ12" s="215">
        <v>6</v>
      </c>
      <c r="BR12" s="216"/>
      <c r="BS12" s="1013" t="s">
        <v>550</v>
      </c>
      <c r="BT12" s="1014"/>
      <c r="BU12" s="1014"/>
      <c r="BV12" s="1014"/>
      <c r="BW12" s="1014"/>
      <c r="BX12" s="1014"/>
      <c r="BY12" s="1014"/>
      <c r="BZ12" s="1014"/>
      <c r="CA12" s="1014"/>
      <c r="CB12" s="1014"/>
      <c r="CC12" s="1014"/>
      <c r="CD12" s="1014"/>
      <c r="CE12" s="1014"/>
      <c r="CF12" s="1014"/>
      <c r="CG12" s="1015"/>
      <c r="CH12" s="988">
        <v>2</v>
      </c>
      <c r="CI12" s="989"/>
      <c r="CJ12" s="989"/>
      <c r="CK12" s="989"/>
      <c r="CL12" s="990"/>
      <c r="CM12" s="988">
        <v>183</v>
      </c>
      <c r="CN12" s="989"/>
      <c r="CO12" s="989"/>
      <c r="CP12" s="989"/>
      <c r="CQ12" s="990"/>
      <c r="CR12" s="988">
        <v>34</v>
      </c>
      <c r="CS12" s="989"/>
      <c r="CT12" s="989"/>
      <c r="CU12" s="989"/>
      <c r="CV12" s="990"/>
      <c r="CW12" s="988" t="s">
        <v>555</v>
      </c>
      <c r="CX12" s="989"/>
      <c r="CY12" s="989"/>
      <c r="CZ12" s="989"/>
      <c r="DA12" s="990"/>
      <c r="DB12" s="988" t="s">
        <v>555</v>
      </c>
      <c r="DC12" s="989"/>
      <c r="DD12" s="989"/>
      <c r="DE12" s="989"/>
      <c r="DF12" s="990"/>
      <c r="DG12" s="988" t="s">
        <v>555</v>
      </c>
      <c r="DH12" s="989"/>
      <c r="DI12" s="989"/>
      <c r="DJ12" s="989"/>
      <c r="DK12" s="990"/>
      <c r="DL12" s="988" t="s">
        <v>555</v>
      </c>
      <c r="DM12" s="989"/>
      <c r="DN12" s="989"/>
      <c r="DO12" s="989"/>
      <c r="DP12" s="990"/>
      <c r="DQ12" s="988" t="s">
        <v>555</v>
      </c>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6"/>
      <c r="AL13" s="1087"/>
      <c r="AM13" s="1087"/>
      <c r="AN13" s="1087"/>
      <c r="AO13" s="1087"/>
      <c r="AP13" s="1087"/>
      <c r="AQ13" s="1087"/>
      <c r="AR13" s="1087"/>
      <c r="AS13" s="1087"/>
      <c r="AT13" s="1087"/>
      <c r="AU13" s="1084"/>
      <c r="AV13" s="1084"/>
      <c r="AW13" s="1084"/>
      <c r="AX13" s="1084"/>
      <c r="AY13" s="1085"/>
      <c r="AZ13" s="205"/>
      <c r="BA13" s="205"/>
      <c r="BB13" s="205"/>
      <c r="BC13" s="205"/>
      <c r="BD13" s="205"/>
      <c r="BE13" s="206"/>
      <c r="BF13" s="206"/>
      <c r="BG13" s="206"/>
      <c r="BH13" s="206"/>
      <c r="BI13" s="206"/>
      <c r="BJ13" s="206"/>
      <c r="BK13" s="206"/>
      <c r="BL13" s="206"/>
      <c r="BM13" s="206"/>
      <c r="BN13" s="206"/>
      <c r="BO13" s="206"/>
      <c r="BP13" s="206"/>
      <c r="BQ13" s="215">
        <v>7</v>
      </c>
      <c r="BR13" s="216"/>
      <c r="BS13" s="1013" t="s">
        <v>551</v>
      </c>
      <c r="BT13" s="1014"/>
      <c r="BU13" s="1014"/>
      <c r="BV13" s="1014"/>
      <c r="BW13" s="1014"/>
      <c r="BX13" s="1014"/>
      <c r="BY13" s="1014"/>
      <c r="BZ13" s="1014"/>
      <c r="CA13" s="1014"/>
      <c r="CB13" s="1014"/>
      <c r="CC13" s="1014"/>
      <c r="CD13" s="1014"/>
      <c r="CE13" s="1014"/>
      <c r="CF13" s="1014"/>
      <c r="CG13" s="1015"/>
      <c r="CH13" s="988">
        <v>-8</v>
      </c>
      <c r="CI13" s="989"/>
      <c r="CJ13" s="989"/>
      <c r="CK13" s="989"/>
      <c r="CL13" s="990"/>
      <c r="CM13" s="988">
        <v>347</v>
      </c>
      <c r="CN13" s="989"/>
      <c r="CO13" s="989"/>
      <c r="CP13" s="989"/>
      <c r="CQ13" s="990"/>
      <c r="CR13" s="988">
        <v>10</v>
      </c>
      <c r="CS13" s="989"/>
      <c r="CT13" s="989"/>
      <c r="CU13" s="989"/>
      <c r="CV13" s="990"/>
      <c r="CW13" s="988">
        <v>31</v>
      </c>
      <c r="CX13" s="989"/>
      <c r="CY13" s="989"/>
      <c r="CZ13" s="989"/>
      <c r="DA13" s="990"/>
      <c r="DB13" s="988" t="s">
        <v>555</v>
      </c>
      <c r="DC13" s="989"/>
      <c r="DD13" s="989"/>
      <c r="DE13" s="989"/>
      <c r="DF13" s="990"/>
      <c r="DG13" s="988" t="s">
        <v>555</v>
      </c>
      <c r="DH13" s="989"/>
      <c r="DI13" s="989"/>
      <c r="DJ13" s="989"/>
      <c r="DK13" s="990"/>
      <c r="DL13" s="988" t="s">
        <v>555</v>
      </c>
      <c r="DM13" s="989"/>
      <c r="DN13" s="989"/>
      <c r="DO13" s="989"/>
      <c r="DP13" s="990"/>
      <c r="DQ13" s="988" t="s">
        <v>555</v>
      </c>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6"/>
      <c r="AL14" s="1087"/>
      <c r="AM14" s="1087"/>
      <c r="AN14" s="1087"/>
      <c r="AO14" s="1087"/>
      <c r="AP14" s="1087"/>
      <c r="AQ14" s="1087"/>
      <c r="AR14" s="1087"/>
      <c r="AS14" s="1087"/>
      <c r="AT14" s="1087"/>
      <c r="AU14" s="1084"/>
      <c r="AV14" s="1084"/>
      <c r="AW14" s="1084"/>
      <c r="AX14" s="1084"/>
      <c r="AY14" s="1085"/>
      <c r="AZ14" s="205"/>
      <c r="BA14" s="205"/>
      <c r="BB14" s="205"/>
      <c r="BC14" s="205"/>
      <c r="BD14" s="205"/>
      <c r="BE14" s="206"/>
      <c r="BF14" s="206"/>
      <c r="BG14" s="206"/>
      <c r="BH14" s="206"/>
      <c r="BI14" s="206"/>
      <c r="BJ14" s="206"/>
      <c r="BK14" s="206"/>
      <c r="BL14" s="206"/>
      <c r="BM14" s="206"/>
      <c r="BN14" s="206"/>
      <c r="BO14" s="206"/>
      <c r="BP14" s="206"/>
      <c r="BQ14" s="215">
        <v>8</v>
      </c>
      <c r="BR14" s="216"/>
      <c r="BS14" s="1013" t="s">
        <v>552</v>
      </c>
      <c r="BT14" s="1014"/>
      <c r="BU14" s="1014"/>
      <c r="BV14" s="1014"/>
      <c r="BW14" s="1014"/>
      <c r="BX14" s="1014"/>
      <c r="BY14" s="1014"/>
      <c r="BZ14" s="1014"/>
      <c r="CA14" s="1014"/>
      <c r="CB14" s="1014"/>
      <c r="CC14" s="1014"/>
      <c r="CD14" s="1014"/>
      <c r="CE14" s="1014"/>
      <c r="CF14" s="1014"/>
      <c r="CG14" s="1015"/>
      <c r="CH14" s="988">
        <v>1</v>
      </c>
      <c r="CI14" s="989"/>
      <c r="CJ14" s="989"/>
      <c r="CK14" s="989"/>
      <c r="CL14" s="990"/>
      <c r="CM14" s="988">
        <v>48</v>
      </c>
      <c r="CN14" s="989"/>
      <c r="CO14" s="989"/>
      <c r="CP14" s="989"/>
      <c r="CQ14" s="990"/>
      <c r="CR14" s="988">
        <v>15</v>
      </c>
      <c r="CS14" s="989"/>
      <c r="CT14" s="989"/>
      <c r="CU14" s="989"/>
      <c r="CV14" s="990"/>
      <c r="CW14" s="988">
        <v>5</v>
      </c>
      <c r="CX14" s="989"/>
      <c r="CY14" s="989"/>
      <c r="CZ14" s="989"/>
      <c r="DA14" s="990"/>
      <c r="DB14" s="988" t="s">
        <v>555</v>
      </c>
      <c r="DC14" s="989"/>
      <c r="DD14" s="989"/>
      <c r="DE14" s="989"/>
      <c r="DF14" s="990"/>
      <c r="DG14" s="988" t="s">
        <v>555</v>
      </c>
      <c r="DH14" s="989"/>
      <c r="DI14" s="989"/>
      <c r="DJ14" s="989"/>
      <c r="DK14" s="990"/>
      <c r="DL14" s="988" t="s">
        <v>555</v>
      </c>
      <c r="DM14" s="989"/>
      <c r="DN14" s="989"/>
      <c r="DO14" s="989"/>
      <c r="DP14" s="990"/>
      <c r="DQ14" s="988" t="s">
        <v>555</v>
      </c>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6"/>
      <c r="AL15" s="1087"/>
      <c r="AM15" s="1087"/>
      <c r="AN15" s="1087"/>
      <c r="AO15" s="1087"/>
      <c r="AP15" s="1087"/>
      <c r="AQ15" s="1087"/>
      <c r="AR15" s="1087"/>
      <c r="AS15" s="1087"/>
      <c r="AT15" s="1087"/>
      <c r="AU15" s="1084"/>
      <c r="AV15" s="1084"/>
      <c r="AW15" s="1084"/>
      <c r="AX15" s="1084"/>
      <c r="AY15" s="1085"/>
      <c r="AZ15" s="205"/>
      <c r="BA15" s="205"/>
      <c r="BB15" s="205"/>
      <c r="BC15" s="205"/>
      <c r="BD15" s="205"/>
      <c r="BE15" s="206"/>
      <c r="BF15" s="206"/>
      <c r="BG15" s="206"/>
      <c r="BH15" s="206"/>
      <c r="BI15" s="206"/>
      <c r="BJ15" s="206"/>
      <c r="BK15" s="206"/>
      <c r="BL15" s="206"/>
      <c r="BM15" s="206"/>
      <c r="BN15" s="206"/>
      <c r="BO15" s="206"/>
      <c r="BP15" s="206"/>
      <c r="BQ15" s="215">
        <v>9</v>
      </c>
      <c r="BR15" s="216"/>
      <c r="BS15" s="1013" t="s">
        <v>553</v>
      </c>
      <c r="BT15" s="1014"/>
      <c r="BU15" s="1014"/>
      <c r="BV15" s="1014"/>
      <c r="BW15" s="1014"/>
      <c r="BX15" s="1014"/>
      <c r="BY15" s="1014"/>
      <c r="BZ15" s="1014"/>
      <c r="CA15" s="1014"/>
      <c r="CB15" s="1014"/>
      <c r="CC15" s="1014"/>
      <c r="CD15" s="1014"/>
      <c r="CE15" s="1014"/>
      <c r="CF15" s="1014"/>
      <c r="CG15" s="1015"/>
      <c r="CH15" s="988">
        <v>2</v>
      </c>
      <c r="CI15" s="989"/>
      <c r="CJ15" s="989"/>
      <c r="CK15" s="989"/>
      <c r="CL15" s="990"/>
      <c r="CM15" s="988">
        <v>42</v>
      </c>
      <c r="CN15" s="989"/>
      <c r="CO15" s="989"/>
      <c r="CP15" s="989"/>
      <c r="CQ15" s="990"/>
      <c r="CR15" s="988">
        <v>4</v>
      </c>
      <c r="CS15" s="989"/>
      <c r="CT15" s="989"/>
      <c r="CU15" s="989"/>
      <c r="CV15" s="990"/>
      <c r="CW15" s="988" t="s">
        <v>555</v>
      </c>
      <c r="CX15" s="989"/>
      <c r="CY15" s="989"/>
      <c r="CZ15" s="989"/>
      <c r="DA15" s="990"/>
      <c r="DB15" s="988" t="s">
        <v>558</v>
      </c>
      <c r="DC15" s="989"/>
      <c r="DD15" s="989"/>
      <c r="DE15" s="989"/>
      <c r="DF15" s="990"/>
      <c r="DG15" s="988" t="s">
        <v>555</v>
      </c>
      <c r="DH15" s="989"/>
      <c r="DI15" s="989"/>
      <c r="DJ15" s="989"/>
      <c r="DK15" s="990"/>
      <c r="DL15" s="988" t="s">
        <v>555</v>
      </c>
      <c r="DM15" s="989"/>
      <c r="DN15" s="989"/>
      <c r="DO15" s="989"/>
      <c r="DP15" s="990"/>
      <c r="DQ15" s="988" t="s">
        <v>555</v>
      </c>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6"/>
      <c r="AL16" s="1087"/>
      <c r="AM16" s="1087"/>
      <c r="AN16" s="1087"/>
      <c r="AO16" s="1087"/>
      <c r="AP16" s="1087"/>
      <c r="AQ16" s="1087"/>
      <c r="AR16" s="1087"/>
      <c r="AS16" s="1087"/>
      <c r="AT16" s="1087"/>
      <c r="AU16" s="1084"/>
      <c r="AV16" s="1084"/>
      <c r="AW16" s="1084"/>
      <c r="AX16" s="1084"/>
      <c r="AY16" s="1085"/>
      <c r="AZ16" s="205"/>
      <c r="BA16" s="205"/>
      <c r="BB16" s="205"/>
      <c r="BC16" s="205"/>
      <c r="BD16" s="205"/>
      <c r="BE16" s="206"/>
      <c r="BF16" s="206"/>
      <c r="BG16" s="206"/>
      <c r="BH16" s="206"/>
      <c r="BI16" s="206"/>
      <c r="BJ16" s="206"/>
      <c r="BK16" s="206"/>
      <c r="BL16" s="206"/>
      <c r="BM16" s="206"/>
      <c r="BN16" s="206"/>
      <c r="BO16" s="206"/>
      <c r="BP16" s="206"/>
      <c r="BQ16" s="215">
        <v>10</v>
      </c>
      <c r="BR16" s="216"/>
      <c r="BS16" s="1013" t="s">
        <v>554</v>
      </c>
      <c r="BT16" s="1014"/>
      <c r="BU16" s="1014"/>
      <c r="BV16" s="1014"/>
      <c r="BW16" s="1014"/>
      <c r="BX16" s="1014"/>
      <c r="BY16" s="1014"/>
      <c r="BZ16" s="1014"/>
      <c r="CA16" s="1014"/>
      <c r="CB16" s="1014"/>
      <c r="CC16" s="1014"/>
      <c r="CD16" s="1014"/>
      <c r="CE16" s="1014"/>
      <c r="CF16" s="1014"/>
      <c r="CG16" s="1015"/>
      <c r="CH16" s="988">
        <v>0</v>
      </c>
      <c r="CI16" s="989"/>
      <c r="CJ16" s="989"/>
      <c r="CK16" s="989"/>
      <c r="CL16" s="990"/>
      <c r="CM16" s="988">
        <v>91</v>
      </c>
      <c r="CN16" s="989"/>
      <c r="CO16" s="989"/>
      <c r="CP16" s="989"/>
      <c r="CQ16" s="990"/>
      <c r="CR16" s="988">
        <v>50</v>
      </c>
      <c r="CS16" s="989"/>
      <c r="CT16" s="989"/>
      <c r="CU16" s="989"/>
      <c r="CV16" s="990"/>
      <c r="CW16" s="988">
        <v>3</v>
      </c>
      <c r="CX16" s="989"/>
      <c r="CY16" s="989"/>
      <c r="CZ16" s="989"/>
      <c r="DA16" s="990"/>
      <c r="DB16" s="988" t="s">
        <v>555</v>
      </c>
      <c r="DC16" s="989"/>
      <c r="DD16" s="989"/>
      <c r="DE16" s="989"/>
      <c r="DF16" s="990"/>
      <c r="DG16" s="988" t="s">
        <v>555</v>
      </c>
      <c r="DH16" s="989"/>
      <c r="DI16" s="989"/>
      <c r="DJ16" s="989"/>
      <c r="DK16" s="990"/>
      <c r="DL16" s="988" t="s">
        <v>555</v>
      </c>
      <c r="DM16" s="989"/>
      <c r="DN16" s="989"/>
      <c r="DO16" s="989"/>
      <c r="DP16" s="990"/>
      <c r="DQ16" s="988" t="s">
        <v>555</v>
      </c>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6"/>
      <c r="AL17" s="1087"/>
      <c r="AM17" s="1087"/>
      <c r="AN17" s="1087"/>
      <c r="AO17" s="1087"/>
      <c r="AP17" s="1087"/>
      <c r="AQ17" s="1087"/>
      <c r="AR17" s="1087"/>
      <c r="AS17" s="1087"/>
      <c r="AT17" s="1087"/>
      <c r="AU17" s="1084"/>
      <c r="AV17" s="1084"/>
      <c r="AW17" s="1084"/>
      <c r="AX17" s="1084"/>
      <c r="AY17" s="1085"/>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6"/>
      <c r="AL18" s="1087"/>
      <c r="AM18" s="1087"/>
      <c r="AN18" s="1087"/>
      <c r="AO18" s="1087"/>
      <c r="AP18" s="1087"/>
      <c r="AQ18" s="1087"/>
      <c r="AR18" s="1087"/>
      <c r="AS18" s="1087"/>
      <c r="AT18" s="1087"/>
      <c r="AU18" s="1084"/>
      <c r="AV18" s="1084"/>
      <c r="AW18" s="1084"/>
      <c r="AX18" s="1084"/>
      <c r="AY18" s="1085"/>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6"/>
      <c r="AL19" s="1087"/>
      <c r="AM19" s="1087"/>
      <c r="AN19" s="1087"/>
      <c r="AO19" s="1087"/>
      <c r="AP19" s="1087"/>
      <c r="AQ19" s="1087"/>
      <c r="AR19" s="1087"/>
      <c r="AS19" s="1087"/>
      <c r="AT19" s="1087"/>
      <c r="AU19" s="1084"/>
      <c r="AV19" s="1084"/>
      <c r="AW19" s="1084"/>
      <c r="AX19" s="1084"/>
      <c r="AY19" s="1085"/>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6"/>
      <c r="AL20" s="1087"/>
      <c r="AM20" s="1087"/>
      <c r="AN20" s="1087"/>
      <c r="AO20" s="1087"/>
      <c r="AP20" s="1087"/>
      <c r="AQ20" s="1087"/>
      <c r="AR20" s="1087"/>
      <c r="AS20" s="1087"/>
      <c r="AT20" s="1087"/>
      <c r="AU20" s="1084"/>
      <c r="AV20" s="1084"/>
      <c r="AW20" s="1084"/>
      <c r="AX20" s="1084"/>
      <c r="AY20" s="1085"/>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6"/>
      <c r="AL21" s="1087"/>
      <c r="AM21" s="1087"/>
      <c r="AN21" s="1087"/>
      <c r="AO21" s="1087"/>
      <c r="AP21" s="1087"/>
      <c r="AQ21" s="1087"/>
      <c r="AR21" s="1087"/>
      <c r="AS21" s="1087"/>
      <c r="AT21" s="1087"/>
      <c r="AU21" s="1084"/>
      <c r="AV21" s="1084"/>
      <c r="AW21" s="1084"/>
      <c r="AX21" s="1084"/>
      <c r="AY21" s="1085"/>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81"/>
      <c r="R22" s="1082"/>
      <c r="S22" s="1082"/>
      <c r="T22" s="1082"/>
      <c r="U22" s="1082"/>
      <c r="V22" s="1082"/>
      <c r="W22" s="1082"/>
      <c r="X22" s="1082"/>
      <c r="Y22" s="1082"/>
      <c r="Z22" s="1082"/>
      <c r="AA22" s="1082"/>
      <c r="AB22" s="1082"/>
      <c r="AC22" s="1082"/>
      <c r="AD22" s="1082"/>
      <c r="AE22" s="1083"/>
      <c r="AF22" s="1018"/>
      <c r="AG22" s="1019"/>
      <c r="AH22" s="1019"/>
      <c r="AI22" s="1019"/>
      <c r="AJ22" s="1020"/>
      <c r="AK22" s="1077"/>
      <c r="AL22" s="1078"/>
      <c r="AM22" s="1078"/>
      <c r="AN22" s="1078"/>
      <c r="AO22" s="1078"/>
      <c r="AP22" s="1078"/>
      <c r="AQ22" s="1078"/>
      <c r="AR22" s="1078"/>
      <c r="AS22" s="1078"/>
      <c r="AT22" s="1078"/>
      <c r="AU22" s="1079"/>
      <c r="AV22" s="1079"/>
      <c r="AW22" s="1079"/>
      <c r="AX22" s="1079"/>
      <c r="AY22" s="1080"/>
      <c r="AZ22" s="1034" t="s">
        <v>368</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369</v>
      </c>
      <c r="B23" s="943" t="s">
        <v>370</v>
      </c>
      <c r="C23" s="944"/>
      <c r="D23" s="944"/>
      <c r="E23" s="944"/>
      <c r="F23" s="944"/>
      <c r="G23" s="944"/>
      <c r="H23" s="944"/>
      <c r="I23" s="944"/>
      <c r="J23" s="944"/>
      <c r="K23" s="944"/>
      <c r="L23" s="944"/>
      <c r="M23" s="944"/>
      <c r="N23" s="944"/>
      <c r="O23" s="944"/>
      <c r="P23" s="945"/>
      <c r="Q23" s="1067">
        <f>SUM(Q7:U9)</f>
        <v>171782</v>
      </c>
      <c r="R23" s="1068"/>
      <c r="S23" s="1068"/>
      <c r="T23" s="1068"/>
      <c r="U23" s="1068"/>
      <c r="V23" s="1069">
        <f t="shared" ref="V23" si="0">SUM(V7:Z9)</f>
        <v>166559</v>
      </c>
      <c r="W23" s="1065"/>
      <c r="X23" s="1065"/>
      <c r="Y23" s="1065"/>
      <c r="Z23" s="1070"/>
      <c r="AA23" s="1069">
        <f t="shared" ref="AA23" si="1">SUM(AA7:AE9)</f>
        <v>5223</v>
      </c>
      <c r="AB23" s="1065"/>
      <c r="AC23" s="1065"/>
      <c r="AD23" s="1065"/>
      <c r="AE23" s="1066"/>
      <c r="AF23" s="1071">
        <v>3565</v>
      </c>
      <c r="AG23" s="1068"/>
      <c r="AH23" s="1068"/>
      <c r="AI23" s="1068"/>
      <c r="AJ23" s="1072"/>
      <c r="AK23" s="1073"/>
      <c r="AL23" s="1074"/>
      <c r="AM23" s="1074"/>
      <c r="AN23" s="1074"/>
      <c r="AO23" s="1074"/>
      <c r="AP23" s="1069">
        <f t="shared" ref="AP23" si="2">SUM(AP7:AT9)</f>
        <v>142975</v>
      </c>
      <c r="AQ23" s="1065"/>
      <c r="AR23" s="1065"/>
      <c r="AS23" s="1065"/>
      <c r="AT23" s="1070"/>
      <c r="AU23" s="1075"/>
      <c r="AV23" s="1075"/>
      <c r="AW23" s="1075"/>
      <c r="AX23" s="1075"/>
      <c r="AY23" s="1076"/>
      <c r="AZ23" s="1064" t="s">
        <v>112</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371</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372</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348</v>
      </c>
      <c r="B26" s="995"/>
      <c r="C26" s="995"/>
      <c r="D26" s="995"/>
      <c r="E26" s="995"/>
      <c r="F26" s="995"/>
      <c r="G26" s="995"/>
      <c r="H26" s="995"/>
      <c r="I26" s="995"/>
      <c r="J26" s="995"/>
      <c r="K26" s="995"/>
      <c r="L26" s="995"/>
      <c r="M26" s="995"/>
      <c r="N26" s="995"/>
      <c r="O26" s="995"/>
      <c r="P26" s="996"/>
      <c r="Q26" s="1000" t="s">
        <v>373</v>
      </c>
      <c r="R26" s="1001"/>
      <c r="S26" s="1001"/>
      <c r="T26" s="1001"/>
      <c r="U26" s="1002"/>
      <c r="V26" s="1000" t="s">
        <v>374</v>
      </c>
      <c r="W26" s="1001"/>
      <c r="X26" s="1001"/>
      <c r="Y26" s="1001"/>
      <c r="Z26" s="1002"/>
      <c r="AA26" s="1000" t="s">
        <v>375</v>
      </c>
      <c r="AB26" s="1001"/>
      <c r="AC26" s="1001"/>
      <c r="AD26" s="1001"/>
      <c r="AE26" s="1001"/>
      <c r="AF26" s="1058" t="s">
        <v>376</v>
      </c>
      <c r="AG26" s="1007"/>
      <c r="AH26" s="1007"/>
      <c r="AI26" s="1007"/>
      <c r="AJ26" s="1059"/>
      <c r="AK26" s="1001" t="s">
        <v>377</v>
      </c>
      <c r="AL26" s="1001"/>
      <c r="AM26" s="1001"/>
      <c r="AN26" s="1001"/>
      <c r="AO26" s="1002"/>
      <c r="AP26" s="1000" t="s">
        <v>378</v>
      </c>
      <c r="AQ26" s="1001"/>
      <c r="AR26" s="1001"/>
      <c r="AS26" s="1001"/>
      <c r="AT26" s="1002"/>
      <c r="AU26" s="1000" t="s">
        <v>379</v>
      </c>
      <c r="AV26" s="1001"/>
      <c r="AW26" s="1001"/>
      <c r="AX26" s="1001"/>
      <c r="AY26" s="1002"/>
      <c r="AZ26" s="1000" t="s">
        <v>380</v>
      </c>
      <c r="BA26" s="1001"/>
      <c r="BB26" s="1001"/>
      <c r="BC26" s="1001"/>
      <c r="BD26" s="1002"/>
      <c r="BE26" s="1000" t="s">
        <v>355</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381</v>
      </c>
      <c r="C28" s="1050"/>
      <c r="D28" s="1050"/>
      <c r="E28" s="1050"/>
      <c r="F28" s="1050"/>
      <c r="G28" s="1050"/>
      <c r="H28" s="1050"/>
      <c r="I28" s="1050"/>
      <c r="J28" s="1050"/>
      <c r="K28" s="1050"/>
      <c r="L28" s="1050"/>
      <c r="M28" s="1050"/>
      <c r="N28" s="1050"/>
      <c r="O28" s="1050"/>
      <c r="P28" s="1051"/>
      <c r="Q28" s="1052">
        <v>54830</v>
      </c>
      <c r="R28" s="1053"/>
      <c r="S28" s="1053"/>
      <c r="T28" s="1053"/>
      <c r="U28" s="1053"/>
      <c r="V28" s="1053">
        <v>53185</v>
      </c>
      <c r="W28" s="1053"/>
      <c r="X28" s="1053"/>
      <c r="Y28" s="1053"/>
      <c r="Z28" s="1053"/>
      <c r="AA28" s="1053">
        <v>1644</v>
      </c>
      <c r="AB28" s="1053"/>
      <c r="AC28" s="1053"/>
      <c r="AD28" s="1053"/>
      <c r="AE28" s="1054"/>
      <c r="AF28" s="1055">
        <v>1644</v>
      </c>
      <c r="AG28" s="1053"/>
      <c r="AH28" s="1053"/>
      <c r="AI28" s="1053"/>
      <c r="AJ28" s="1056"/>
      <c r="AK28" s="1057">
        <v>4291</v>
      </c>
      <c r="AL28" s="1045"/>
      <c r="AM28" s="1045"/>
      <c r="AN28" s="1045"/>
      <c r="AO28" s="1045"/>
      <c r="AP28" s="1045" t="s">
        <v>540</v>
      </c>
      <c r="AQ28" s="1045"/>
      <c r="AR28" s="1045"/>
      <c r="AS28" s="1045"/>
      <c r="AT28" s="1045"/>
      <c r="AU28" s="1045" t="s">
        <v>540</v>
      </c>
      <c r="AV28" s="1045"/>
      <c r="AW28" s="1045"/>
      <c r="AX28" s="1045"/>
      <c r="AY28" s="1045"/>
      <c r="AZ28" s="1046" t="s">
        <v>540</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382</v>
      </c>
      <c r="C29" s="1037"/>
      <c r="D29" s="1037"/>
      <c r="E29" s="1037"/>
      <c r="F29" s="1037"/>
      <c r="G29" s="1037"/>
      <c r="H29" s="1037"/>
      <c r="I29" s="1037"/>
      <c r="J29" s="1037"/>
      <c r="K29" s="1037"/>
      <c r="L29" s="1037"/>
      <c r="M29" s="1037"/>
      <c r="N29" s="1037"/>
      <c r="O29" s="1037"/>
      <c r="P29" s="1038"/>
      <c r="Q29" s="1042">
        <v>38883</v>
      </c>
      <c r="R29" s="1043"/>
      <c r="S29" s="1043"/>
      <c r="T29" s="1043"/>
      <c r="U29" s="1043"/>
      <c r="V29" s="1043">
        <v>37984</v>
      </c>
      <c r="W29" s="1043"/>
      <c r="X29" s="1043"/>
      <c r="Y29" s="1043"/>
      <c r="Z29" s="1043"/>
      <c r="AA29" s="1043">
        <v>898</v>
      </c>
      <c r="AB29" s="1043"/>
      <c r="AC29" s="1043"/>
      <c r="AD29" s="1043"/>
      <c r="AE29" s="1044"/>
      <c r="AF29" s="1018">
        <v>898</v>
      </c>
      <c r="AG29" s="1019"/>
      <c r="AH29" s="1019"/>
      <c r="AI29" s="1019"/>
      <c r="AJ29" s="1020"/>
      <c r="AK29" s="979">
        <v>5564</v>
      </c>
      <c r="AL29" s="970"/>
      <c r="AM29" s="970"/>
      <c r="AN29" s="970"/>
      <c r="AO29" s="970"/>
      <c r="AP29" s="970" t="s">
        <v>540</v>
      </c>
      <c r="AQ29" s="970"/>
      <c r="AR29" s="970"/>
      <c r="AS29" s="970"/>
      <c r="AT29" s="970"/>
      <c r="AU29" s="970" t="s">
        <v>540</v>
      </c>
      <c r="AV29" s="970"/>
      <c r="AW29" s="970"/>
      <c r="AX29" s="970"/>
      <c r="AY29" s="970"/>
      <c r="AZ29" s="1041" t="s">
        <v>540</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383</v>
      </c>
      <c r="C30" s="1037"/>
      <c r="D30" s="1037"/>
      <c r="E30" s="1037"/>
      <c r="F30" s="1037"/>
      <c r="G30" s="1037"/>
      <c r="H30" s="1037"/>
      <c r="I30" s="1037"/>
      <c r="J30" s="1037"/>
      <c r="K30" s="1037"/>
      <c r="L30" s="1037"/>
      <c r="M30" s="1037"/>
      <c r="N30" s="1037"/>
      <c r="O30" s="1037"/>
      <c r="P30" s="1038"/>
      <c r="Q30" s="1042">
        <v>5403</v>
      </c>
      <c r="R30" s="1043"/>
      <c r="S30" s="1043"/>
      <c r="T30" s="1043"/>
      <c r="U30" s="1043"/>
      <c r="V30" s="1043">
        <v>5351</v>
      </c>
      <c r="W30" s="1043"/>
      <c r="X30" s="1043"/>
      <c r="Y30" s="1043"/>
      <c r="Z30" s="1043"/>
      <c r="AA30" s="1043">
        <v>51</v>
      </c>
      <c r="AB30" s="1043"/>
      <c r="AC30" s="1043"/>
      <c r="AD30" s="1043"/>
      <c r="AE30" s="1044"/>
      <c r="AF30" s="1018">
        <v>51</v>
      </c>
      <c r="AG30" s="1019"/>
      <c r="AH30" s="1019"/>
      <c r="AI30" s="1019"/>
      <c r="AJ30" s="1020"/>
      <c r="AK30" s="979">
        <v>1295</v>
      </c>
      <c r="AL30" s="970"/>
      <c r="AM30" s="970"/>
      <c r="AN30" s="970"/>
      <c r="AO30" s="970"/>
      <c r="AP30" s="970" t="s">
        <v>540</v>
      </c>
      <c r="AQ30" s="970"/>
      <c r="AR30" s="970"/>
      <c r="AS30" s="970"/>
      <c r="AT30" s="970"/>
      <c r="AU30" s="970" t="s">
        <v>540</v>
      </c>
      <c r="AV30" s="970"/>
      <c r="AW30" s="970"/>
      <c r="AX30" s="970"/>
      <c r="AY30" s="970"/>
      <c r="AZ30" s="1041" t="s">
        <v>540</v>
      </c>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t="s">
        <v>384</v>
      </c>
      <c r="C31" s="1037"/>
      <c r="D31" s="1037"/>
      <c r="E31" s="1037"/>
      <c r="F31" s="1037"/>
      <c r="G31" s="1037"/>
      <c r="H31" s="1037"/>
      <c r="I31" s="1037"/>
      <c r="J31" s="1037"/>
      <c r="K31" s="1037"/>
      <c r="L31" s="1037"/>
      <c r="M31" s="1037"/>
      <c r="N31" s="1037"/>
      <c r="O31" s="1037"/>
      <c r="P31" s="1038"/>
      <c r="Q31" s="1042">
        <v>891</v>
      </c>
      <c r="R31" s="1043"/>
      <c r="S31" s="1043"/>
      <c r="T31" s="1043"/>
      <c r="U31" s="1043"/>
      <c r="V31" s="1043">
        <v>205</v>
      </c>
      <c r="W31" s="1043"/>
      <c r="X31" s="1043"/>
      <c r="Y31" s="1043"/>
      <c r="Z31" s="1043"/>
      <c r="AA31" s="1043">
        <v>686</v>
      </c>
      <c r="AB31" s="1043"/>
      <c r="AC31" s="1043"/>
      <c r="AD31" s="1043"/>
      <c r="AE31" s="1044"/>
      <c r="AF31" s="1018">
        <v>686</v>
      </c>
      <c r="AG31" s="1019"/>
      <c r="AH31" s="1019"/>
      <c r="AI31" s="1019"/>
      <c r="AJ31" s="1020"/>
      <c r="AK31" s="979">
        <v>13</v>
      </c>
      <c r="AL31" s="970"/>
      <c r="AM31" s="970"/>
      <c r="AN31" s="970"/>
      <c r="AO31" s="970"/>
      <c r="AP31" s="970">
        <v>40</v>
      </c>
      <c r="AQ31" s="970"/>
      <c r="AR31" s="970"/>
      <c r="AS31" s="970"/>
      <c r="AT31" s="970"/>
      <c r="AU31" s="970" t="s">
        <v>540</v>
      </c>
      <c r="AV31" s="970"/>
      <c r="AW31" s="970"/>
      <c r="AX31" s="970"/>
      <c r="AY31" s="970"/>
      <c r="AZ31" s="1041" t="s">
        <v>540</v>
      </c>
      <c r="BA31" s="1041"/>
      <c r="BB31" s="1041"/>
      <c r="BC31" s="1041"/>
      <c r="BD31" s="1041"/>
      <c r="BE31" s="1031"/>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t="s">
        <v>385</v>
      </c>
      <c r="C32" s="1037"/>
      <c r="D32" s="1037"/>
      <c r="E32" s="1037"/>
      <c r="F32" s="1037"/>
      <c r="G32" s="1037"/>
      <c r="H32" s="1037"/>
      <c r="I32" s="1037"/>
      <c r="J32" s="1037"/>
      <c r="K32" s="1037"/>
      <c r="L32" s="1037"/>
      <c r="M32" s="1037"/>
      <c r="N32" s="1037"/>
      <c r="O32" s="1037"/>
      <c r="P32" s="1038"/>
      <c r="Q32" s="1042">
        <v>18526</v>
      </c>
      <c r="R32" s="1043"/>
      <c r="S32" s="1043"/>
      <c r="T32" s="1043"/>
      <c r="U32" s="1043"/>
      <c r="V32" s="1043">
        <v>18510</v>
      </c>
      <c r="W32" s="1043"/>
      <c r="X32" s="1043"/>
      <c r="Y32" s="1043"/>
      <c r="Z32" s="1043"/>
      <c r="AA32" s="1043">
        <v>16</v>
      </c>
      <c r="AB32" s="1043"/>
      <c r="AC32" s="1043"/>
      <c r="AD32" s="1043"/>
      <c r="AE32" s="1044"/>
      <c r="AF32" s="1018">
        <v>11118</v>
      </c>
      <c r="AG32" s="1019"/>
      <c r="AH32" s="1019"/>
      <c r="AI32" s="1019"/>
      <c r="AJ32" s="1020"/>
      <c r="AK32" s="979">
        <v>1344</v>
      </c>
      <c r="AL32" s="970"/>
      <c r="AM32" s="970"/>
      <c r="AN32" s="970"/>
      <c r="AO32" s="970"/>
      <c r="AP32" s="970">
        <v>13408</v>
      </c>
      <c r="AQ32" s="970"/>
      <c r="AR32" s="970"/>
      <c r="AS32" s="970"/>
      <c r="AT32" s="970"/>
      <c r="AU32" s="970">
        <v>8219</v>
      </c>
      <c r="AV32" s="970"/>
      <c r="AW32" s="970"/>
      <c r="AX32" s="970"/>
      <c r="AY32" s="970"/>
      <c r="AZ32" s="1041" t="s">
        <v>540</v>
      </c>
      <c r="BA32" s="1041"/>
      <c r="BB32" s="1041"/>
      <c r="BC32" s="1041"/>
      <c r="BD32" s="1041"/>
      <c r="BE32" s="1031" t="s">
        <v>386</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t="s">
        <v>387</v>
      </c>
      <c r="C33" s="1037"/>
      <c r="D33" s="1037"/>
      <c r="E33" s="1037"/>
      <c r="F33" s="1037"/>
      <c r="G33" s="1037"/>
      <c r="H33" s="1037"/>
      <c r="I33" s="1037"/>
      <c r="J33" s="1037"/>
      <c r="K33" s="1037"/>
      <c r="L33" s="1037"/>
      <c r="M33" s="1037"/>
      <c r="N33" s="1037"/>
      <c r="O33" s="1037"/>
      <c r="P33" s="1038"/>
      <c r="Q33" s="1042">
        <v>8560</v>
      </c>
      <c r="R33" s="1043"/>
      <c r="S33" s="1043"/>
      <c r="T33" s="1043"/>
      <c r="U33" s="1043"/>
      <c r="V33" s="1043">
        <v>6849</v>
      </c>
      <c r="W33" s="1043"/>
      <c r="X33" s="1043"/>
      <c r="Y33" s="1043"/>
      <c r="Z33" s="1043"/>
      <c r="AA33" s="1043">
        <v>1711</v>
      </c>
      <c r="AB33" s="1043"/>
      <c r="AC33" s="1043"/>
      <c r="AD33" s="1043"/>
      <c r="AE33" s="1044"/>
      <c r="AF33" s="1018">
        <v>3916</v>
      </c>
      <c r="AG33" s="1019"/>
      <c r="AH33" s="1019"/>
      <c r="AI33" s="1019"/>
      <c r="AJ33" s="1020"/>
      <c r="AK33" s="979">
        <v>197</v>
      </c>
      <c r="AL33" s="970"/>
      <c r="AM33" s="970"/>
      <c r="AN33" s="970"/>
      <c r="AO33" s="970"/>
      <c r="AP33" s="970">
        <v>39846</v>
      </c>
      <c r="AQ33" s="970"/>
      <c r="AR33" s="970"/>
      <c r="AS33" s="970"/>
      <c r="AT33" s="970"/>
      <c r="AU33" s="970">
        <v>837</v>
      </c>
      <c r="AV33" s="970"/>
      <c r="AW33" s="970"/>
      <c r="AX33" s="970"/>
      <c r="AY33" s="970"/>
      <c r="AZ33" s="1041" t="s">
        <v>540</v>
      </c>
      <c r="BA33" s="1041"/>
      <c r="BB33" s="1041"/>
      <c r="BC33" s="1041"/>
      <c r="BD33" s="1041"/>
      <c r="BE33" s="1031" t="s">
        <v>386</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t="s">
        <v>388</v>
      </c>
      <c r="C34" s="1037"/>
      <c r="D34" s="1037"/>
      <c r="E34" s="1037"/>
      <c r="F34" s="1037"/>
      <c r="G34" s="1037"/>
      <c r="H34" s="1037"/>
      <c r="I34" s="1037"/>
      <c r="J34" s="1037"/>
      <c r="K34" s="1037"/>
      <c r="L34" s="1037"/>
      <c r="M34" s="1037"/>
      <c r="N34" s="1037"/>
      <c r="O34" s="1037"/>
      <c r="P34" s="1038"/>
      <c r="Q34" s="1042">
        <v>3047</v>
      </c>
      <c r="R34" s="1043"/>
      <c r="S34" s="1043"/>
      <c r="T34" s="1043"/>
      <c r="U34" s="1043"/>
      <c r="V34" s="1043">
        <v>2214</v>
      </c>
      <c r="W34" s="1043"/>
      <c r="X34" s="1043"/>
      <c r="Y34" s="1043"/>
      <c r="Z34" s="1043"/>
      <c r="AA34" s="1043">
        <v>833</v>
      </c>
      <c r="AB34" s="1043"/>
      <c r="AC34" s="1043"/>
      <c r="AD34" s="1043"/>
      <c r="AE34" s="1044"/>
      <c r="AF34" s="1018">
        <v>5652</v>
      </c>
      <c r="AG34" s="1019"/>
      <c r="AH34" s="1019"/>
      <c r="AI34" s="1019"/>
      <c r="AJ34" s="1020"/>
      <c r="AK34" s="979">
        <v>4</v>
      </c>
      <c r="AL34" s="970"/>
      <c r="AM34" s="970"/>
      <c r="AN34" s="970"/>
      <c r="AO34" s="970"/>
      <c r="AP34" s="970">
        <v>2201</v>
      </c>
      <c r="AQ34" s="970"/>
      <c r="AR34" s="970"/>
      <c r="AS34" s="970"/>
      <c r="AT34" s="970"/>
      <c r="AU34" s="970" t="s">
        <v>540</v>
      </c>
      <c r="AV34" s="970"/>
      <c r="AW34" s="970"/>
      <c r="AX34" s="970"/>
      <c r="AY34" s="970"/>
      <c r="AZ34" s="1041" t="s">
        <v>540</v>
      </c>
      <c r="BA34" s="1041"/>
      <c r="BB34" s="1041"/>
      <c r="BC34" s="1041"/>
      <c r="BD34" s="1041"/>
      <c r="BE34" s="1031" t="s">
        <v>386</v>
      </c>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t="s">
        <v>389</v>
      </c>
      <c r="C35" s="1037"/>
      <c r="D35" s="1037"/>
      <c r="E35" s="1037"/>
      <c r="F35" s="1037"/>
      <c r="G35" s="1037"/>
      <c r="H35" s="1037"/>
      <c r="I35" s="1037"/>
      <c r="J35" s="1037"/>
      <c r="K35" s="1037"/>
      <c r="L35" s="1037"/>
      <c r="M35" s="1037"/>
      <c r="N35" s="1037"/>
      <c r="O35" s="1037"/>
      <c r="P35" s="1038"/>
      <c r="Q35" s="1042">
        <v>12355</v>
      </c>
      <c r="R35" s="1043"/>
      <c r="S35" s="1043"/>
      <c r="T35" s="1043"/>
      <c r="U35" s="1043"/>
      <c r="V35" s="1043">
        <v>10817</v>
      </c>
      <c r="W35" s="1043"/>
      <c r="X35" s="1043"/>
      <c r="Y35" s="1043"/>
      <c r="Z35" s="1043"/>
      <c r="AA35" s="1043">
        <v>1537</v>
      </c>
      <c r="AB35" s="1043"/>
      <c r="AC35" s="1043"/>
      <c r="AD35" s="1043"/>
      <c r="AE35" s="1044"/>
      <c r="AF35" s="1018">
        <v>1308</v>
      </c>
      <c r="AG35" s="1019"/>
      <c r="AH35" s="1019"/>
      <c r="AI35" s="1019"/>
      <c r="AJ35" s="1020"/>
      <c r="AK35" s="979">
        <v>4762</v>
      </c>
      <c r="AL35" s="970"/>
      <c r="AM35" s="970"/>
      <c r="AN35" s="970"/>
      <c r="AO35" s="970"/>
      <c r="AP35" s="970">
        <v>94478</v>
      </c>
      <c r="AQ35" s="970"/>
      <c r="AR35" s="970"/>
      <c r="AS35" s="970"/>
      <c r="AT35" s="970"/>
      <c r="AU35" s="970">
        <v>44972</v>
      </c>
      <c r="AV35" s="970"/>
      <c r="AW35" s="970"/>
      <c r="AX35" s="970"/>
      <c r="AY35" s="970"/>
      <c r="AZ35" s="1041" t="s">
        <v>540</v>
      </c>
      <c r="BA35" s="1041"/>
      <c r="BB35" s="1041"/>
      <c r="BC35" s="1041"/>
      <c r="BD35" s="1041"/>
      <c r="BE35" s="1031" t="s">
        <v>386</v>
      </c>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t="s">
        <v>390</v>
      </c>
      <c r="C36" s="1037"/>
      <c r="D36" s="1037"/>
      <c r="E36" s="1037"/>
      <c r="F36" s="1037"/>
      <c r="G36" s="1037"/>
      <c r="H36" s="1037"/>
      <c r="I36" s="1037"/>
      <c r="J36" s="1037"/>
      <c r="K36" s="1037"/>
      <c r="L36" s="1037"/>
      <c r="M36" s="1037"/>
      <c r="N36" s="1037"/>
      <c r="O36" s="1037"/>
      <c r="P36" s="1038"/>
      <c r="Q36" s="1042">
        <v>356</v>
      </c>
      <c r="R36" s="1043"/>
      <c r="S36" s="1043"/>
      <c r="T36" s="1043"/>
      <c r="U36" s="1043"/>
      <c r="V36" s="1043">
        <v>355</v>
      </c>
      <c r="W36" s="1043"/>
      <c r="X36" s="1043"/>
      <c r="Y36" s="1043"/>
      <c r="Z36" s="1043"/>
      <c r="AA36" s="1043">
        <v>2</v>
      </c>
      <c r="AB36" s="1043"/>
      <c r="AC36" s="1043"/>
      <c r="AD36" s="1043"/>
      <c r="AE36" s="1044"/>
      <c r="AF36" s="1018">
        <v>2</v>
      </c>
      <c r="AG36" s="1019"/>
      <c r="AH36" s="1019"/>
      <c r="AI36" s="1019"/>
      <c r="AJ36" s="1020"/>
      <c r="AK36" s="979">
        <v>164</v>
      </c>
      <c r="AL36" s="970"/>
      <c r="AM36" s="970"/>
      <c r="AN36" s="970"/>
      <c r="AO36" s="970"/>
      <c r="AP36" s="970">
        <v>2217</v>
      </c>
      <c r="AQ36" s="970"/>
      <c r="AR36" s="970"/>
      <c r="AS36" s="970"/>
      <c r="AT36" s="970"/>
      <c r="AU36" s="970">
        <v>1388</v>
      </c>
      <c r="AV36" s="970"/>
      <c r="AW36" s="970"/>
      <c r="AX36" s="970"/>
      <c r="AY36" s="970"/>
      <c r="AZ36" s="1041" t="s">
        <v>540</v>
      </c>
      <c r="BA36" s="1041"/>
      <c r="BB36" s="1041"/>
      <c r="BC36" s="1041"/>
      <c r="BD36" s="1041"/>
      <c r="BE36" s="1031" t="s">
        <v>391</v>
      </c>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t="s">
        <v>392</v>
      </c>
      <c r="C37" s="1037"/>
      <c r="D37" s="1037"/>
      <c r="E37" s="1037"/>
      <c r="F37" s="1037"/>
      <c r="G37" s="1037"/>
      <c r="H37" s="1037"/>
      <c r="I37" s="1037"/>
      <c r="J37" s="1037"/>
      <c r="K37" s="1037"/>
      <c r="L37" s="1037"/>
      <c r="M37" s="1037"/>
      <c r="N37" s="1037"/>
      <c r="O37" s="1037"/>
      <c r="P37" s="1038"/>
      <c r="Q37" s="1042">
        <v>56</v>
      </c>
      <c r="R37" s="1043"/>
      <c r="S37" s="1043"/>
      <c r="T37" s="1043"/>
      <c r="U37" s="1043"/>
      <c r="V37" s="1043">
        <v>55</v>
      </c>
      <c r="W37" s="1043"/>
      <c r="X37" s="1043"/>
      <c r="Y37" s="1043"/>
      <c r="Z37" s="1043"/>
      <c r="AA37" s="1043">
        <v>1</v>
      </c>
      <c r="AB37" s="1043"/>
      <c r="AC37" s="1043"/>
      <c r="AD37" s="1043"/>
      <c r="AE37" s="1044"/>
      <c r="AF37" s="1018">
        <v>1</v>
      </c>
      <c r="AG37" s="1019"/>
      <c r="AH37" s="1019"/>
      <c r="AI37" s="1019"/>
      <c r="AJ37" s="1020"/>
      <c r="AK37" s="979">
        <v>55</v>
      </c>
      <c r="AL37" s="970"/>
      <c r="AM37" s="970"/>
      <c r="AN37" s="970"/>
      <c r="AO37" s="970"/>
      <c r="AP37" s="970">
        <v>120</v>
      </c>
      <c r="AQ37" s="970"/>
      <c r="AR37" s="970"/>
      <c r="AS37" s="970"/>
      <c r="AT37" s="970"/>
      <c r="AU37" s="970">
        <v>120</v>
      </c>
      <c r="AV37" s="970"/>
      <c r="AW37" s="970"/>
      <c r="AX37" s="970"/>
      <c r="AY37" s="970"/>
      <c r="AZ37" s="1041" t="s">
        <v>540</v>
      </c>
      <c r="BA37" s="1041"/>
      <c r="BB37" s="1041"/>
      <c r="BC37" s="1041"/>
      <c r="BD37" s="1041"/>
      <c r="BE37" s="1031" t="s">
        <v>391</v>
      </c>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t="s">
        <v>393</v>
      </c>
      <c r="C38" s="1037"/>
      <c r="D38" s="1037"/>
      <c r="E38" s="1037"/>
      <c r="F38" s="1037"/>
      <c r="G38" s="1037"/>
      <c r="H38" s="1037"/>
      <c r="I38" s="1037"/>
      <c r="J38" s="1037"/>
      <c r="K38" s="1037"/>
      <c r="L38" s="1037"/>
      <c r="M38" s="1037"/>
      <c r="N38" s="1037"/>
      <c r="O38" s="1037"/>
      <c r="P38" s="1038"/>
      <c r="Q38" s="1042">
        <v>860</v>
      </c>
      <c r="R38" s="1043"/>
      <c r="S38" s="1043"/>
      <c r="T38" s="1043"/>
      <c r="U38" s="1043"/>
      <c r="V38" s="1043">
        <v>677</v>
      </c>
      <c r="W38" s="1043"/>
      <c r="X38" s="1043"/>
      <c r="Y38" s="1043"/>
      <c r="Z38" s="1043"/>
      <c r="AA38" s="1043">
        <v>183</v>
      </c>
      <c r="AB38" s="1043"/>
      <c r="AC38" s="1043"/>
      <c r="AD38" s="1043"/>
      <c r="AE38" s="1044"/>
      <c r="AF38" s="1018">
        <v>183</v>
      </c>
      <c r="AG38" s="1019"/>
      <c r="AH38" s="1019"/>
      <c r="AI38" s="1019"/>
      <c r="AJ38" s="1020"/>
      <c r="AK38" s="979">
        <v>207</v>
      </c>
      <c r="AL38" s="970"/>
      <c r="AM38" s="970"/>
      <c r="AN38" s="970"/>
      <c r="AO38" s="970"/>
      <c r="AP38" s="970">
        <v>522</v>
      </c>
      <c r="AQ38" s="970"/>
      <c r="AR38" s="970"/>
      <c r="AS38" s="970"/>
      <c r="AT38" s="970"/>
      <c r="AU38" s="970">
        <v>35</v>
      </c>
      <c r="AV38" s="970"/>
      <c r="AW38" s="970"/>
      <c r="AX38" s="970"/>
      <c r="AY38" s="970"/>
      <c r="AZ38" s="1041" t="s">
        <v>540</v>
      </c>
      <c r="BA38" s="1041"/>
      <c r="BB38" s="1041"/>
      <c r="BC38" s="1041"/>
      <c r="BD38" s="1041"/>
      <c r="BE38" s="1031" t="s">
        <v>391</v>
      </c>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t="s">
        <v>394</v>
      </c>
      <c r="C39" s="1037"/>
      <c r="D39" s="1037"/>
      <c r="E39" s="1037"/>
      <c r="F39" s="1037"/>
      <c r="G39" s="1037"/>
      <c r="H39" s="1037"/>
      <c r="I39" s="1037"/>
      <c r="J39" s="1037"/>
      <c r="K39" s="1037"/>
      <c r="L39" s="1037"/>
      <c r="M39" s="1037"/>
      <c r="N39" s="1037"/>
      <c r="O39" s="1037"/>
      <c r="P39" s="1038"/>
      <c r="Q39" s="1042">
        <v>504</v>
      </c>
      <c r="R39" s="1043"/>
      <c r="S39" s="1043"/>
      <c r="T39" s="1043"/>
      <c r="U39" s="1043"/>
      <c r="V39" s="1043">
        <v>373</v>
      </c>
      <c r="W39" s="1043"/>
      <c r="X39" s="1043"/>
      <c r="Y39" s="1043"/>
      <c r="Z39" s="1043"/>
      <c r="AA39" s="1043">
        <v>130</v>
      </c>
      <c r="AB39" s="1043"/>
      <c r="AC39" s="1043"/>
      <c r="AD39" s="1043"/>
      <c r="AE39" s="1044"/>
      <c r="AF39" s="1018">
        <v>270</v>
      </c>
      <c r="AG39" s="1019"/>
      <c r="AH39" s="1019"/>
      <c r="AI39" s="1019"/>
      <c r="AJ39" s="1020"/>
      <c r="AK39" s="979">
        <v>293</v>
      </c>
      <c r="AL39" s="970"/>
      <c r="AM39" s="970"/>
      <c r="AN39" s="970"/>
      <c r="AO39" s="970"/>
      <c r="AP39" s="970">
        <v>11</v>
      </c>
      <c r="AQ39" s="970"/>
      <c r="AR39" s="970"/>
      <c r="AS39" s="970"/>
      <c r="AT39" s="970"/>
      <c r="AU39" s="970">
        <v>530</v>
      </c>
      <c r="AV39" s="970"/>
      <c r="AW39" s="970"/>
      <c r="AX39" s="970"/>
      <c r="AY39" s="970"/>
      <c r="AZ39" s="1041" t="s">
        <v>540</v>
      </c>
      <c r="BA39" s="1041"/>
      <c r="BB39" s="1041"/>
      <c r="BC39" s="1041"/>
      <c r="BD39" s="1041"/>
      <c r="BE39" s="1031" t="s">
        <v>391</v>
      </c>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395</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369</v>
      </c>
      <c r="B63" s="943" t="s">
        <v>396</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25729</v>
      </c>
      <c r="AG63" s="958"/>
      <c r="AH63" s="958"/>
      <c r="AI63" s="958"/>
      <c r="AJ63" s="1029"/>
      <c r="AK63" s="1030"/>
      <c r="AL63" s="962"/>
      <c r="AM63" s="962"/>
      <c r="AN63" s="962"/>
      <c r="AO63" s="962"/>
      <c r="AP63" s="958">
        <f>SUM(AP28:AT62)</f>
        <v>152843</v>
      </c>
      <c r="AQ63" s="958"/>
      <c r="AR63" s="958"/>
      <c r="AS63" s="958"/>
      <c r="AT63" s="958"/>
      <c r="AU63" s="958">
        <f>SUM(AU28:AY62)</f>
        <v>56101</v>
      </c>
      <c r="AV63" s="958"/>
      <c r="AW63" s="958"/>
      <c r="AX63" s="958"/>
      <c r="AY63" s="958"/>
      <c r="AZ63" s="1024"/>
      <c r="BA63" s="1024"/>
      <c r="BB63" s="1024"/>
      <c r="BC63" s="1024"/>
      <c r="BD63" s="1024"/>
      <c r="BE63" s="959"/>
      <c r="BF63" s="959"/>
      <c r="BG63" s="959"/>
      <c r="BH63" s="959"/>
      <c r="BI63" s="960"/>
      <c r="BJ63" s="1025" t="s">
        <v>112</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398</v>
      </c>
      <c r="B66" s="995"/>
      <c r="C66" s="995"/>
      <c r="D66" s="995"/>
      <c r="E66" s="995"/>
      <c r="F66" s="995"/>
      <c r="G66" s="995"/>
      <c r="H66" s="995"/>
      <c r="I66" s="995"/>
      <c r="J66" s="995"/>
      <c r="K66" s="995"/>
      <c r="L66" s="995"/>
      <c r="M66" s="995"/>
      <c r="N66" s="995"/>
      <c r="O66" s="995"/>
      <c r="P66" s="996"/>
      <c r="Q66" s="1000" t="s">
        <v>373</v>
      </c>
      <c r="R66" s="1001"/>
      <c r="S66" s="1001"/>
      <c r="T66" s="1001"/>
      <c r="U66" s="1002"/>
      <c r="V66" s="1000" t="s">
        <v>374</v>
      </c>
      <c r="W66" s="1001"/>
      <c r="X66" s="1001"/>
      <c r="Y66" s="1001"/>
      <c r="Z66" s="1002"/>
      <c r="AA66" s="1000" t="s">
        <v>375</v>
      </c>
      <c r="AB66" s="1001"/>
      <c r="AC66" s="1001"/>
      <c r="AD66" s="1001"/>
      <c r="AE66" s="1002"/>
      <c r="AF66" s="1006" t="s">
        <v>376</v>
      </c>
      <c r="AG66" s="1007"/>
      <c r="AH66" s="1007"/>
      <c r="AI66" s="1007"/>
      <c r="AJ66" s="1008"/>
      <c r="AK66" s="1000" t="s">
        <v>377</v>
      </c>
      <c r="AL66" s="995"/>
      <c r="AM66" s="995"/>
      <c r="AN66" s="995"/>
      <c r="AO66" s="996"/>
      <c r="AP66" s="1000" t="s">
        <v>378</v>
      </c>
      <c r="AQ66" s="1001"/>
      <c r="AR66" s="1001"/>
      <c r="AS66" s="1001"/>
      <c r="AT66" s="1002"/>
      <c r="AU66" s="1000" t="s">
        <v>399</v>
      </c>
      <c r="AV66" s="1001"/>
      <c r="AW66" s="1001"/>
      <c r="AX66" s="1001"/>
      <c r="AY66" s="1002"/>
      <c r="AZ66" s="1000" t="s">
        <v>355</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541</v>
      </c>
      <c r="C68" s="985"/>
      <c r="D68" s="985"/>
      <c r="E68" s="985"/>
      <c r="F68" s="985"/>
      <c r="G68" s="985"/>
      <c r="H68" s="985"/>
      <c r="I68" s="985"/>
      <c r="J68" s="985"/>
      <c r="K68" s="985"/>
      <c r="L68" s="985"/>
      <c r="M68" s="985"/>
      <c r="N68" s="985"/>
      <c r="O68" s="985"/>
      <c r="P68" s="986"/>
      <c r="Q68" s="987">
        <v>6033</v>
      </c>
      <c r="R68" s="981"/>
      <c r="S68" s="981"/>
      <c r="T68" s="981"/>
      <c r="U68" s="981"/>
      <c r="V68" s="981">
        <v>5949</v>
      </c>
      <c r="W68" s="981"/>
      <c r="X68" s="981"/>
      <c r="Y68" s="981"/>
      <c r="Z68" s="981"/>
      <c r="AA68" s="981">
        <v>83</v>
      </c>
      <c r="AB68" s="981"/>
      <c r="AC68" s="981"/>
      <c r="AD68" s="981"/>
      <c r="AE68" s="981"/>
      <c r="AF68" s="981">
        <v>83</v>
      </c>
      <c r="AG68" s="981"/>
      <c r="AH68" s="981"/>
      <c r="AI68" s="981"/>
      <c r="AJ68" s="981"/>
      <c r="AK68" s="981" t="s">
        <v>540</v>
      </c>
      <c r="AL68" s="981"/>
      <c r="AM68" s="981"/>
      <c r="AN68" s="981"/>
      <c r="AO68" s="981"/>
      <c r="AP68" s="981">
        <v>3708</v>
      </c>
      <c r="AQ68" s="981"/>
      <c r="AR68" s="981"/>
      <c r="AS68" s="981"/>
      <c r="AT68" s="981"/>
      <c r="AU68" s="981">
        <v>3395</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542</v>
      </c>
      <c r="C69" s="974"/>
      <c r="D69" s="974"/>
      <c r="E69" s="974"/>
      <c r="F69" s="974"/>
      <c r="G69" s="974"/>
      <c r="H69" s="974"/>
      <c r="I69" s="974"/>
      <c r="J69" s="974"/>
      <c r="K69" s="974"/>
      <c r="L69" s="974"/>
      <c r="M69" s="974"/>
      <c r="N69" s="974"/>
      <c r="O69" s="974"/>
      <c r="P69" s="975"/>
      <c r="Q69" s="976">
        <v>1010</v>
      </c>
      <c r="R69" s="970"/>
      <c r="S69" s="970"/>
      <c r="T69" s="970"/>
      <c r="U69" s="970"/>
      <c r="V69" s="970">
        <v>1010</v>
      </c>
      <c r="W69" s="970"/>
      <c r="X69" s="970"/>
      <c r="Y69" s="970"/>
      <c r="Z69" s="970"/>
      <c r="AA69" s="970">
        <v>0</v>
      </c>
      <c r="AB69" s="970"/>
      <c r="AC69" s="970"/>
      <c r="AD69" s="970"/>
      <c r="AE69" s="970"/>
      <c r="AF69" s="970">
        <v>0</v>
      </c>
      <c r="AG69" s="970"/>
      <c r="AH69" s="970"/>
      <c r="AI69" s="970"/>
      <c r="AJ69" s="970"/>
      <c r="AK69" s="970">
        <v>0</v>
      </c>
      <c r="AL69" s="970"/>
      <c r="AM69" s="970"/>
      <c r="AN69" s="970"/>
      <c r="AO69" s="970"/>
      <c r="AP69" s="970" t="s">
        <v>555</v>
      </c>
      <c r="AQ69" s="970"/>
      <c r="AR69" s="970"/>
      <c r="AS69" s="970"/>
      <c r="AT69" s="970"/>
      <c r="AU69" s="970" t="s">
        <v>555</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543</v>
      </c>
      <c r="C70" s="974"/>
      <c r="D70" s="974"/>
      <c r="E70" s="974"/>
      <c r="F70" s="974"/>
      <c r="G70" s="974"/>
      <c r="H70" s="974"/>
      <c r="I70" s="974"/>
      <c r="J70" s="974"/>
      <c r="K70" s="974"/>
      <c r="L70" s="974"/>
      <c r="M70" s="974"/>
      <c r="N70" s="974"/>
      <c r="O70" s="974"/>
      <c r="P70" s="975"/>
      <c r="Q70" s="976">
        <v>390063</v>
      </c>
      <c r="R70" s="970"/>
      <c r="S70" s="970"/>
      <c r="T70" s="970"/>
      <c r="U70" s="970"/>
      <c r="V70" s="970">
        <v>382629</v>
      </c>
      <c r="W70" s="970"/>
      <c r="X70" s="970"/>
      <c r="Y70" s="970"/>
      <c r="Z70" s="970"/>
      <c r="AA70" s="970">
        <v>7434</v>
      </c>
      <c r="AB70" s="970"/>
      <c r="AC70" s="970"/>
      <c r="AD70" s="970"/>
      <c r="AE70" s="970"/>
      <c r="AF70" s="970">
        <v>7434</v>
      </c>
      <c r="AG70" s="970"/>
      <c r="AH70" s="970"/>
      <c r="AI70" s="970"/>
      <c r="AJ70" s="970"/>
      <c r="AK70" s="970">
        <v>718</v>
      </c>
      <c r="AL70" s="970"/>
      <c r="AM70" s="970"/>
      <c r="AN70" s="970"/>
      <c r="AO70" s="970"/>
      <c r="AP70" s="970" t="s">
        <v>555</v>
      </c>
      <c r="AQ70" s="970"/>
      <c r="AR70" s="970"/>
      <c r="AS70" s="970"/>
      <c r="AT70" s="970"/>
      <c r="AU70" s="970" t="s">
        <v>555</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c r="C71" s="974"/>
      <c r="D71" s="974"/>
      <c r="E71" s="974"/>
      <c r="F71" s="974"/>
      <c r="G71" s="974"/>
      <c r="H71" s="974"/>
      <c r="I71" s="974"/>
      <c r="J71" s="974"/>
      <c r="K71" s="974"/>
      <c r="L71" s="974"/>
      <c r="M71" s="974"/>
      <c r="N71" s="974"/>
      <c r="O71" s="974"/>
      <c r="P71" s="975"/>
      <c r="Q71" s="976"/>
      <c r="R71" s="970"/>
      <c r="S71" s="970"/>
      <c r="T71" s="970"/>
      <c r="U71" s="970"/>
      <c r="V71" s="970"/>
      <c r="W71" s="970"/>
      <c r="X71" s="970"/>
      <c r="Y71" s="970"/>
      <c r="Z71" s="970"/>
      <c r="AA71" s="970"/>
      <c r="AB71" s="970"/>
      <c r="AC71" s="970"/>
      <c r="AD71" s="970"/>
      <c r="AE71" s="970"/>
      <c r="AF71" s="970"/>
      <c r="AG71" s="970"/>
      <c r="AH71" s="970"/>
      <c r="AI71" s="970"/>
      <c r="AJ71" s="970"/>
      <c r="AK71" s="970"/>
      <c r="AL71" s="970"/>
      <c r="AM71" s="970"/>
      <c r="AN71" s="970"/>
      <c r="AO71" s="970"/>
      <c r="AP71" s="970"/>
      <c r="AQ71" s="970"/>
      <c r="AR71" s="970"/>
      <c r="AS71" s="970"/>
      <c r="AT71" s="970"/>
      <c r="AU71" s="970"/>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369</v>
      </c>
      <c r="B88" s="943" t="s">
        <v>400</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f>SUM(AF68:AJ70)</f>
        <v>7517</v>
      </c>
      <c r="AG88" s="958"/>
      <c r="AH88" s="958"/>
      <c r="AI88" s="958"/>
      <c r="AJ88" s="958"/>
      <c r="AK88" s="962"/>
      <c r="AL88" s="962"/>
      <c r="AM88" s="962"/>
      <c r="AN88" s="962"/>
      <c r="AO88" s="962"/>
      <c r="AP88" s="958">
        <f>AP68</f>
        <v>3708</v>
      </c>
      <c r="AQ88" s="958"/>
      <c r="AR88" s="958"/>
      <c r="AS88" s="958"/>
      <c r="AT88" s="958"/>
      <c r="AU88" s="958">
        <f>AU68</f>
        <v>3395</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43" t="s">
        <v>401</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f>SUM(CR7:CV16)</f>
        <v>239</v>
      </c>
      <c r="CS102" s="950"/>
      <c r="CT102" s="950"/>
      <c r="CU102" s="950"/>
      <c r="CV102" s="951"/>
      <c r="CW102" s="949">
        <f t="shared" ref="CW102" si="3">SUM(CW7:DA16)</f>
        <v>77</v>
      </c>
      <c r="CX102" s="950"/>
      <c r="CY102" s="950"/>
      <c r="CZ102" s="950"/>
      <c r="DA102" s="951"/>
      <c r="DB102" s="949">
        <f t="shared" ref="DB102" si="4">SUM(DB7:DF16)</f>
        <v>4</v>
      </c>
      <c r="DC102" s="950"/>
      <c r="DD102" s="950"/>
      <c r="DE102" s="950"/>
      <c r="DF102" s="951"/>
      <c r="DG102" s="949">
        <f t="shared" ref="DG102" si="5">SUM(DG7:DK16)</f>
        <v>4</v>
      </c>
      <c r="DH102" s="950"/>
      <c r="DI102" s="950"/>
      <c r="DJ102" s="950"/>
      <c r="DK102" s="951"/>
      <c r="DL102" s="949" t="s">
        <v>555</v>
      </c>
      <c r="DM102" s="950"/>
      <c r="DN102" s="950"/>
      <c r="DO102" s="950"/>
      <c r="DP102" s="951"/>
      <c r="DQ102" s="949" t="s">
        <v>555</v>
      </c>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402</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403</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406</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407</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409</v>
      </c>
      <c r="AB109" s="893"/>
      <c r="AC109" s="893"/>
      <c r="AD109" s="893"/>
      <c r="AE109" s="894"/>
      <c r="AF109" s="895" t="s">
        <v>287</v>
      </c>
      <c r="AG109" s="893"/>
      <c r="AH109" s="893"/>
      <c r="AI109" s="893"/>
      <c r="AJ109" s="894"/>
      <c r="AK109" s="895" t="s">
        <v>286</v>
      </c>
      <c r="AL109" s="893"/>
      <c r="AM109" s="893"/>
      <c r="AN109" s="893"/>
      <c r="AO109" s="894"/>
      <c r="AP109" s="895" t="s">
        <v>410</v>
      </c>
      <c r="AQ109" s="893"/>
      <c r="AR109" s="893"/>
      <c r="AS109" s="893"/>
      <c r="AT109" s="924"/>
      <c r="AU109" s="892" t="s">
        <v>408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409</v>
      </c>
      <c r="BR109" s="893"/>
      <c r="BS109" s="893"/>
      <c r="BT109" s="893"/>
      <c r="BU109" s="894"/>
      <c r="BV109" s="895" t="s">
        <v>287</v>
      </c>
      <c r="BW109" s="893"/>
      <c r="BX109" s="893"/>
      <c r="BY109" s="893"/>
      <c r="BZ109" s="894"/>
      <c r="CA109" s="895" t="s">
        <v>286</v>
      </c>
      <c r="CB109" s="893"/>
      <c r="CC109" s="893"/>
      <c r="CD109" s="893"/>
      <c r="CE109" s="894"/>
      <c r="CF109" s="931" t="s">
        <v>410</v>
      </c>
      <c r="CG109" s="931"/>
      <c r="CH109" s="931"/>
      <c r="CI109" s="931"/>
      <c r="CJ109" s="931"/>
      <c r="CK109" s="895" t="s">
        <v>411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409</v>
      </c>
      <c r="DH109" s="893"/>
      <c r="DI109" s="893"/>
      <c r="DJ109" s="893"/>
      <c r="DK109" s="894"/>
      <c r="DL109" s="895" t="s">
        <v>287</v>
      </c>
      <c r="DM109" s="893"/>
      <c r="DN109" s="893"/>
      <c r="DO109" s="893"/>
      <c r="DP109" s="894"/>
      <c r="DQ109" s="895" t="s">
        <v>286</v>
      </c>
      <c r="DR109" s="893"/>
      <c r="DS109" s="893"/>
      <c r="DT109" s="893"/>
      <c r="DU109" s="894"/>
      <c r="DV109" s="895" t="s">
        <v>410</v>
      </c>
      <c r="DW109" s="893"/>
      <c r="DX109" s="893"/>
      <c r="DY109" s="893"/>
      <c r="DZ109" s="924"/>
    </row>
    <row r="110" spans="1:131" s="199" customFormat="1" ht="26.25" customHeight="1" x14ac:dyDescent="0.15">
      <c r="A110" s="795" t="s">
        <v>412</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18545719</v>
      </c>
      <c r="AB110" s="886"/>
      <c r="AC110" s="886"/>
      <c r="AD110" s="886"/>
      <c r="AE110" s="887"/>
      <c r="AF110" s="888">
        <v>17033503</v>
      </c>
      <c r="AG110" s="886"/>
      <c r="AH110" s="886"/>
      <c r="AI110" s="886"/>
      <c r="AJ110" s="887"/>
      <c r="AK110" s="888">
        <v>16468395</v>
      </c>
      <c r="AL110" s="886"/>
      <c r="AM110" s="886"/>
      <c r="AN110" s="886"/>
      <c r="AO110" s="887"/>
      <c r="AP110" s="889">
        <v>19.100000000000001</v>
      </c>
      <c r="AQ110" s="890"/>
      <c r="AR110" s="890"/>
      <c r="AS110" s="890"/>
      <c r="AT110" s="891"/>
      <c r="AU110" s="925" t="s">
        <v>61</v>
      </c>
      <c r="AV110" s="926"/>
      <c r="AW110" s="926"/>
      <c r="AX110" s="926"/>
      <c r="AY110" s="926"/>
      <c r="AZ110" s="851" t="s">
        <v>413</v>
      </c>
      <c r="BA110" s="796"/>
      <c r="BB110" s="796"/>
      <c r="BC110" s="796"/>
      <c r="BD110" s="796"/>
      <c r="BE110" s="796"/>
      <c r="BF110" s="796"/>
      <c r="BG110" s="796"/>
      <c r="BH110" s="796"/>
      <c r="BI110" s="796"/>
      <c r="BJ110" s="796"/>
      <c r="BK110" s="796"/>
      <c r="BL110" s="796"/>
      <c r="BM110" s="796"/>
      <c r="BN110" s="796"/>
      <c r="BO110" s="796"/>
      <c r="BP110" s="797"/>
      <c r="BQ110" s="852">
        <v>151976192</v>
      </c>
      <c r="BR110" s="833"/>
      <c r="BS110" s="833"/>
      <c r="BT110" s="833"/>
      <c r="BU110" s="833"/>
      <c r="BV110" s="833">
        <v>148096315</v>
      </c>
      <c r="BW110" s="833"/>
      <c r="BX110" s="833"/>
      <c r="BY110" s="833"/>
      <c r="BZ110" s="833"/>
      <c r="CA110" s="833">
        <v>142975013</v>
      </c>
      <c r="CB110" s="833"/>
      <c r="CC110" s="833"/>
      <c r="CD110" s="833"/>
      <c r="CE110" s="833"/>
      <c r="CF110" s="857">
        <v>165.9</v>
      </c>
      <c r="CG110" s="858"/>
      <c r="CH110" s="858"/>
      <c r="CI110" s="858"/>
      <c r="CJ110" s="858"/>
      <c r="CK110" s="921" t="s">
        <v>414</v>
      </c>
      <c r="CL110" s="807"/>
      <c r="CM110" s="882" t="s">
        <v>415</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x14ac:dyDescent="0.15">
      <c r="A111" s="762" t="s">
        <v>416</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417</v>
      </c>
      <c r="BA111" s="738"/>
      <c r="BB111" s="738"/>
      <c r="BC111" s="738"/>
      <c r="BD111" s="738"/>
      <c r="BE111" s="738"/>
      <c r="BF111" s="738"/>
      <c r="BG111" s="738"/>
      <c r="BH111" s="738"/>
      <c r="BI111" s="738"/>
      <c r="BJ111" s="738"/>
      <c r="BK111" s="738"/>
      <c r="BL111" s="738"/>
      <c r="BM111" s="738"/>
      <c r="BN111" s="738"/>
      <c r="BO111" s="738"/>
      <c r="BP111" s="739"/>
      <c r="BQ111" s="804">
        <v>1762831</v>
      </c>
      <c r="BR111" s="805"/>
      <c r="BS111" s="805"/>
      <c r="BT111" s="805"/>
      <c r="BU111" s="805"/>
      <c r="BV111" s="805">
        <v>1581794</v>
      </c>
      <c r="BW111" s="805"/>
      <c r="BX111" s="805"/>
      <c r="BY111" s="805"/>
      <c r="BZ111" s="805"/>
      <c r="CA111" s="805">
        <v>1430310</v>
      </c>
      <c r="CB111" s="805"/>
      <c r="CC111" s="805"/>
      <c r="CD111" s="805"/>
      <c r="CE111" s="805"/>
      <c r="CF111" s="866">
        <v>1.7</v>
      </c>
      <c r="CG111" s="867"/>
      <c r="CH111" s="867"/>
      <c r="CI111" s="867"/>
      <c r="CJ111" s="867"/>
      <c r="CK111" s="922"/>
      <c r="CL111" s="809"/>
      <c r="CM111" s="812" t="s">
        <v>418</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x14ac:dyDescent="0.15">
      <c r="A112" s="907" t="s">
        <v>419</v>
      </c>
      <c r="B112" s="908"/>
      <c r="C112" s="738" t="s">
        <v>420</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v>50000</v>
      </c>
      <c r="AB112" s="768"/>
      <c r="AC112" s="768"/>
      <c r="AD112" s="768"/>
      <c r="AE112" s="769"/>
      <c r="AF112" s="770">
        <v>33333</v>
      </c>
      <c r="AG112" s="768"/>
      <c r="AH112" s="768"/>
      <c r="AI112" s="768"/>
      <c r="AJ112" s="769"/>
      <c r="AK112" s="770">
        <v>16667</v>
      </c>
      <c r="AL112" s="768"/>
      <c r="AM112" s="768"/>
      <c r="AN112" s="768"/>
      <c r="AO112" s="769"/>
      <c r="AP112" s="815">
        <v>0</v>
      </c>
      <c r="AQ112" s="816"/>
      <c r="AR112" s="816"/>
      <c r="AS112" s="816"/>
      <c r="AT112" s="817"/>
      <c r="AU112" s="927"/>
      <c r="AV112" s="928"/>
      <c r="AW112" s="928"/>
      <c r="AX112" s="928"/>
      <c r="AY112" s="928"/>
      <c r="AZ112" s="803" t="s">
        <v>421</v>
      </c>
      <c r="BA112" s="738"/>
      <c r="BB112" s="738"/>
      <c r="BC112" s="738"/>
      <c r="BD112" s="738"/>
      <c r="BE112" s="738"/>
      <c r="BF112" s="738"/>
      <c r="BG112" s="738"/>
      <c r="BH112" s="738"/>
      <c r="BI112" s="738"/>
      <c r="BJ112" s="738"/>
      <c r="BK112" s="738"/>
      <c r="BL112" s="738"/>
      <c r="BM112" s="738"/>
      <c r="BN112" s="738"/>
      <c r="BO112" s="738"/>
      <c r="BP112" s="739"/>
      <c r="BQ112" s="804">
        <v>68951614</v>
      </c>
      <c r="BR112" s="805"/>
      <c r="BS112" s="805"/>
      <c r="BT112" s="805"/>
      <c r="BU112" s="805"/>
      <c r="BV112" s="805">
        <v>62945896</v>
      </c>
      <c r="BW112" s="805"/>
      <c r="BX112" s="805"/>
      <c r="BY112" s="805"/>
      <c r="BZ112" s="805"/>
      <c r="CA112" s="805">
        <v>56099910</v>
      </c>
      <c r="CB112" s="805"/>
      <c r="CC112" s="805"/>
      <c r="CD112" s="805"/>
      <c r="CE112" s="805"/>
      <c r="CF112" s="866">
        <v>65.099999999999994</v>
      </c>
      <c r="CG112" s="867"/>
      <c r="CH112" s="867"/>
      <c r="CI112" s="867"/>
      <c r="CJ112" s="867"/>
      <c r="CK112" s="922"/>
      <c r="CL112" s="809"/>
      <c r="CM112" s="812" t="s">
        <v>422</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x14ac:dyDescent="0.15">
      <c r="A113" s="909"/>
      <c r="B113" s="910"/>
      <c r="C113" s="738" t="s">
        <v>423</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4772023</v>
      </c>
      <c r="AB113" s="914"/>
      <c r="AC113" s="914"/>
      <c r="AD113" s="914"/>
      <c r="AE113" s="915"/>
      <c r="AF113" s="916">
        <v>4446478</v>
      </c>
      <c r="AG113" s="914"/>
      <c r="AH113" s="914"/>
      <c r="AI113" s="914"/>
      <c r="AJ113" s="915"/>
      <c r="AK113" s="916">
        <v>4186279</v>
      </c>
      <c r="AL113" s="914"/>
      <c r="AM113" s="914"/>
      <c r="AN113" s="914"/>
      <c r="AO113" s="915"/>
      <c r="AP113" s="917">
        <v>4.9000000000000004</v>
      </c>
      <c r="AQ113" s="918"/>
      <c r="AR113" s="918"/>
      <c r="AS113" s="918"/>
      <c r="AT113" s="919"/>
      <c r="AU113" s="927"/>
      <c r="AV113" s="928"/>
      <c r="AW113" s="928"/>
      <c r="AX113" s="928"/>
      <c r="AY113" s="928"/>
      <c r="AZ113" s="803" t="s">
        <v>424</v>
      </c>
      <c r="BA113" s="738"/>
      <c r="BB113" s="738"/>
      <c r="BC113" s="738"/>
      <c r="BD113" s="738"/>
      <c r="BE113" s="738"/>
      <c r="BF113" s="738"/>
      <c r="BG113" s="738"/>
      <c r="BH113" s="738"/>
      <c r="BI113" s="738"/>
      <c r="BJ113" s="738"/>
      <c r="BK113" s="738"/>
      <c r="BL113" s="738"/>
      <c r="BM113" s="738"/>
      <c r="BN113" s="738"/>
      <c r="BO113" s="738"/>
      <c r="BP113" s="739"/>
      <c r="BQ113" s="804">
        <v>3406007</v>
      </c>
      <c r="BR113" s="805"/>
      <c r="BS113" s="805"/>
      <c r="BT113" s="805"/>
      <c r="BU113" s="805"/>
      <c r="BV113" s="805">
        <v>3548624</v>
      </c>
      <c r="BW113" s="805"/>
      <c r="BX113" s="805"/>
      <c r="BY113" s="805"/>
      <c r="BZ113" s="805"/>
      <c r="CA113" s="805">
        <v>3395224</v>
      </c>
      <c r="CB113" s="805"/>
      <c r="CC113" s="805"/>
      <c r="CD113" s="805"/>
      <c r="CE113" s="805"/>
      <c r="CF113" s="866">
        <v>3.9</v>
      </c>
      <c r="CG113" s="867"/>
      <c r="CH113" s="867"/>
      <c r="CI113" s="867"/>
      <c r="CJ113" s="867"/>
      <c r="CK113" s="922"/>
      <c r="CL113" s="809"/>
      <c r="CM113" s="812" t="s">
        <v>425</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112</v>
      </c>
      <c r="DH113" s="768"/>
      <c r="DI113" s="768"/>
      <c r="DJ113" s="768"/>
      <c r="DK113" s="769"/>
      <c r="DL113" s="770" t="s">
        <v>112</v>
      </c>
      <c r="DM113" s="768"/>
      <c r="DN113" s="768"/>
      <c r="DO113" s="768"/>
      <c r="DP113" s="769"/>
      <c r="DQ113" s="770" t="s">
        <v>112</v>
      </c>
      <c r="DR113" s="768"/>
      <c r="DS113" s="768"/>
      <c r="DT113" s="768"/>
      <c r="DU113" s="769"/>
      <c r="DV113" s="815" t="s">
        <v>112</v>
      </c>
      <c r="DW113" s="816"/>
      <c r="DX113" s="816"/>
      <c r="DY113" s="816"/>
      <c r="DZ113" s="817"/>
    </row>
    <row r="114" spans="1:130" s="199" customFormat="1" ht="26.25" customHeight="1" x14ac:dyDescent="0.15">
      <c r="A114" s="909"/>
      <c r="B114" s="910"/>
      <c r="C114" s="738" t="s">
        <v>426</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210904</v>
      </c>
      <c r="AB114" s="768"/>
      <c r="AC114" s="768"/>
      <c r="AD114" s="768"/>
      <c r="AE114" s="769"/>
      <c r="AF114" s="770">
        <v>218394</v>
      </c>
      <c r="AG114" s="768"/>
      <c r="AH114" s="768"/>
      <c r="AI114" s="768"/>
      <c r="AJ114" s="769"/>
      <c r="AK114" s="770">
        <v>280094</v>
      </c>
      <c r="AL114" s="768"/>
      <c r="AM114" s="768"/>
      <c r="AN114" s="768"/>
      <c r="AO114" s="769"/>
      <c r="AP114" s="815">
        <v>0.3</v>
      </c>
      <c r="AQ114" s="816"/>
      <c r="AR114" s="816"/>
      <c r="AS114" s="816"/>
      <c r="AT114" s="817"/>
      <c r="AU114" s="927"/>
      <c r="AV114" s="928"/>
      <c r="AW114" s="928"/>
      <c r="AX114" s="928"/>
      <c r="AY114" s="928"/>
      <c r="AZ114" s="803" t="s">
        <v>427</v>
      </c>
      <c r="BA114" s="738"/>
      <c r="BB114" s="738"/>
      <c r="BC114" s="738"/>
      <c r="BD114" s="738"/>
      <c r="BE114" s="738"/>
      <c r="BF114" s="738"/>
      <c r="BG114" s="738"/>
      <c r="BH114" s="738"/>
      <c r="BI114" s="738"/>
      <c r="BJ114" s="738"/>
      <c r="BK114" s="738"/>
      <c r="BL114" s="738"/>
      <c r="BM114" s="738"/>
      <c r="BN114" s="738"/>
      <c r="BO114" s="738"/>
      <c r="BP114" s="739"/>
      <c r="BQ114" s="804">
        <v>25633008</v>
      </c>
      <c r="BR114" s="805"/>
      <c r="BS114" s="805"/>
      <c r="BT114" s="805"/>
      <c r="BU114" s="805"/>
      <c r="BV114" s="805">
        <v>23296927</v>
      </c>
      <c r="BW114" s="805"/>
      <c r="BX114" s="805"/>
      <c r="BY114" s="805"/>
      <c r="BZ114" s="805"/>
      <c r="CA114" s="805">
        <v>21941556</v>
      </c>
      <c r="CB114" s="805"/>
      <c r="CC114" s="805"/>
      <c r="CD114" s="805"/>
      <c r="CE114" s="805"/>
      <c r="CF114" s="866">
        <v>25.5</v>
      </c>
      <c r="CG114" s="867"/>
      <c r="CH114" s="867"/>
      <c r="CI114" s="867"/>
      <c r="CJ114" s="867"/>
      <c r="CK114" s="922"/>
      <c r="CL114" s="809"/>
      <c r="CM114" s="812" t="s">
        <v>428</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x14ac:dyDescent="0.15">
      <c r="A115" s="909"/>
      <c r="B115" s="910"/>
      <c r="C115" s="738" t="s">
        <v>429</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232468</v>
      </c>
      <c r="AB115" s="914"/>
      <c r="AC115" s="914"/>
      <c r="AD115" s="914"/>
      <c r="AE115" s="915"/>
      <c r="AF115" s="916">
        <v>220370</v>
      </c>
      <c r="AG115" s="914"/>
      <c r="AH115" s="914"/>
      <c r="AI115" s="914"/>
      <c r="AJ115" s="915"/>
      <c r="AK115" s="916">
        <v>209121</v>
      </c>
      <c r="AL115" s="914"/>
      <c r="AM115" s="914"/>
      <c r="AN115" s="914"/>
      <c r="AO115" s="915"/>
      <c r="AP115" s="917">
        <v>0.2</v>
      </c>
      <c r="AQ115" s="918"/>
      <c r="AR115" s="918"/>
      <c r="AS115" s="918"/>
      <c r="AT115" s="919"/>
      <c r="AU115" s="927"/>
      <c r="AV115" s="928"/>
      <c r="AW115" s="928"/>
      <c r="AX115" s="928"/>
      <c r="AY115" s="928"/>
      <c r="AZ115" s="803" t="s">
        <v>430</v>
      </c>
      <c r="BA115" s="738"/>
      <c r="BB115" s="738"/>
      <c r="BC115" s="738"/>
      <c r="BD115" s="738"/>
      <c r="BE115" s="738"/>
      <c r="BF115" s="738"/>
      <c r="BG115" s="738"/>
      <c r="BH115" s="738"/>
      <c r="BI115" s="738"/>
      <c r="BJ115" s="738"/>
      <c r="BK115" s="738"/>
      <c r="BL115" s="738"/>
      <c r="BM115" s="738"/>
      <c r="BN115" s="738"/>
      <c r="BO115" s="738"/>
      <c r="BP115" s="739"/>
      <c r="BQ115" s="804">
        <v>616054</v>
      </c>
      <c r="BR115" s="805"/>
      <c r="BS115" s="805"/>
      <c r="BT115" s="805"/>
      <c r="BU115" s="805"/>
      <c r="BV115" s="805">
        <v>230889</v>
      </c>
      <c r="BW115" s="805"/>
      <c r="BX115" s="805"/>
      <c r="BY115" s="805"/>
      <c r="BZ115" s="805"/>
      <c r="CA115" s="805">
        <v>187343</v>
      </c>
      <c r="CB115" s="805"/>
      <c r="CC115" s="805"/>
      <c r="CD115" s="805"/>
      <c r="CE115" s="805"/>
      <c r="CF115" s="866">
        <v>0.2</v>
      </c>
      <c r="CG115" s="867"/>
      <c r="CH115" s="867"/>
      <c r="CI115" s="867"/>
      <c r="CJ115" s="867"/>
      <c r="CK115" s="922"/>
      <c r="CL115" s="809"/>
      <c r="CM115" s="803" t="s">
        <v>431</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112</v>
      </c>
      <c r="DH115" s="768"/>
      <c r="DI115" s="768"/>
      <c r="DJ115" s="768"/>
      <c r="DK115" s="769"/>
      <c r="DL115" s="770" t="s">
        <v>112</v>
      </c>
      <c r="DM115" s="768"/>
      <c r="DN115" s="768"/>
      <c r="DO115" s="768"/>
      <c r="DP115" s="769"/>
      <c r="DQ115" s="770" t="s">
        <v>112</v>
      </c>
      <c r="DR115" s="768"/>
      <c r="DS115" s="768"/>
      <c r="DT115" s="768"/>
      <c r="DU115" s="769"/>
      <c r="DV115" s="815" t="s">
        <v>112</v>
      </c>
      <c r="DW115" s="816"/>
      <c r="DX115" s="816"/>
      <c r="DY115" s="816"/>
      <c r="DZ115" s="817"/>
    </row>
    <row r="116" spans="1:130" s="199" customFormat="1" ht="26.25" customHeight="1" x14ac:dyDescent="0.15">
      <c r="A116" s="911"/>
      <c r="B116" s="912"/>
      <c r="C116" s="871" t="s">
        <v>432</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112</v>
      </c>
      <c r="AB116" s="768"/>
      <c r="AC116" s="768"/>
      <c r="AD116" s="768"/>
      <c r="AE116" s="769"/>
      <c r="AF116" s="770" t="s">
        <v>112</v>
      </c>
      <c r="AG116" s="768"/>
      <c r="AH116" s="768"/>
      <c r="AI116" s="768"/>
      <c r="AJ116" s="769"/>
      <c r="AK116" s="770" t="s">
        <v>112</v>
      </c>
      <c r="AL116" s="768"/>
      <c r="AM116" s="768"/>
      <c r="AN116" s="768"/>
      <c r="AO116" s="769"/>
      <c r="AP116" s="815" t="s">
        <v>112</v>
      </c>
      <c r="AQ116" s="816"/>
      <c r="AR116" s="816"/>
      <c r="AS116" s="816"/>
      <c r="AT116" s="817"/>
      <c r="AU116" s="927"/>
      <c r="AV116" s="928"/>
      <c r="AW116" s="928"/>
      <c r="AX116" s="928"/>
      <c r="AY116" s="928"/>
      <c r="AZ116" s="854" t="s">
        <v>433</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09"/>
      <c r="CM116" s="812" t="s">
        <v>434</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112</v>
      </c>
      <c r="DH116" s="768"/>
      <c r="DI116" s="768"/>
      <c r="DJ116" s="768"/>
      <c r="DK116" s="769"/>
      <c r="DL116" s="770" t="s">
        <v>112</v>
      </c>
      <c r="DM116" s="768"/>
      <c r="DN116" s="768"/>
      <c r="DO116" s="768"/>
      <c r="DP116" s="769"/>
      <c r="DQ116" s="770" t="s">
        <v>112</v>
      </c>
      <c r="DR116" s="768"/>
      <c r="DS116" s="768"/>
      <c r="DT116" s="768"/>
      <c r="DU116" s="769"/>
      <c r="DV116" s="815" t="s">
        <v>112</v>
      </c>
      <c r="DW116" s="816"/>
      <c r="DX116" s="816"/>
      <c r="DY116" s="816"/>
      <c r="DZ116" s="817"/>
    </row>
    <row r="117" spans="1:130" s="199" customFormat="1" ht="26.25" customHeight="1" x14ac:dyDescent="0.15">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435</v>
      </c>
      <c r="Z117" s="894"/>
      <c r="AA117" s="899">
        <v>23811114</v>
      </c>
      <c r="AB117" s="900"/>
      <c r="AC117" s="900"/>
      <c r="AD117" s="900"/>
      <c r="AE117" s="901"/>
      <c r="AF117" s="902">
        <v>21952078</v>
      </c>
      <c r="AG117" s="900"/>
      <c r="AH117" s="900"/>
      <c r="AI117" s="900"/>
      <c r="AJ117" s="901"/>
      <c r="AK117" s="902">
        <v>21160556</v>
      </c>
      <c r="AL117" s="900"/>
      <c r="AM117" s="900"/>
      <c r="AN117" s="900"/>
      <c r="AO117" s="901"/>
      <c r="AP117" s="903"/>
      <c r="AQ117" s="904"/>
      <c r="AR117" s="904"/>
      <c r="AS117" s="904"/>
      <c r="AT117" s="905"/>
      <c r="AU117" s="927"/>
      <c r="AV117" s="928"/>
      <c r="AW117" s="928"/>
      <c r="AX117" s="928"/>
      <c r="AY117" s="928"/>
      <c r="AZ117" s="854" t="s">
        <v>436</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437</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x14ac:dyDescent="0.15">
      <c r="A118" s="892" t="s">
        <v>411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409</v>
      </c>
      <c r="AB118" s="893"/>
      <c r="AC118" s="893"/>
      <c r="AD118" s="893"/>
      <c r="AE118" s="894"/>
      <c r="AF118" s="895" t="s">
        <v>287</v>
      </c>
      <c r="AG118" s="893"/>
      <c r="AH118" s="893"/>
      <c r="AI118" s="893"/>
      <c r="AJ118" s="894"/>
      <c r="AK118" s="895" t="s">
        <v>286</v>
      </c>
      <c r="AL118" s="893"/>
      <c r="AM118" s="893"/>
      <c r="AN118" s="893"/>
      <c r="AO118" s="894"/>
      <c r="AP118" s="896" t="s">
        <v>410</v>
      </c>
      <c r="AQ118" s="897"/>
      <c r="AR118" s="897"/>
      <c r="AS118" s="897"/>
      <c r="AT118" s="898"/>
      <c r="AU118" s="927"/>
      <c r="AV118" s="928"/>
      <c r="AW118" s="928"/>
      <c r="AX118" s="928"/>
      <c r="AY118" s="928"/>
      <c r="AZ118" s="870" t="s">
        <v>438</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439</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x14ac:dyDescent="0.15">
      <c r="A119" s="806" t="s">
        <v>414</v>
      </c>
      <c r="B119" s="807"/>
      <c r="C119" s="882" t="s">
        <v>415</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440</v>
      </c>
      <c r="BP119" s="869"/>
      <c r="BQ119" s="873">
        <v>252345706</v>
      </c>
      <c r="BR119" s="836"/>
      <c r="BS119" s="836"/>
      <c r="BT119" s="836"/>
      <c r="BU119" s="836"/>
      <c r="BV119" s="836">
        <v>239700445</v>
      </c>
      <c r="BW119" s="836"/>
      <c r="BX119" s="836"/>
      <c r="BY119" s="836"/>
      <c r="BZ119" s="836"/>
      <c r="CA119" s="836">
        <v>226029356</v>
      </c>
      <c r="CB119" s="836"/>
      <c r="CC119" s="836"/>
      <c r="CD119" s="836"/>
      <c r="CE119" s="836"/>
      <c r="CF119" s="734"/>
      <c r="CG119" s="735"/>
      <c r="CH119" s="735"/>
      <c r="CI119" s="735"/>
      <c r="CJ119" s="825"/>
      <c r="CK119" s="923"/>
      <c r="CL119" s="811"/>
      <c r="CM119" s="829" t="s">
        <v>441</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1762831</v>
      </c>
      <c r="DH119" s="751"/>
      <c r="DI119" s="751"/>
      <c r="DJ119" s="751"/>
      <c r="DK119" s="752"/>
      <c r="DL119" s="753">
        <v>1581794</v>
      </c>
      <c r="DM119" s="751"/>
      <c r="DN119" s="751"/>
      <c r="DO119" s="751"/>
      <c r="DP119" s="752"/>
      <c r="DQ119" s="753">
        <v>1430310</v>
      </c>
      <c r="DR119" s="751"/>
      <c r="DS119" s="751"/>
      <c r="DT119" s="751"/>
      <c r="DU119" s="752"/>
      <c r="DV119" s="839">
        <v>1.7</v>
      </c>
      <c r="DW119" s="840"/>
      <c r="DX119" s="840"/>
      <c r="DY119" s="840"/>
      <c r="DZ119" s="841"/>
    </row>
    <row r="120" spans="1:130" s="199" customFormat="1" ht="26.25" customHeight="1" x14ac:dyDescent="0.15">
      <c r="A120" s="808"/>
      <c r="B120" s="809"/>
      <c r="C120" s="812" t="s">
        <v>418</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442</v>
      </c>
      <c r="AV120" s="875"/>
      <c r="AW120" s="875"/>
      <c r="AX120" s="875"/>
      <c r="AY120" s="876"/>
      <c r="AZ120" s="851" t="s">
        <v>443</v>
      </c>
      <c r="BA120" s="796"/>
      <c r="BB120" s="796"/>
      <c r="BC120" s="796"/>
      <c r="BD120" s="796"/>
      <c r="BE120" s="796"/>
      <c r="BF120" s="796"/>
      <c r="BG120" s="796"/>
      <c r="BH120" s="796"/>
      <c r="BI120" s="796"/>
      <c r="BJ120" s="796"/>
      <c r="BK120" s="796"/>
      <c r="BL120" s="796"/>
      <c r="BM120" s="796"/>
      <c r="BN120" s="796"/>
      <c r="BO120" s="796"/>
      <c r="BP120" s="797"/>
      <c r="BQ120" s="852">
        <v>29431762</v>
      </c>
      <c r="BR120" s="833"/>
      <c r="BS120" s="833"/>
      <c r="BT120" s="833"/>
      <c r="BU120" s="833"/>
      <c r="BV120" s="833">
        <v>34408486</v>
      </c>
      <c r="BW120" s="833"/>
      <c r="BX120" s="833"/>
      <c r="BY120" s="833"/>
      <c r="BZ120" s="833"/>
      <c r="CA120" s="833">
        <v>37526262</v>
      </c>
      <c r="CB120" s="833"/>
      <c r="CC120" s="833"/>
      <c r="CD120" s="833"/>
      <c r="CE120" s="833"/>
      <c r="CF120" s="857">
        <v>43.5</v>
      </c>
      <c r="CG120" s="858"/>
      <c r="CH120" s="858"/>
      <c r="CI120" s="858"/>
      <c r="CJ120" s="858"/>
      <c r="CK120" s="859" t="s">
        <v>444</v>
      </c>
      <c r="CL120" s="843"/>
      <c r="CM120" s="843"/>
      <c r="CN120" s="843"/>
      <c r="CO120" s="844"/>
      <c r="CP120" s="863" t="s">
        <v>389</v>
      </c>
      <c r="CQ120" s="864"/>
      <c r="CR120" s="864"/>
      <c r="CS120" s="864"/>
      <c r="CT120" s="864"/>
      <c r="CU120" s="864"/>
      <c r="CV120" s="864"/>
      <c r="CW120" s="864"/>
      <c r="CX120" s="864"/>
      <c r="CY120" s="864"/>
      <c r="CZ120" s="864"/>
      <c r="DA120" s="864"/>
      <c r="DB120" s="864"/>
      <c r="DC120" s="864"/>
      <c r="DD120" s="864"/>
      <c r="DE120" s="864"/>
      <c r="DF120" s="865"/>
      <c r="DG120" s="852">
        <v>55772849</v>
      </c>
      <c r="DH120" s="833"/>
      <c r="DI120" s="833"/>
      <c r="DJ120" s="833"/>
      <c r="DK120" s="833"/>
      <c r="DL120" s="833">
        <v>50961275</v>
      </c>
      <c r="DM120" s="833"/>
      <c r="DN120" s="833"/>
      <c r="DO120" s="833"/>
      <c r="DP120" s="833"/>
      <c r="DQ120" s="833">
        <v>44971660</v>
      </c>
      <c r="DR120" s="833"/>
      <c r="DS120" s="833"/>
      <c r="DT120" s="833"/>
      <c r="DU120" s="833"/>
      <c r="DV120" s="834">
        <v>52.2</v>
      </c>
      <c r="DW120" s="834"/>
      <c r="DX120" s="834"/>
      <c r="DY120" s="834"/>
      <c r="DZ120" s="835"/>
    </row>
    <row r="121" spans="1:130" s="199" customFormat="1" ht="26.25" customHeight="1" x14ac:dyDescent="0.15">
      <c r="A121" s="808"/>
      <c r="B121" s="809"/>
      <c r="C121" s="854" t="s">
        <v>445</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3" t="s">
        <v>446</v>
      </c>
      <c r="BA121" s="738"/>
      <c r="BB121" s="738"/>
      <c r="BC121" s="738"/>
      <c r="BD121" s="738"/>
      <c r="BE121" s="738"/>
      <c r="BF121" s="738"/>
      <c r="BG121" s="738"/>
      <c r="BH121" s="738"/>
      <c r="BI121" s="738"/>
      <c r="BJ121" s="738"/>
      <c r="BK121" s="738"/>
      <c r="BL121" s="738"/>
      <c r="BM121" s="738"/>
      <c r="BN121" s="738"/>
      <c r="BO121" s="738"/>
      <c r="BP121" s="739"/>
      <c r="BQ121" s="804">
        <v>49516404</v>
      </c>
      <c r="BR121" s="805"/>
      <c r="BS121" s="805"/>
      <c r="BT121" s="805"/>
      <c r="BU121" s="805"/>
      <c r="BV121" s="805">
        <v>49914825</v>
      </c>
      <c r="BW121" s="805"/>
      <c r="BX121" s="805"/>
      <c r="BY121" s="805"/>
      <c r="BZ121" s="805"/>
      <c r="CA121" s="805">
        <v>49445858</v>
      </c>
      <c r="CB121" s="805"/>
      <c r="CC121" s="805"/>
      <c r="CD121" s="805"/>
      <c r="CE121" s="805"/>
      <c r="CF121" s="866">
        <v>57.4</v>
      </c>
      <c r="CG121" s="867"/>
      <c r="CH121" s="867"/>
      <c r="CI121" s="867"/>
      <c r="CJ121" s="867"/>
      <c r="CK121" s="860"/>
      <c r="CL121" s="846"/>
      <c r="CM121" s="846"/>
      <c r="CN121" s="846"/>
      <c r="CO121" s="847"/>
      <c r="CP121" s="826" t="s">
        <v>385</v>
      </c>
      <c r="CQ121" s="827"/>
      <c r="CR121" s="827"/>
      <c r="CS121" s="827"/>
      <c r="CT121" s="827"/>
      <c r="CU121" s="827"/>
      <c r="CV121" s="827"/>
      <c r="CW121" s="827"/>
      <c r="CX121" s="827"/>
      <c r="CY121" s="827"/>
      <c r="CZ121" s="827"/>
      <c r="DA121" s="827"/>
      <c r="DB121" s="827"/>
      <c r="DC121" s="827"/>
      <c r="DD121" s="827"/>
      <c r="DE121" s="827"/>
      <c r="DF121" s="828"/>
      <c r="DG121" s="804">
        <v>9222888</v>
      </c>
      <c r="DH121" s="805"/>
      <c r="DI121" s="805"/>
      <c r="DJ121" s="805"/>
      <c r="DK121" s="805"/>
      <c r="DL121" s="805">
        <v>8687223</v>
      </c>
      <c r="DM121" s="805"/>
      <c r="DN121" s="805"/>
      <c r="DO121" s="805"/>
      <c r="DP121" s="805"/>
      <c r="DQ121" s="805">
        <v>8218994</v>
      </c>
      <c r="DR121" s="805"/>
      <c r="DS121" s="805"/>
      <c r="DT121" s="805"/>
      <c r="DU121" s="805"/>
      <c r="DV121" s="782">
        <v>9.5</v>
      </c>
      <c r="DW121" s="782"/>
      <c r="DX121" s="782"/>
      <c r="DY121" s="782"/>
      <c r="DZ121" s="783"/>
    </row>
    <row r="122" spans="1:130" s="199" customFormat="1" ht="26.25" customHeight="1" x14ac:dyDescent="0.15">
      <c r="A122" s="808"/>
      <c r="B122" s="809"/>
      <c r="C122" s="812" t="s">
        <v>428</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447</v>
      </c>
      <c r="BA122" s="871"/>
      <c r="BB122" s="871"/>
      <c r="BC122" s="871"/>
      <c r="BD122" s="871"/>
      <c r="BE122" s="871"/>
      <c r="BF122" s="871"/>
      <c r="BG122" s="871"/>
      <c r="BH122" s="871"/>
      <c r="BI122" s="871"/>
      <c r="BJ122" s="871"/>
      <c r="BK122" s="871"/>
      <c r="BL122" s="871"/>
      <c r="BM122" s="871"/>
      <c r="BN122" s="871"/>
      <c r="BO122" s="871"/>
      <c r="BP122" s="872"/>
      <c r="BQ122" s="873">
        <v>166736718</v>
      </c>
      <c r="BR122" s="836"/>
      <c r="BS122" s="836"/>
      <c r="BT122" s="836"/>
      <c r="BU122" s="836"/>
      <c r="BV122" s="836">
        <v>168054141</v>
      </c>
      <c r="BW122" s="836"/>
      <c r="BX122" s="836"/>
      <c r="BY122" s="836"/>
      <c r="BZ122" s="836"/>
      <c r="CA122" s="836">
        <v>167450139</v>
      </c>
      <c r="CB122" s="836"/>
      <c r="CC122" s="836"/>
      <c r="CD122" s="836"/>
      <c r="CE122" s="836"/>
      <c r="CF122" s="837">
        <v>194.3</v>
      </c>
      <c r="CG122" s="838"/>
      <c r="CH122" s="838"/>
      <c r="CI122" s="838"/>
      <c r="CJ122" s="838"/>
      <c r="CK122" s="860"/>
      <c r="CL122" s="846"/>
      <c r="CM122" s="846"/>
      <c r="CN122" s="846"/>
      <c r="CO122" s="847"/>
      <c r="CP122" s="826" t="s">
        <v>390</v>
      </c>
      <c r="CQ122" s="827"/>
      <c r="CR122" s="827"/>
      <c r="CS122" s="827"/>
      <c r="CT122" s="827"/>
      <c r="CU122" s="827"/>
      <c r="CV122" s="827"/>
      <c r="CW122" s="827"/>
      <c r="CX122" s="827"/>
      <c r="CY122" s="827"/>
      <c r="CZ122" s="827"/>
      <c r="DA122" s="827"/>
      <c r="DB122" s="827"/>
      <c r="DC122" s="827"/>
      <c r="DD122" s="827"/>
      <c r="DE122" s="827"/>
      <c r="DF122" s="828"/>
      <c r="DG122" s="804">
        <v>1246668</v>
      </c>
      <c r="DH122" s="805"/>
      <c r="DI122" s="805"/>
      <c r="DJ122" s="805"/>
      <c r="DK122" s="805"/>
      <c r="DL122" s="805">
        <v>1270424</v>
      </c>
      <c r="DM122" s="805"/>
      <c r="DN122" s="805"/>
      <c r="DO122" s="805"/>
      <c r="DP122" s="805"/>
      <c r="DQ122" s="805">
        <v>1388009</v>
      </c>
      <c r="DR122" s="805"/>
      <c r="DS122" s="805"/>
      <c r="DT122" s="805"/>
      <c r="DU122" s="805"/>
      <c r="DV122" s="782">
        <v>1.6</v>
      </c>
      <c r="DW122" s="782"/>
      <c r="DX122" s="782"/>
      <c r="DY122" s="782"/>
      <c r="DZ122" s="783"/>
    </row>
    <row r="123" spans="1:130" s="199" customFormat="1" ht="26.25" customHeight="1" x14ac:dyDescent="0.15">
      <c r="A123" s="808"/>
      <c r="B123" s="809"/>
      <c r="C123" s="812" t="s">
        <v>434</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112</v>
      </c>
      <c r="AB123" s="768"/>
      <c r="AC123" s="768"/>
      <c r="AD123" s="768"/>
      <c r="AE123" s="769"/>
      <c r="AF123" s="770" t="s">
        <v>112</v>
      </c>
      <c r="AG123" s="768"/>
      <c r="AH123" s="768"/>
      <c r="AI123" s="768"/>
      <c r="AJ123" s="769"/>
      <c r="AK123" s="770" t="s">
        <v>112</v>
      </c>
      <c r="AL123" s="768"/>
      <c r="AM123" s="768"/>
      <c r="AN123" s="768"/>
      <c r="AO123" s="769"/>
      <c r="AP123" s="815" t="s">
        <v>112</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448</v>
      </c>
      <c r="BP123" s="869"/>
      <c r="BQ123" s="823">
        <v>245684884</v>
      </c>
      <c r="BR123" s="824"/>
      <c r="BS123" s="824"/>
      <c r="BT123" s="824"/>
      <c r="BU123" s="824"/>
      <c r="BV123" s="824">
        <v>252377452</v>
      </c>
      <c r="BW123" s="824"/>
      <c r="BX123" s="824"/>
      <c r="BY123" s="824"/>
      <c r="BZ123" s="824"/>
      <c r="CA123" s="824">
        <v>254422259</v>
      </c>
      <c r="CB123" s="824"/>
      <c r="CC123" s="824"/>
      <c r="CD123" s="824"/>
      <c r="CE123" s="824"/>
      <c r="CF123" s="734"/>
      <c r="CG123" s="735"/>
      <c r="CH123" s="735"/>
      <c r="CI123" s="735"/>
      <c r="CJ123" s="825"/>
      <c r="CK123" s="860"/>
      <c r="CL123" s="846"/>
      <c r="CM123" s="846"/>
      <c r="CN123" s="846"/>
      <c r="CO123" s="847"/>
      <c r="CP123" s="826" t="s">
        <v>387</v>
      </c>
      <c r="CQ123" s="827"/>
      <c r="CR123" s="827"/>
      <c r="CS123" s="827"/>
      <c r="CT123" s="827"/>
      <c r="CU123" s="827"/>
      <c r="CV123" s="827"/>
      <c r="CW123" s="827"/>
      <c r="CX123" s="827"/>
      <c r="CY123" s="827"/>
      <c r="CZ123" s="827"/>
      <c r="DA123" s="827"/>
      <c r="DB123" s="827"/>
      <c r="DC123" s="827"/>
      <c r="DD123" s="827"/>
      <c r="DE123" s="827"/>
      <c r="DF123" s="828"/>
      <c r="DG123" s="767">
        <v>1500203</v>
      </c>
      <c r="DH123" s="768"/>
      <c r="DI123" s="768"/>
      <c r="DJ123" s="768"/>
      <c r="DK123" s="769"/>
      <c r="DL123" s="770">
        <v>1104822</v>
      </c>
      <c r="DM123" s="768"/>
      <c r="DN123" s="768"/>
      <c r="DO123" s="768"/>
      <c r="DP123" s="769"/>
      <c r="DQ123" s="770">
        <v>836772</v>
      </c>
      <c r="DR123" s="768"/>
      <c r="DS123" s="768"/>
      <c r="DT123" s="768"/>
      <c r="DU123" s="769"/>
      <c r="DV123" s="815">
        <v>1</v>
      </c>
      <c r="DW123" s="816"/>
      <c r="DX123" s="816"/>
      <c r="DY123" s="816"/>
      <c r="DZ123" s="817"/>
    </row>
    <row r="124" spans="1:130" s="199" customFormat="1" ht="26.25" customHeight="1" thickBot="1" x14ac:dyDescent="0.2">
      <c r="A124" s="808"/>
      <c r="B124" s="809"/>
      <c r="C124" s="812" t="s">
        <v>437</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449</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7.6</v>
      </c>
      <c r="BR124" s="822"/>
      <c r="BS124" s="822"/>
      <c r="BT124" s="822"/>
      <c r="BU124" s="822"/>
      <c r="BV124" s="822" t="s">
        <v>112</v>
      </c>
      <c r="BW124" s="822"/>
      <c r="BX124" s="822"/>
      <c r="BY124" s="822"/>
      <c r="BZ124" s="822"/>
      <c r="CA124" s="822" t="s">
        <v>112</v>
      </c>
      <c r="CB124" s="822"/>
      <c r="CC124" s="822"/>
      <c r="CD124" s="822"/>
      <c r="CE124" s="822"/>
      <c r="CF124" s="712"/>
      <c r="CG124" s="713"/>
      <c r="CH124" s="713"/>
      <c r="CI124" s="713"/>
      <c r="CJ124" s="853"/>
      <c r="CK124" s="861"/>
      <c r="CL124" s="861"/>
      <c r="CM124" s="861"/>
      <c r="CN124" s="861"/>
      <c r="CO124" s="862"/>
      <c r="CP124" s="826" t="s">
        <v>450</v>
      </c>
      <c r="CQ124" s="827"/>
      <c r="CR124" s="827"/>
      <c r="CS124" s="827"/>
      <c r="CT124" s="827"/>
      <c r="CU124" s="827"/>
      <c r="CV124" s="827"/>
      <c r="CW124" s="827"/>
      <c r="CX124" s="827"/>
      <c r="CY124" s="827"/>
      <c r="CZ124" s="827"/>
      <c r="DA124" s="827"/>
      <c r="DB124" s="827"/>
      <c r="DC124" s="827"/>
      <c r="DD124" s="827"/>
      <c r="DE124" s="827"/>
      <c r="DF124" s="828"/>
      <c r="DG124" s="750">
        <v>1209006</v>
      </c>
      <c r="DH124" s="751"/>
      <c r="DI124" s="751"/>
      <c r="DJ124" s="751"/>
      <c r="DK124" s="752"/>
      <c r="DL124" s="753">
        <v>922152</v>
      </c>
      <c r="DM124" s="751"/>
      <c r="DN124" s="751"/>
      <c r="DO124" s="751"/>
      <c r="DP124" s="752"/>
      <c r="DQ124" s="753">
        <v>684475</v>
      </c>
      <c r="DR124" s="751"/>
      <c r="DS124" s="751"/>
      <c r="DT124" s="751"/>
      <c r="DU124" s="752"/>
      <c r="DV124" s="839">
        <v>0.8</v>
      </c>
      <c r="DW124" s="840"/>
      <c r="DX124" s="840"/>
      <c r="DY124" s="840"/>
      <c r="DZ124" s="841"/>
    </row>
    <row r="125" spans="1:130" s="199" customFormat="1" ht="26.25" customHeight="1" x14ac:dyDescent="0.15">
      <c r="A125" s="808"/>
      <c r="B125" s="809"/>
      <c r="C125" s="812" t="s">
        <v>439</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451</v>
      </c>
      <c r="CL125" s="843"/>
      <c r="CM125" s="843"/>
      <c r="CN125" s="843"/>
      <c r="CO125" s="844"/>
      <c r="CP125" s="851" t="s">
        <v>452</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x14ac:dyDescent="0.2">
      <c r="A126" s="808"/>
      <c r="B126" s="809"/>
      <c r="C126" s="812" t="s">
        <v>441</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112</v>
      </c>
      <c r="AB126" s="768"/>
      <c r="AC126" s="768"/>
      <c r="AD126" s="768"/>
      <c r="AE126" s="769"/>
      <c r="AF126" s="770" t="s">
        <v>112</v>
      </c>
      <c r="AG126" s="768"/>
      <c r="AH126" s="768"/>
      <c r="AI126" s="768"/>
      <c r="AJ126" s="769"/>
      <c r="AK126" s="770" t="s">
        <v>112</v>
      </c>
      <c r="AL126" s="768"/>
      <c r="AM126" s="768"/>
      <c r="AN126" s="768"/>
      <c r="AO126" s="769"/>
      <c r="AP126" s="815" t="s">
        <v>112</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453</v>
      </c>
      <c r="CQ126" s="738"/>
      <c r="CR126" s="738"/>
      <c r="CS126" s="738"/>
      <c r="CT126" s="738"/>
      <c r="CU126" s="738"/>
      <c r="CV126" s="738"/>
      <c r="CW126" s="738"/>
      <c r="CX126" s="738"/>
      <c r="CY126" s="738"/>
      <c r="CZ126" s="738"/>
      <c r="DA126" s="738"/>
      <c r="DB126" s="738"/>
      <c r="DC126" s="738"/>
      <c r="DD126" s="738"/>
      <c r="DE126" s="738"/>
      <c r="DF126" s="739"/>
      <c r="DG126" s="804">
        <v>336798</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x14ac:dyDescent="0.15">
      <c r="A127" s="810"/>
      <c r="B127" s="811"/>
      <c r="C127" s="829" t="s">
        <v>454</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232468</v>
      </c>
      <c r="AB127" s="768"/>
      <c r="AC127" s="768"/>
      <c r="AD127" s="768"/>
      <c r="AE127" s="769"/>
      <c r="AF127" s="770">
        <v>220370</v>
      </c>
      <c r="AG127" s="768"/>
      <c r="AH127" s="768"/>
      <c r="AI127" s="768"/>
      <c r="AJ127" s="769"/>
      <c r="AK127" s="770">
        <v>209121</v>
      </c>
      <c r="AL127" s="768"/>
      <c r="AM127" s="768"/>
      <c r="AN127" s="768"/>
      <c r="AO127" s="769"/>
      <c r="AP127" s="815">
        <v>0.2</v>
      </c>
      <c r="AQ127" s="816"/>
      <c r="AR127" s="816"/>
      <c r="AS127" s="816"/>
      <c r="AT127" s="817"/>
      <c r="AU127" s="235"/>
      <c r="AV127" s="235"/>
      <c r="AW127" s="235"/>
      <c r="AX127" s="832" t="s">
        <v>455</v>
      </c>
      <c r="AY127" s="800"/>
      <c r="AZ127" s="800"/>
      <c r="BA127" s="800"/>
      <c r="BB127" s="800"/>
      <c r="BC127" s="800"/>
      <c r="BD127" s="800"/>
      <c r="BE127" s="801"/>
      <c r="BF127" s="799" t="s">
        <v>456</v>
      </c>
      <c r="BG127" s="800"/>
      <c r="BH127" s="800"/>
      <c r="BI127" s="800"/>
      <c r="BJ127" s="800"/>
      <c r="BK127" s="800"/>
      <c r="BL127" s="801"/>
      <c r="BM127" s="799" t="s">
        <v>457</v>
      </c>
      <c r="BN127" s="800"/>
      <c r="BO127" s="800"/>
      <c r="BP127" s="800"/>
      <c r="BQ127" s="800"/>
      <c r="BR127" s="800"/>
      <c r="BS127" s="801"/>
      <c r="BT127" s="799" t="s">
        <v>458</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459</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x14ac:dyDescent="0.2">
      <c r="A128" s="784" t="s">
        <v>460</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461</v>
      </c>
      <c r="X128" s="786"/>
      <c r="Y128" s="786"/>
      <c r="Z128" s="787"/>
      <c r="AA128" s="788">
        <v>5319779</v>
      </c>
      <c r="AB128" s="789"/>
      <c r="AC128" s="789"/>
      <c r="AD128" s="789"/>
      <c r="AE128" s="790"/>
      <c r="AF128" s="791">
        <v>5435138</v>
      </c>
      <c r="AG128" s="789"/>
      <c r="AH128" s="789"/>
      <c r="AI128" s="789"/>
      <c r="AJ128" s="790"/>
      <c r="AK128" s="791">
        <v>5378059</v>
      </c>
      <c r="AL128" s="789"/>
      <c r="AM128" s="789"/>
      <c r="AN128" s="789"/>
      <c r="AO128" s="790"/>
      <c r="AP128" s="792"/>
      <c r="AQ128" s="793"/>
      <c r="AR128" s="793"/>
      <c r="AS128" s="793"/>
      <c r="AT128" s="794"/>
      <c r="AU128" s="235"/>
      <c r="AV128" s="235"/>
      <c r="AW128" s="235"/>
      <c r="AX128" s="795" t="s">
        <v>462</v>
      </c>
      <c r="AY128" s="796"/>
      <c r="AZ128" s="796"/>
      <c r="BA128" s="796"/>
      <c r="BB128" s="796"/>
      <c r="BC128" s="796"/>
      <c r="BD128" s="796"/>
      <c r="BE128" s="797"/>
      <c r="BF128" s="774" t="s">
        <v>112</v>
      </c>
      <c r="BG128" s="775"/>
      <c r="BH128" s="775"/>
      <c r="BI128" s="775"/>
      <c r="BJ128" s="775"/>
      <c r="BK128" s="775"/>
      <c r="BL128" s="798"/>
      <c r="BM128" s="774">
        <v>11.25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463</v>
      </c>
      <c r="CQ128" s="716"/>
      <c r="CR128" s="716"/>
      <c r="CS128" s="716"/>
      <c r="CT128" s="716"/>
      <c r="CU128" s="716"/>
      <c r="CV128" s="716"/>
      <c r="CW128" s="716"/>
      <c r="CX128" s="716"/>
      <c r="CY128" s="716"/>
      <c r="CZ128" s="716"/>
      <c r="DA128" s="716"/>
      <c r="DB128" s="716"/>
      <c r="DC128" s="716"/>
      <c r="DD128" s="716"/>
      <c r="DE128" s="716"/>
      <c r="DF128" s="717"/>
      <c r="DG128" s="778">
        <v>279256</v>
      </c>
      <c r="DH128" s="779"/>
      <c r="DI128" s="779"/>
      <c r="DJ128" s="779"/>
      <c r="DK128" s="779"/>
      <c r="DL128" s="779">
        <v>230889</v>
      </c>
      <c r="DM128" s="779"/>
      <c r="DN128" s="779"/>
      <c r="DO128" s="779"/>
      <c r="DP128" s="779"/>
      <c r="DQ128" s="779">
        <v>187343</v>
      </c>
      <c r="DR128" s="779"/>
      <c r="DS128" s="779"/>
      <c r="DT128" s="779"/>
      <c r="DU128" s="779"/>
      <c r="DV128" s="780">
        <v>0.2</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464</v>
      </c>
      <c r="X129" s="765"/>
      <c r="Y129" s="765"/>
      <c r="Z129" s="766"/>
      <c r="AA129" s="767">
        <v>101407639</v>
      </c>
      <c r="AB129" s="768"/>
      <c r="AC129" s="768"/>
      <c r="AD129" s="768"/>
      <c r="AE129" s="769"/>
      <c r="AF129" s="770">
        <v>99857792</v>
      </c>
      <c r="AG129" s="768"/>
      <c r="AH129" s="768"/>
      <c r="AI129" s="768"/>
      <c r="AJ129" s="769"/>
      <c r="AK129" s="770">
        <v>100027684</v>
      </c>
      <c r="AL129" s="768"/>
      <c r="AM129" s="768"/>
      <c r="AN129" s="768"/>
      <c r="AO129" s="769"/>
      <c r="AP129" s="771"/>
      <c r="AQ129" s="772"/>
      <c r="AR129" s="772"/>
      <c r="AS129" s="772"/>
      <c r="AT129" s="773"/>
      <c r="AU129" s="237"/>
      <c r="AV129" s="237"/>
      <c r="AW129" s="237"/>
      <c r="AX129" s="737" t="s">
        <v>465</v>
      </c>
      <c r="AY129" s="738"/>
      <c r="AZ129" s="738"/>
      <c r="BA129" s="738"/>
      <c r="BB129" s="738"/>
      <c r="BC129" s="738"/>
      <c r="BD129" s="738"/>
      <c r="BE129" s="739"/>
      <c r="BF129" s="757" t="s">
        <v>112</v>
      </c>
      <c r="BG129" s="758"/>
      <c r="BH129" s="758"/>
      <c r="BI129" s="758"/>
      <c r="BJ129" s="758"/>
      <c r="BK129" s="758"/>
      <c r="BL129" s="759"/>
      <c r="BM129" s="757">
        <v>16.25</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466</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467</v>
      </c>
      <c r="X130" s="765"/>
      <c r="Y130" s="765"/>
      <c r="Z130" s="766"/>
      <c r="AA130" s="767">
        <v>14542621</v>
      </c>
      <c r="AB130" s="768"/>
      <c r="AC130" s="768"/>
      <c r="AD130" s="768"/>
      <c r="AE130" s="769"/>
      <c r="AF130" s="770">
        <v>13723375</v>
      </c>
      <c r="AG130" s="768"/>
      <c r="AH130" s="768"/>
      <c r="AI130" s="768"/>
      <c r="AJ130" s="769"/>
      <c r="AK130" s="770">
        <v>13829362</v>
      </c>
      <c r="AL130" s="768"/>
      <c r="AM130" s="768"/>
      <c r="AN130" s="768"/>
      <c r="AO130" s="769"/>
      <c r="AP130" s="771"/>
      <c r="AQ130" s="772"/>
      <c r="AR130" s="772"/>
      <c r="AS130" s="772"/>
      <c r="AT130" s="773"/>
      <c r="AU130" s="237"/>
      <c r="AV130" s="237"/>
      <c r="AW130" s="237"/>
      <c r="AX130" s="737" t="s">
        <v>468</v>
      </c>
      <c r="AY130" s="738"/>
      <c r="AZ130" s="738"/>
      <c r="BA130" s="738"/>
      <c r="BB130" s="738"/>
      <c r="BC130" s="738"/>
      <c r="BD130" s="738"/>
      <c r="BE130" s="739"/>
      <c r="BF130" s="740">
        <v>3.3</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469</v>
      </c>
      <c r="X131" s="748"/>
      <c r="Y131" s="748"/>
      <c r="Z131" s="749"/>
      <c r="AA131" s="750">
        <v>86865018</v>
      </c>
      <c r="AB131" s="751"/>
      <c r="AC131" s="751"/>
      <c r="AD131" s="751"/>
      <c r="AE131" s="752"/>
      <c r="AF131" s="753">
        <v>86134417</v>
      </c>
      <c r="AG131" s="751"/>
      <c r="AH131" s="751"/>
      <c r="AI131" s="751"/>
      <c r="AJ131" s="752"/>
      <c r="AK131" s="753">
        <v>86198322</v>
      </c>
      <c r="AL131" s="751"/>
      <c r="AM131" s="751"/>
      <c r="AN131" s="751"/>
      <c r="AO131" s="752"/>
      <c r="AP131" s="754"/>
      <c r="AQ131" s="755"/>
      <c r="AR131" s="755"/>
      <c r="AS131" s="755"/>
      <c r="AT131" s="756"/>
      <c r="AU131" s="237"/>
      <c r="AV131" s="237"/>
      <c r="AW131" s="237"/>
      <c r="AX131" s="715" t="s">
        <v>470</v>
      </c>
      <c r="AY131" s="716"/>
      <c r="AZ131" s="716"/>
      <c r="BA131" s="716"/>
      <c r="BB131" s="716"/>
      <c r="BC131" s="716"/>
      <c r="BD131" s="716"/>
      <c r="BE131" s="717"/>
      <c r="BF131" s="718" t="s">
        <v>112</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471</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472</v>
      </c>
      <c r="W132" s="728"/>
      <c r="X132" s="728"/>
      <c r="Y132" s="728"/>
      <c r="Z132" s="729"/>
      <c r="AA132" s="730">
        <v>4.545804618</v>
      </c>
      <c r="AB132" s="731"/>
      <c r="AC132" s="731"/>
      <c r="AD132" s="731"/>
      <c r="AE132" s="732"/>
      <c r="AF132" s="733">
        <v>3.243262214</v>
      </c>
      <c r="AG132" s="731"/>
      <c r="AH132" s="731"/>
      <c r="AI132" s="731"/>
      <c r="AJ132" s="732"/>
      <c r="AK132" s="733">
        <v>2.2658619739999999</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473</v>
      </c>
      <c r="W133" s="707"/>
      <c r="X133" s="707"/>
      <c r="Y133" s="707"/>
      <c r="Z133" s="708"/>
      <c r="AA133" s="709">
        <v>5.7</v>
      </c>
      <c r="AB133" s="710"/>
      <c r="AC133" s="710"/>
      <c r="AD133" s="710"/>
      <c r="AE133" s="711"/>
      <c r="AF133" s="709">
        <v>4.7</v>
      </c>
      <c r="AG133" s="710"/>
      <c r="AH133" s="710"/>
      <c r="AI133" s="710"/>
      <c r="AJ133" s="711"/>
      <c r="AK133" s="709">
        <v>3.3</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1" zoomScale="85" zoomScaleNormal="85" zoomScaleSheetLayoutView="85" workbookViewId="0">
      <selection activeCell="L72" sqref="L72"/>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election activeCell="AH67" sqref="AH67"/>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23" t="s">
        <v>476</v>
      </c>
      <c r="L7" s="256"/>
      <c r="M7" s="257" t="s">
        <v>477</v>
      </c>
      <c r="N7" s="258"/>
    </row>
    <row r="8" spans="1:16" x14ac:dyDescent="0.15">
      <c r="A8" s="250"/>
      <c r="B8" s="246"/>
      <c r="C8" s="246"/>
      <c r="D8" s="246"/>
      <c r="E8" s="246"/>
      <c r="F8" s="246"/>
      <c r="G8" s="259"/>
      <c r="H8" s="260"/>
      <c r="I8" s="260"/>
      <c r="J8" s="261"/>
      <c r="K8" s="1124"/>
      <c r="L8" s="262" t="s">
        <v>478</v>
      </c>
      <c r="M8" s="263" t="s">
        <v>479</v>
      </c>
      <c r="N8" s="264" t="s">
        <v>480</v>
      </c>
    </row>
    <row r="9" spans="1:16" x14ac:dyDescent="0.15">
      <c r="A9" s="250"/>
      <c r="B9" s="246"/>
      <c r="C9" s="246"/>
      <c r="D9" s="246"/>
      <c r="E9" s="246"/>
      <c r="F9" s="246"/>
      <c r="G9" s="1137" t="s">
        <v>481</v>
      </c>
      <c r="H9" s="1138"/>
      <c r="I9" s="1138"/>
      <c r="J9" s="1139"/>
      <c r="K9" s="265">
        <v>26179725</v>
      </c>
      <c r="L9" s="266">
        <v>55543</v>
      </c>
      <c r="M9" s="267">
        <v>57606</v>
      </c>
      <c r="N9" s="268">
        <v>-3.6</v>
      </c>
    </row>
    <row r="10" spans="1:16" x14ac:dyDescent="0.15">
      <c r="A10" s="250"/>
      <c r="B10" s="246"/>
      <c r="C10" s="246"/>
      <c r="D10" s="246"/>
      <c r="E10" s="246"/>
      <c r="F10" s="246"/>
      <c r="G10" s="1137" t="s">
        <v>482</v>
      </c>
      <c r="H10" s="1138"/>
      <c r="I10" s="1138"/>
      <c r="J10" s="1139"/>
      <c r="K10" s="269">
        <v>2602061</v>
      </c>
      <c r="L10" s="270">
        <v>5521</v>
      </c>
      <c r="M10" s="271">
        <v>2562</v>
      </c>
      <c r="N10" s="272">
        <v>115.5</v>
      </c>
    </row>
    <row r="11" spans="1:16" ht="13.5" customHeight="1" x14ac:dyDescent="0.15">
      <c r="A11" s="250"/>
      <c r="B11" s="246"/>
      <c r="C11" s="246"/>
      <c r="D11" s="246"/>
      <c r="E11" s="246"/>
      <c r="F11" s="246"/>
      <c r="G11" s="1137" t="s">
        <v>483</v>
      </c>
      <c r="H11" s="1138"/>
      <c r="I11" s="1138"/>
      <c r="J11" s="1139"/>
      <c r="K11" s="269">
        <v>3908317</v>
      </c>
      <c r="L11" s="270">
        <v>8292</v>
      </c>
      <c r="M11" s="271">
        <v>1597</v>
      </c>
      <c r="N11" s="272">
        <v>419.2</v>
      </c>
    </row>
    <row r="12" spans="1:16" ht="13.5" customHeight="1" x14ac:dyDescent="0.15">
      <c r="A12" s="250"/>
      <c r="B12" s="246"/>
      <c r="C12" s="246"/>
      <c r="D12" s="246"/>
      <c r="E12" s="246"/>
      <c r="F12" s="246"/>
      <c r="G12" s="1137" t="s">
        <v>484</v>
      </c>
      <c r="H12" s="1138"/>
      <c r="I12" s="1138"/>
      <c r="J12" s="1139"/>
      <c r="K12" s="269">
        <v>734535</v>
      </c>
      <c r="L12" s="270">
        <v>1558</v>
      </c>
      <c r="M12" s="271">
        <v>583</v>
      </c>
      <c r="N12" s="272">
        <v>167.2</v>
      </c>
    </row>
    <row r="13" spans="1:16" ht="13.5" customHeight="1" x14ac:dyDescent="0.15">
      <c r="A13" s="250"/>
      <c r="B13" s="246"/>
      <c r="C13" s="246"/>
      <c r="D13" s="246"/>
      <c r="E13" s="246"/>
      <c r="F13" s="246"/>
      <c r="G13" s="1137" t="s">
        <v>485</v>
      </c>
      <c r="H13" s="1138"/>
      <c r="I13" s="1138"/>
      <c r="J13" s="1139"/>
      <c r="K13" s="269" t="s">
        <v>486</v>
      </c>
      <c r="L13" s="270" t="s">
        <v>486</v>
      </c>
      <c r="M13" s="271">
        <v>23</v>
      </c>
      <c r="N13" s="272" t="s">
        <v>486</v>
      </c>
    </row>
    <row r="14" spans="1:16" ht="13.5" customHeight="1" x14ac:dyDescent="0.15">
      <c r="A14" s="250"/>
      <c r="B14" s="246"/>
      <c r="C14" s="246"/>
      <c r="D14" s="246"/>
      <c r="E14" s="246"/>
      <c r="F14" s="246"/>
      <c r="G14" s="1137" t="s">
        <v>487</v>
      </c>
      <c r="H14" s="1138"/>
      <c r="I14" s="1138"/>
      <c r="J14" s="1139"/>
      <c r="K14" s="269">
        <v>1248648</v>
      </c>
      <c r="L14" s="270">
        <v>2649</v>
      </c>
      <c r="M14" s="271">
        <v>1821</v>
      </c>
      <c r="N14" s="272">
        <v>45.5</v>
      </c>
    </row>
    <row r="15" spans="1:16" ht="13.5" customHeight="1" x14ac:dyDescent="0.15">
      <c r="A15" s="250"/>
      <c r="B15" s="246"/>
      <c r="C15" s="246"/>
      <c r="D15" s="246"/>
      <c r="E15" s="246"/>
      <c r="F15" s="246"/>
      <c r="G15" s="1137" t="s">
        <v>488</v>
      </c>
      <c r="H15" s="1138"/>
      <c r="I15" s="1138"/>
      <c r="J15" s="1139"/>
      <c r="K15" s="269">
        <v>649091</v>
      </c>
      <c r="L15" s="270">
        <v>1377</v>
      </c>
      <c r="M15" s="271">
        <v>1288</v>
      </c>
      <c r="N15" s="272">
        <v>6.9</v>
      </c>
    </row>
    <row r="16" spans="1:16" x14ac:dyDescent="0.15">
      <c r="A16" s="250"/>
      <c r="B16" s="246"/>
      <c r="C16" s="246"/>
      <c r="D16" s="246"/>
      <c r="E16" s="246"/>
      <c r="F16" s="246"/>
      <c r="G16" s="1140" t="s">
        <v>489</v>
      </c>
      <c r="H16" s="1141"/>
      <c r="I16" s="1141"/>
      <c r="J16" s="1142"/>
      <c r="K16" s="270">
        <v>-3212809</v>
      </c>
      <c r="L16" s="270">
        <v>-6816</v>
      </c>
      <c r="M16" s="271">
        <v>-4777</v>
      </c>
      <c r="N16" s="272">
        <v>42.7</v>
      </c>
    </row>
    <row r="17" spans="1:16" x14ac:dyDescent="0.15">
      <c r="A17" s="250"/>
      <c r="B17" s="246"/>
      <c r="C17" s="246"/>
      <c r="D17" s="246"/>
      <c r="E17" s="246"/>
      <c r="F17" s="246"/>
      <c r="G17" s="1140" t="s">
        <v>170</v>
      </c>
      <c r="H17" s="1141"/>
      <c r="I17" s="1141"/>
      <c r="J17" s="1142"/>
      <c r="K17" s="270">
        <v>32109568</v>
      </c>
      <c r="L17" s="270">
        <v>68123</v>
      </c>
      <c r="M17" s="271">
        <v>60704</v>
      </c>
      <c r="N17" s="272">
        <v>12.2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34" t="s">
        <v>494</v>
      </c>
      <c r="H21" s="1135"/>
      <c r="I21" s="1135"/>
      <c r="J21" s="1136"/>
      <c r="K21" s="282">
        <v>5.93</v>
      </c>
      <c r="L21" s="283">
        <v>6.19</v>
      </c>
      <c r="M21" s="284">
        <v>-0.26</v>
      </c>
      <c r="N21" s="251"/>
      <c r="O21" s="285"/>
      <c r="P21" s="281"/>
    </row>
    <row r="22" spans="1:16" s="286" customFormat="1" x14ac:dyDescent="0.15">
      <c r="A22" s="281"/>
      <c r="B22" s="251"/>
      <c r="C22" s="251"/>
      <c r="D22" s="251"/>
      <c r="E22" s="251"/>
      <c r="F22" s="251"/>
      <c r="G22" s="1134" t="s">
        <v>495</v>
      </c>
      <c r="H22" s="1135"/>
      <c r="I22" s="1135"/>
      <c r="J22" s="1136"/>
      <c r="K22" s="287">
        <v>101.6</v>
      </c>
      <c r="L22" s="288">
        <v>100.2</v>
      </c>
      <c r="M22" s="289">
        <v>1.4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23" t="s">
        <v>476</v>
      </c>
      <c r="L30" s="256"/>
      <c r="M30" s="257" t="s">
        <v>477</v>
      </c>
      <c r="N30" s="258"/>
    </row>
    <row r="31" spans="1:16" x14ac:dyDescent="0.15">
      <c r="A31" s="250"/>
      <c r="B31" s="246"/>
      <c r="C31" s="246"/>
      <c r="D31" s="246"/>
      <c r="E31" s="246"/>
      <c r="F31" s="246"/>
      <c r="G31" s="259"/>
      <c r="H31" s="260"/>
      <c r="I31" s="260"/>
      <c r="J31" s="261"/>
      <c r="K31" s="1124"/>
      <c r="L31" s="262" t="s">
        <v>478</v>
      </c>
      <c r="M31" s="263" t="s">
        <v>479</v>
      </c>
      <c r="N31" s="264" t="s">
        <v>480</v>
      </c>
    </row>
    <row r="32" spans="1:16" ht="27" customHeight="1" x14ac:dyDescent="0.15">
      <c r="A32" s="250"/>
      <c r="B32" s="246"/>
      <c r="C32" s="246"/>
      <c r="D32" s="246"/>
      <c r="E32" s="246"/>
      <c r="F32" s="246"/>
      <c r="G32" s="1125" t="s">
        <v>499</v>
      </c>
      <c r="H32" s="1126"/>
      <c r="I32" s="1126"/>
      <c r="J32" s="1127"/>
      <c r="K32" s="296">
        <v>16468395</v>
      </c>
      <c r="L32" s="296">
        <v>34939</v>
      </c>
      <c r="M32" s="297">
        <v>38230</v>
      </c>
      <c r="N32" s="298">
        <v>-8.6</v>
      </c>
    </row>
    <row r="33" spans="1:16" ht="13.5" customHeight="1" x14ac:dyDescent="0.15">
      <c r="A33" s="250"/>
      <c r="B33" s="246"/>
      <c r="C33" s="246"/>
      <c r="D33" s="246"/>
      <c r="E33" s="246"/>
      <c r="F33" s="246"/>
      <c r="G33" s="1125" t="s">
        <v>500</v>
      </c>
      <c r="H33" s="1126"/>
      <c r="I33" s="1126"/>
      <c r="J33" s="1127"/>
      <c r="K33" s="296" t="s">
        <v>486</v>
      </c>
      <c r="L33" s="296" t="s">
        <v>486</v>
      </c>
      <c r="M33" s="297" t="s">
        <v>486</v>
      </c>
      <c r="N33" s="298" t="s">
        <v>486</v>
      </c>
    </row>
    <row r="34" spans="1:16" ht="27" customHeight="1" x14ac:dyDescent="0.15">
      <c r="A34" s="250"/>
      <c r="B34" s="246"/>
      <c r="C34" s="246"/>
      <c r="D34" s="246"/>
      <c r="E34" s="246"/>
      <c r="F34" s="246"/>
      <c r="G34" s="1125" t="s">
        <v>501</v>
      </c>
      <c r="H34" s="1126"/>
      <c r="I34" s="1126"/>
      <c r="J34" s="1127"/>
      <c r="K34" s="296">
        <v>16667</v>
      </c>
      <c r="L34" s="296">
        <v>35</v>
      </c>
      <c r="M34" s="297">
        <v>109</v>
      </c>
      <c r="N34" s="298">
        <v>-67.900000000000006</v>
      </c>
    </row>
    <row r="35" spans="1:16" ht="27" customHeight="1" x14ac:dyDescent="0.15">
      <c r="A35" s="250"/>
      <c r="B35" s="246"/>
      <c r="C35" s="246"/>
      <c r="D35" s="246"/>
      <c r="E35" s="246"/>
      <c r="F35" s="246"/>
      <c r="G35" s="1125" t="s">
        <v>502</v>
      </c>
      <c r="H35" s="1126"/>
      <c r="I35" s="1126"/>
      <c r="J35" s="1127"/>
      <c r="K35" s="296">
        <v>4186279</v>
      </c>
      <c r="L35" s="296">
        <v>8882</v>
      </c>
      <c r="M35" s="297">
        <v>9521</v>
      </c>
      <c r="N35" s="298">
        <v>-6.7</v>
      </c>
    </row>
    <row r="36" spans="1:16" ht="27" customHeight="1" x14ac:dyDescent="0.15">
      <c r="A36" s="250"/>
      <c r="B36" s="246"/>
      <c r="C36" s="246"/>
      <c r="D36" s="246"/>
      <c r="E36" s="246"/>
      <c r="F36" s="246"/>
      <c r="G36" s="1125" t="s">
        <v>503</v>
      </c>
      <c r="H36" s="1126"/>
      <c r="I36" s="1126"/>
      <c r="J36" s="1127"/>
      <c r="K36" s="296">
        <v>280094</v>
      </c>
      <c r="L36" s="296">
        <v>594</v>
      </c>
      <c r="M36" s="297">
        <v>386</v>
      </c>
      <c r="N36" s="298">
        <v>53.9</v>
      </c>
    </row>
    <row r="37" spans="1:16" ht="13.5" customHeight="1" x14ac:dyDescent="0.15">
      <c r="A37" s="250"/>
      <c r="B37" s="246"/>
      <c r="C37" s="246"/>
      <c r="D37" s="246"/>
      <c r="E37" s="246"/>
      <c r="F37" s="246"/>
      <c r="G37" s="1125" t="s">
        <v>504</v>
      </c>
      <c r="H37" s="1126"/>
      <c r="I37" s="1126"/>
      <c r="J37" s="1127"/>
      <c r="K37" s="296">
        <v>209121</v>
      </c>
      <c r="L37" s="296">
        <v>444</v>
      </c>
      <c r="M37" s="297">
        <v>876</v>
      </c>
      <c r="N37" s="298">
        <v>-49.3</v>
      </c>
    </row>
    <row r="38" spans="1:16" ht="27" customHeight="1" x14ac:dyDescent="0.15">
      <c r="A38" s="250"/>
      <c r="B38" s="246"/>
      <c r="C38" s="246"/>
      <c r="D38" s="246"/>
      <c r="E38" s="246"/>
      <c r="F38" s="246"/>
      <c r="G38" s="1128" t="s">
        <v>505</v>
      </c>
      <c r="H38" s="1129"/>
      <c r="I38" s="1129"/>
      <c r="J38" s="1130"/>
      <c r="K38" s="299" t="s">
        <v>486</v>
      </c>
      <c r="L38" s="299" t="s">
        <v>486</v>
      </c>
      <c r="M38" s="300">
        <v>2</v>
      </c>
      <c r="N38" s="301" t="s">
        <v>486</v>
      </c>
      <c r="O38" s="295"/>
    </row>
    <row r="39" spans="1:16" x14ac:dyDescent="0.15">
      <c r="A39" s="250"/>
      <c r="B39" s="246"/>
      <c r="C39" s="246"/>
      <c r="D39" s="246"/>
      <c r="E39" s="246"/>
      <c r="F39" s="246"/>
      <c r="G39" s="1128" t="s">
        <v>506</v>
      </c>
      <c r="H39" s="1129"/>
      <c r="I39" s="1129"/>
      <c r="J39" s="1130"/>
      <c r="K39" s="302">
        <v>-5378059</v>
      </c>
      <c r="L39" s="302">
        <v>-11410</v>
      </c>
      <c r="M39" s="303">
        <v>-8387</v>
      </c>
      <c r="N39" s="304">
        <v>36</v>
      </c>
      <c r="O39" s="295"/>
    </row>
    <row r="40" spans="1:16" ht="27" customHeight="1" x14ac:dyDescent="0.15">
      <c r="A40" s="250"/>
      <c r="B40" s="246"/>
      <c r="C40" s="246"/>
      <c r="D40" s="246"/>
      <c r="E40" s="246"/>
      <c r="F40" s="246"/>
      <c r="G40" s="1125" t="s">
        <v>507</v>
      </c>
      <c r="H40" s="1126"/>
      <c r="I40" s="1126"/>
      <c r="J40" s="1127"/>
      <c r="K40" s="302">
        <v>-13829362</v>
      </c>
      <c r="L40" s="302">
        <v>-29340</v>
      </c>
      <c r="M40" s="303">
        <v>-29253</v>
      </c>
      <c r="N40" s="304">
        <v>0.3</v>
      </c>
      <c r="O40" s="295"/>
    </row>
    <row r="41" spans="1:16" x14ac:dyDescent="0.15">
      <c r="A41" s="250"/>
      <c r="B41" s="246"/>
      <c r="C41" s="246"/>
      <c r="D41" s="246"/>
      <c r="E41" s="246"/>
      <c r="F41" s="246"/>
      <c r="G41" s="1131" t="s">
        <v>281</v>
      </c>
      <c r="H41" s="1132"/>
      <c r="I41" s="1132"/>
      <c r="J41" s="1133"/>
      <c r="K41" s="296">
        <v>1953135</v>
      </c>
      <c r="L41" s="302">
        <v>4144</v>
      </c>
      <c r="M41" s="303">
        <v>11483</v>
      </c>
      <c r="N41" s="304">
        <v>-63.9</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18" t="s">
        <v>476</v>
      </c>
      <c r="J49" s="1120" t="s">
        <v>511</v>
      </c>
      <c r="K49" s="1121"/>
      <c r="L49" s="1121"/>
      <c r="M49" s="1121"/>
      <c r="N49" s="1122"/>
    </row>
    <row r="50" spans="1:14" x14ac:dyDescent="0.15">
      <c r="A50" s="250"/>
      <c r="B50" s="246"/>
      <c r="C50" s="246"/>
      <c r="D50" s="246"/>
      <c r="E50" s="246"/>
      <c r="F50" s="246"/>
      <c r="G50" s="314"/>
      <c r="H50" s="315"/>
      <c r="I50" s="1119"/>
      <c r="J50" s="316" t="s">
        <v>512</v>
      </c>
      <c r="K50" s="317" t="s">
        <v>513</v>
      </c>
      <c r="L50" s="318" t="s">
        <v>514</v>
      </c>
      <c r="M50" s="319" t="s">
        <v>515</v>
      </c>
      <c r="N50" s="320" t="s">
        <v>516</v>
      </c>
    </row>
    <row r="51" spans="1:14" x14ac:dyDescent="0.15">
      <c r="A51" s="250"/>
      <c r="B51" s="246"/>
      <c r="C51" s="246"/>
      <c r="D51" s="246"/>
      <c r="E51" s="246"/>
      <c r="F51" s="246"/>
      <c r="G51" s="312" t="s">
        <v>517</v>
      </c>
      <c r="H51" s="313"/>
      <c r="I51" s="321">
        <v>13716116</v>
      </c>
      <c r="J51" s="322">
        <v>29056</v>
      </c>
      <c r="K51" s="323">
        <v>-18.2</v>
      </c>
      <c r="L51" s="324">
        <v>41705</v>
      </c>
      <c r="M51" s="325">
        <v>-4.9000000000000004</v>
      </c>
      <c r="N51" s="326">
        <v>-13.3</v>
      </c>
    </row>
    <row r="52" spans="1:14" x14ac:dyDescent="0.15">
      <c r="A52" s="250"/>
      <c r="B52" s="246"/>
      <c r="C52" s="246"/>
      <c r="D52" s="246"/>
      <c r="E52" s="246"/>
      <c r="F52" s="246"/>
      <c r="G52" s="327"/>
      <c r="H52" s="328" t="s">
        <v>518</v>
      </c>
      <c r="I52" s="329">
        <v>8498169</v>
      </c>
      <c r="J52" s="330">
        <v>18002</v>
      </c>
      <c r="K52" s="331">
        <v>-19.7</v>
      </c>
      <c r="L52" s="332">
        <v>22742</v>
      </c>
      <c r="M52" s="333">
        <v>-4.0999999999999996</v>
      </c>
      <c r="N52" s="334">
        <v>-15.6</v>
      </c>
    </row>
    <row r="53" spans="1:14" x14ac:dyDescent="0.15">
      <c r="A53" s="250"/>
      <c r="B53" s="246"/>
      <c r="C53" s="246"/>
      <c r="D53" s="246"/>
      <c r="E53" s="246"/>
      <c r="F53" s="246"/>
      <c r="G53" s="312" t="s">
        <v>519</v>
      </c>
      <c r="H53" s="313"/>
      <c r="I53" s="321">
        <v>13425656</v>
      </c>
      <c r="J53" s="322">
        <v>28394</v>
      </c>
      <c r="K53" s="323">
        <v>-2.2999999999999998</v>
      </c>
      <c r="L53" s="324">
        <v>47677</v>
      </c>
      <c r="M53" s="325">
        <v>14.3</v>
      </c>
      <c r="N53" s="326">
        <v>-16.600000000000001</v>
      </c>
    </row>
    <row r="54" spans="1:14" x14ac:dyDescent="0.15">
      <c r="A54" s="250"/>
      <c r="B54" s="246"/>
      <c r="C54" s="246"/>
      <c r="D54" s="246"/>
      <c r="E54" s="246"/>
      <c r="F54" s="246"/>
      <c r="G54" s="327"/>
      <c r="H54" s="328" t="s">
        <v>518</v>
      </c>
      <c r="I54" s="329">
        <v>8512534</v>
      </c>
      <c r="J54" s="330">
        <v>18003</v>
      </c>
      <c r="K54" s="331">
        <v>0</v>
      </c>
      <c r="L54" s="332">
        <v>23360</v>
      </c>
      <c r="M54" s="333">
        <v>2.7</v>
      </c>
      <c r="N54" s="334">
        <v>-2.7</v>
      </c>
    </row>
    <row r="55" spans="1:14" x14ac:dyDescent="0.15">
      <c r="A55" s="250"/>
      <c r="B55" s="246"/>
      <c r="C55" s="246"/>
      <c r="D55" s="246"/>
      <c r="E55" s="246"/>
      <c r="F55" s="246"/>
      <c r="G55" s="312" t="s">
        <v>520</v>
      </c>
      <c r="H55" s="313"/>
      <c r="I55" s="321">
        <v>12075869</v>
      </c>
      <c r="J55" s="322">
        <v>25565</v>
      </c>
      <c r="K55" s="323">
        <v>-10</v>
      </c>
      <c r="L55" s="324">
        <v>51613</v>
      </c>
      <c r="M55" s="325">
        <v>8.3000000000000007</v>
      </c>
      <c r="N55" s="326">
        <v>-18.3</v>
      </c>
    </row>
    <row r="56" spans="1:14" x14ac:dyDescent="0.15">
      <c r="A56" s="250"/>
      <c r="B56" s="246"/>
      <c r="C56" s="246"/>
      <c r="D56" s="246"/>
      <c r="E56" s="246"/>
      <c r="F56" s="246"/>
      <c r="G56" s="327"/>
      <c r="H56" s="328" t="s">
        <v>518</v>
      </c>
      <c r="I56" s="329">
        <v>7674944</v>
      </c>
      <c r="J56" s="330">
        <v>16248</v>
      </c>
      <c r="K56" s="331">
        <v>-9.6999999999999993</v>
      </c>
      <c r="L56" s="332">
        <v>25872</v>
      </c>
      <c r="M56" s="333">
        <v>10.8</v>
      </c>
      <c r="N56" s="334">
        <v>-20.5</v>
      </c>
    </row>
    <row r="57" spans="1:14" x14ac:dyDescent="0.15">
      <c r="A57" s="250"/>
      <c r="B57" s="246"/>
      <c r="C57" s="246"/>
      <c r="D57" s="246"/>
      <c r="E57" s="246"/>
      <c r="F57" s="246"/>
      <c r="G57" s="312" t="s">
        <v>521</v>
      </c>
      <c r="H57" s="313"/>
      <c r="I57" s="321">
        <v>14129606</v>
      </c>
      <c r="J57" s="322">
        <v>29937</v>
      </c>
      <c r="K57" s="323">
        <v>17.100000000000001</v>
      </c>
      <c r="L57" s="324">
        <v>50880</v>
      </c>
      <c r="M57" s="325">
        <v>-1.4</v>
      </c>
      <c r="N57" s="326">
        <v>18.5</v>
      </c>
    </row>
    <row r="58" spans="1:14" x14ac:dyDescent="0.15">
      <c r="A58" s="250"/>
      <c r="B58" s="246"/>
      <c r="C58" s="246"/>
      <c r="D58" s="246"/>
      <c r="E58" s="246"/>
      <c r="F58" s="246"/>
      <c r="G58" s="327"/>
      <c r="H58" s="328" t="s">
        <v>518</v>
      </c>
      <c r="I58" s="329">
        <v>9254076</v>
      </c>
      <c r="J58" s="330">
        <v>19607</v>
      </c>
      <c r="K58" s="331">
        <v>20.7</v>
      </c>
      <c r="L58" s="332">
        <v>27819</v>
      </c>
      <c r="M58" s="333">
        <v>7.5</v>
      </c>
      <c r="N58" s="334">
        <v>13.2</v>
      </c>
    </row>
    <row r="59" spans="1:14" x14ac:dyDescent="0.15">
      <c r="A59" s="250"/>
      <c r="B59" s="246"/>
      <c r="C59" s="246"/>
      <c r="D59" s="246"/>
      <c r="E59" s="246"/>
      <c r="F59" s="246"/>
      <c r="G59" s="312" t="s">
        <v>522</v>
      </c>
      <c r="H59" s="313"/>
      <c r="I59" s="321">
        <v>15338025</v>
      </c>
      <c r="J59" s="322">
        <v>32541</v>
      </c>
      <c r="K59" s="323">
        <v>8.6999999999999993</v>
      </c>
      <c r="L59" s="324">
        <v>46395</v>
      </c>
      <c r="M59" s="325">
        <v>-8.8000000000000007</v>
      </c>
      <c r="N59" s="326">
        <v>17.5</v>
      </c>
    </row>
    <row r="60" spans="1:14" x14ac:dyDescent="0.15">
      <c r="A60" s="250"/>
      <c r="B60" s="246"/>
      <c r="C60" s="246"/>
      <c r="D60" s="246"/>
      <c r="E60" s="246"/>
      <c r="F60" s="246"/>
      <c r="G60" s="327"/>
      <c r="H60" s="328" t="s">
        <v>518</v>
      </c>
      <c r="I60" s="335">
        <v>9295171</v>
      </c>
      <c r="J60" s="330">
        <v>19721</v>
      </c>
      <c r="K60" s="331">
        <v>0.6</v>
      </c>
      <c r="L60" s="332">
        <v>26304</v>
      </c>
      <c r="M60" s="333">
        <v>-5.4</v>
      </c>
      <c r="N60" s="334">
        <v>6</v>
      </c>
    </row>
    <row r="61" spans="1:14" x14ac:dyDescent="0.15">
      <c r="A61" s="250"/>
      <c r="B61" s="246"/>
      <c r="C61" s="246"/>
      <c r="D61" s="246"/>
      <c r="E61" s="246"/>
      <c r="F61" s="246"/>
      <c r="G61" s="312" t="s">
        <v>523</v>
      </c>
      <c r="H61" s="336"/>
      <c r="I61" s="337">
        <v>13737054</v>
      </c>
      <c r="J61" s="338">
        <v>29099</v>
      </c>
      <c r="K61" s="339">
        <v>-0.9</v>
      </c>
      <c r="L61" s="340">
        <v>47654</v>
      </c>
      <c r="M61" s="341">
        <v>1.5</v>
      </c>
      <c r="N61" s="326">
        <v>-2.4</v>
      </c>
    </row>
    <row r="62" spans="1:14" x14ac:dyDescent="0.15">
      <c r="A62" s="250"/>
      <c r="B62" s="246"/>
      <c r="C62" s="246"/>
      <c r="D62" s="246"/>
      <c r="E62" s="246"/>
      <c r="F62" s="246"/>
      <c r="G62" s="327"/>
      <c r="H62" s="328" t="s">
        <v>518</v>
      </c>
      <c r="I62" s="329">
        <v>8646979</v>
      </c>
      <c r="J62" s="330">
        <v>18316</v>
      </c>
      <c r="K62" s="331">
        <v>-1.6</v>
      </c>
      <c r="L62" s="332">
        <v>25219</v>
      </c>
      <c r="M62" s="333">
        <v>2.2999999999999998</v>
      </c>
      <c r="N62" s="334">
        <v>-3.9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Z96" sqref="Z9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D37" zoomScaleNormal="100" zoomScaleSheetLayoutView="55" workbookViewId="0">
      <selection activeCell="R102" sqref="R10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43" t="s">
        <v>3</v>
      </c>
      <c r="D47" s="1143"/>
      <c r="E47" s="1144"/>
      <c r="F47" s="11">
        <v>14.17</v>
      </c>
      <c r="G47" s="12">
        <v>15.66</v>
      </c>
      <c r="H47" s="12">
        <v>14.1</v>
      </c>
      <c r="I47" s="12">
        <v>16.350000000000001</v>
      </c>
      <c r="J47" s="13">
        <v>17.899999999999999</v>
      </c>
    </row>
    <row r="48" spans="2:10" ht="57.75" customHeight="1" x14ac:dyDescent="0.15">
      <c r="B48" s="14"/>
      <c r="C48" s="1145" t="s">
        <v>4</v>
      </c>
      <c r="D48" s="1145"/>
      <c r="E48" s="1146"/>
      <c r="F48" s="15">
        <v>3.47</v>
      </c>
      <c r="G48" s="16">
        <v>2.98</v>
      </c>
      <c r="H48" s="16">
        <v>4.0599999999999996</v>
      </c>
      <c r="I48" s="16">
        <v>3.21</v>
      </c>
      <c r="J48" s="17">
        <v>3.57</v>
      </c>
    </row>
    <row r="49" spans="2:10" ht="57.75" customHeight="1" thickBot="1" x14ac:dyDescent="0.2">
      <c r="B49" s="18"/>
      <c r="C49" s="1147" t="s">
        <v>5</v>
      </c>
      <c r="D49" s="1147"/>
      <c r="E49" s="1148"/>
      <c r="F49" s="19">
        <v>2.13</v>
      </c>
      <c r="G49" s="20">
        <v>2.25</v>
      </c>
      <c r="H49" s="20">
        <v>0.59</v>
      </c>
      <c r="I49" s="20">
        <v>2.16</v>
      </c>
      <c r="J49" s="21">
        <v>2.96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2018-03-05T05:09:12Z</cp:lastPrinted>
  <dcterms:created xsi:type="dcterms:W3CDTF">2018-01-24T05:57:52Z</dcterms:created>
  <dcterms:modified xsi:type="dcterms:W3CDTF">2018-04-17T01:29:18Z</dcterms:modified>
  <cp:category/>
</cp:coreProperties>
</file>