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120" windowHeight="115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BE37" i="9"/>
  <c r="AM37" i="9"/>
  <c r="C37" i="9"/>
  <c r="AM36" i="9"/>
  <c r="BW35" i="9"/>
  <c r="BW36" i="9" s="1"/>
  <c r="CO34" i="9"/>
  <c r="CO35" i="9" s="1"/>
  <c r="CO36" i="9" s="1"/>
  <c r="CO37" i="9" s="1"/>
  <c r="CO38" i="9" s="1"/>
  <c r="BW34" i="9"/>
  <c r="C34" i="9"/>
  <c r="C35" i="9" s="1"/>
  <c r="C36"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<sst xmlns="http://schemas.openxmlformats.org/spreadsheetml/2006/main" count="1026" uniqueCount="556">
  <si>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</si>
  <si>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</si>
  <si>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</si>
  <si>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</si>
  <si>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</si>
  <si>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</si>
  <si>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</si>
  <si>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</si>
  <si>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</si>
  <si>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</si>
  <si>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</si>
  <si>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</si>
  <si>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</si>
  <si>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</si>
  <si>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</si>
  <si>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</si>
  <si>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</si>
  <si>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</si>
  <si>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</si>
  <si>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</si>
  <si>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</si>
  <si>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</si>
  <si>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</si>
  <si>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</si>
  <si>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</si>
  <si>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</si>
  <si>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</si>
  <si>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</si>
  <si>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</si>
  <si>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</si>
  <si>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</si>
  <si>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</si>
  <si>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</si>
  <si>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</si>
  <si>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</si>
  <si>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</si>
  <si>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</si>
  <si>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</si>
  <si>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</si>
  <si>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</si>
  <si>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</si>
  <si>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</si>
  <si>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</si>
  <si>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</si>
  <si>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</si>
  <si>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</si>
  <si>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</si>
  <si>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</si>
  <si>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</si>
  <si>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</si>
  <si>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</si>
  <si>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</si>
  <si>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</si>
  <si>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</si>
  <si>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</si>
  <si>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</si>
  <si>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</si>
  <si>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</si>
  <si>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</si>
  <si>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</si>
  <si>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</si>
  <si>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</si>
  <si>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</si>
  <si>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</si>
  <si>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</si>
  <si>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</si>
  <si>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</si>
  <si>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</si>
  <si>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</si>
  <si>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</si>
  <si>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</si>
  <si>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</si>
  <si>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</si>
  <si>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</si>
  <si>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</si>
  <si>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</si>
  <si>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</si>
  <si>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</si>
  <si>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</si>
  <si>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</si>
  <si>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</si>
  <si>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</si>
  <si>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東広島市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</si>
  <si>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</si>
  <si>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</si>
  <si>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</si>
  <si>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</si>
  <si>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</si>
  <si>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</si>
  <si>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</si>
  <si>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</si>
  <si>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</si>
  <si>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</si>
  <si>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</si>
  <si>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</si>
  <si>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</si>
  <si>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</si>
  <si>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</si>
  <si>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</si>
  <si>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</si>
  <si>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</si>
  <si>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</si>
  <si>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</si>
  <si>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</si>
  <si>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</si>
  <si>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</si>
  <si>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</si>
  <si>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</si>
  <si>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</si>
  <si>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</si>
  <si>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</si>
  <si>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</si>
  <si>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</si>
  <si>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</si>
  <si>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</si>
  <si>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</si>
  <si>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</si>
  <si>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</si>
  <si>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</si>
  <si>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</si>
  <si>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</si>
  <si>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</si>
  <si>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</si>
  <si>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</si>
  <si>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</si>
  <si>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</si>
  <si>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</si>
  <si>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</si>
  <si>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</si>
  <si>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</si>
  <si>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</si>
  <si>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</si>
  <si>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</si>
  <si>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</si>
  <si>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</si>
  <si>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</si>
  <si>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</si>
  <si>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</si>
  <si>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</si>
  <si>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</si>
  <si>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</si>
  <si>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</si>
  <si>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</si>
  <si>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</si>
  <si>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</si>
  <si>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</si>
  <si>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</si>
  <si>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</si>
  <si>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</si>
  <si>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</si>
  <si>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</si>
  <si>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</si>
  <si>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</si>
  <si>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</si>
  <si>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</si>
  <si>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</si>
  <si>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</si>
  <si>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</si>
  <si>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</si>
  <si>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</si>
  <si>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</si>
  <si>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</si>
  <si>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</si>
  <si>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</si>
  <si>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</si>
  <si>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</si>
  <si>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</si>
  <si>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</si>
  <si>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</si>
  <si>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</si>
  <si>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</si>
  <si>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</si>
  <si>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</si>
  <si>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</si>
  <si>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</si>
  <si>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</si>
  <si>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</si>
  <si>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</si>
  <si>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</si>
  <si>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</si>
  <si>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</si>
  <si>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</si>
  <si>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</si>
  <si>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</si>
  <si>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</si>
  <si>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</si>
  <si>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</si>
  <si>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</si>
  <si>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</si>
  <si>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</si>
  <si>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</si>
  <si>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</si>
  <si>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</si>
  <si>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</si>
  <si>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</si>
  <si>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</si>
  <si>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広島県東広島市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</si>
  <si>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</si>
  <si>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</si>
  <si>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</si>
  <si>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</si>
  <si>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</si>
  <si>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</si>
  <si>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</si>
  <si>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</si>
  <si>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</si>
  <si>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</si>
  <si>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</si>
  <si>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</si>
  <si>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</si>
  <si>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</si>
  <si>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</si>
  <si>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</si>
  <si>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</si>
  <si>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</si>
  <si>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</si>
  <si>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</si>
  <si>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</si>
  <si>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</si>
  <si>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</si>
  <si>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</si>
  <si>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</si>
  <si>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</si>
  <si>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</si>
  <si>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</si>
  <si>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</si>
  <si>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</si>
  <si>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</si>
  <si>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</si>
  <si>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</si>
  <si>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</si>
  <si>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</si>
  <si>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</si>
  <si>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</si>
  <si>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</si>
  <si>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</si>
  <si>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</si>
  <si>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</si>
  <si>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</si>
  <si>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</si>
  <si>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</si>
  <si>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</si>
  <si>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</si>
  <si>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</si>
  <si>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</si>
  <si>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</si>
  <si>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</si>
  <si>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</si>
  <si>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</si>
  <si>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</si>
  <si>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</si>
  <si>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</si>
  <si>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</si>
  <si>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</si>
  <si>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</si>
  <si>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</si>
  <si>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</si>
  <si>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</si>
  <si>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</si>
  <si>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</si>
  <si>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</si>
  <si>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</si>
  <si>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</si>
  <si>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</si>
  <si>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</si>
  <si>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</si>
  <si>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</si>
  <si>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</si>
  <si>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</si>
  <si>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</si>
  <si>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</si>
  <si>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</si>
  <si>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</si>
  <si>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</si>
  <si>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</si>
  <si>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</si>
  <si>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</si>
  <si>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</si>
  <si>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</si>
  <si>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</si>
  <si>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</si>
  <si>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</si>
  <si>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</si>
  <si>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</si>
  <si>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</si>
  <si>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</si>
  <si>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</si>
  <si>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</si>
  <si>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</si>
  <si>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</si>
  <si>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</si>
  <si>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</si>
  <si>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</si>
  <si>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</si>
  <si>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</si>
  <si>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</si>
  <si>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</si>
  <si>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</si>
  <si>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</si>
  <si>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</si>
  <si>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</si>
  <si>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</si>
  <si>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</si>
  <si>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</si>
  <si>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</si>
  <si>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</si>
  <si>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</si>
  <si>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</si>
  <si>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</si>
  <si>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</si>
  <si>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</si>
  <si>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</si>
  <si>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</si>
  <si>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</si>
  <si>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</si>
  <si>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</si>
  <si>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</si>
  <si>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</si>
  <si>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</si>
  <si>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</si>
  <si>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</si>
  <si>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</si>
  <si>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</si>
  <si>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</si>
  <si>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</si>
  <si>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</si>
  <si>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</si>
  <si>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</si>
  <si>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</si>
  <si>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</si>
  <si>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</si>
  <si>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</si>
  <si>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</si>
  <si>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</si>
  <si>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</si>
  <si>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</si>
  <si>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</si>
  <si>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</si>
  <si>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</si>
  <si>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</si>
  <si>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</si>
  <si>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</si>
  <si>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</si>
  <si>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</si>
  <si>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広島県東広島市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</si>
  <si>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</si>
  <si>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</si>
  <si>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</si>
  <si>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</si>
  <si>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</si>
  <si>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</si>
  <si>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</si>
  <si>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</si>
  <si>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</si>
  <si>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</si>
  <si>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</si>
  <si>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</si>
  <si>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</si>
  <si>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</si>
  <si>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</si>
  <si>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</si>
  <si>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</si>
  <si>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</si>
  <si>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</si>
  <si>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</si>
  <si>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</si>
  <si>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ひがしひろしま墓園管理事業特別会計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</si>
  <si>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</si>
  <si>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</si>
  <si>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</si>
  <si>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</si>
  <si>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</si>
  <si>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</si>
  <si>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</si>
  <si>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</si>
  <si>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</si>
  <si>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</si>
  <si>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</si>
  <si>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</si>
  <si>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</si>
  <si>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</si>
  <si>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</si>
  <si>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</si>
  <si>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</si>
  <si>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</si>
  <si>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</si>
  <si>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</si>
  <si>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特定地域生活排水処理事業特別会計</t>
    <phoneticPr fontId="5"/>
  </si>
  <si>
    <t>法非適用企業</t>
    <phoneticPr fontId="5"/>
  </si>
  <si>
    <t>寺家地区土地区画整理事業特別会計</t>
    <phoneticPr fontId="5"/>
  </si>
  <si>
    <t>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</si>
  <si>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</si>
  <si>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</si>
  <si>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</si>
  <si>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</si>
  <si>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</si>
  <si>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</si>
  <si>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</si>
  <si>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</si>
  <si>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</si>
  <si>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</si>
  <si>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</si>
  <si>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</si>
  <si>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</si>
  <si>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</si>
  <si>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</si>
  <si>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</si>
  <si>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</si>
  <si>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</si>
  <si>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</si>
  <si>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</si>
  <si>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</si>
  <si>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</si>
  <si>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</si>
  <si>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</si>
  <si>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</si>
  <si>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</si>
  <si>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</si>
  <si>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</si>
  <si>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</si>
  <si>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</si>
  <si>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</si>
  <si>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</si>
  <si>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</si>
  <si>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</si>
  <si>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</si>
  <si>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</si>
  <si>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</si>
  <si>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</si>
  <si>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</si>
  <si>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</si>
  <si>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</si>
  <si>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</si>
  <si>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</si>
  <si>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</si>
  <si>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</si>
  <si>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</si>
  <si>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</si>
  <si>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</si>
  <si>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</si>
  <si>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</si>
  <si>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</si>
  <si>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</si>
  <si>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</si>
  <si>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</si>
  <si>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</si>
  <si>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</si>
  <si>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</si>
  <si>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</si>
  <si>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</si>
  <si>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</si>
  <si>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</si>
  <si>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</si>
  <si>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</si>
  <si>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</si>
  <si>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</si>
  <si>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</si>
  <si>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</si>
  <si>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</si>
  <si>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</si>
  <si>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</si>
  <si>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</si>
  <si>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</si>
  <si>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</si>
  <si>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</si>
  <si>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</si>
  <si>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</si>
  <si>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</si>
  <si>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</si>
  <si>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</si>
  <si>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</si>
  <si>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</si>
  <si>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</si>
  <si>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</si>
  <si>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</si>
  <si>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</si>
  <si>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</si>
  <si>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</si>
  <si>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</si>
  <si>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</si>
  <si>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</si>
  <si>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</si>
  <si>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</si>
  <si>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</si>
  <si>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</si>
  <si>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</si>
  <si>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</si>
  <si>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</si>
  <si>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</si>
  <si>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</si>
  <si>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</si>
  <si>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</si>
  <si>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</si>
  <si>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</si>
  <si>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</si>
  <si>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</si>
  <si>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</si>
  <si>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</si>
  <si>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</si>
  <si>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</si>
  <si>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</si>
  <si>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</si>
  <si>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</si>
  <si>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</si>
  <si>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</si>
  <si>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</si>
  <si>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</si>
  <si>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</si>
  <si>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</si>
  <si>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</si>
  <si>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</si>
  <si>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</si>
  <si>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</si>
  <si>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</si>
  <si>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</si>
  <si>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</si>
  <si>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</si>
  <si>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</si>
  <si>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</si>
  <si>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</si>
  <si>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</si>
  <si>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</si>
  <si>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</si>
  <si>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</si>
  <si>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</si>
  <si>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</si>
  <si>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</si>
  <si>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</si>
  <si>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下水道事業会計</t>
  </si>
  <si>
    <t>介護保険特別会計(保険事業勘定)</t>
  </si>
  <si>
    <t>国民健康保険特別会計</t>
  </si>
  <si>
    <t>後期高齢者医療特別会計</t>
  </si>
  <si>
    <t>住宅新築資金等貸付事業特別会計</t>
  </si>
  <si>
    <t>ひがしひろしま墓園管理事業特別会計</t>
  </si>
  <si>
    <t>その他会計（赤字）</t>
  </si>
  <si>
    <t>その他会計（黒字）</t>
  </si>
  <si>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</si>
  <si>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</si>
  <si>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</si>
  <si>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</si>
  <si>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東広島流通センター</t>
  </si>
  <si>
    <t>東広島市土地開発公社</t>
  </si>
  <si>
    <t>東広島市教育文化振興事業団</t>
  </si>
  <si>
    <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</si>
  <si>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</si>
  <si>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</si>
  <si>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</si>
  <si>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</si>
  <si>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</si>
  <si>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xml:space="preserve">　繰上償還の実施により地方債現在高は減少しており、引き続き充当可能財源等が将来負担額を上回っていることから、将来負担比率は算出されておらず、実質公債費比率は1.4ポイント改善した。
　今後も美術館の整備等の大型事業の実施が見込まれるため、将来世代に大きな負担を残さないよう普通建設事業の精査と地方債の発行抑制に取り組み、財政の健全化に努める。
</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</si>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</sst>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43532</c:v>
                </c:pt>
                <c:pt idx="4">
                  <c:v>52619</c:v>
                </c:pt>
              </c:numCache>
            </c:numRef>
          </c:val>
          <c:smooth val="0"/>
          <c:extLst xmlns:c16r2="http://schemas.microsoft.com/office/drawing/2015/06/chart">
            <c:ext xmlns:c16="http://schemas.microsoft.com/office/drawing/2014/chart" uri="{C3380CC4-5D6E-409C-BE32-E72D297353CC}">
              <c16:uniqueId val="{00000000-6BC3-4DA8-BB53-CB23C03A31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67648</c:v>
                </c:pt>
                <c:pt idx="1">
                  <c:v>66383</c:v>
                </c:pt>
                <c:pt idx="2">
                  <c:v>54911</c:v>
                </c:pt>
                <c:pt idx="3">
                  <c:v>84083</c:v>
                </c:pt>
                <c:pt idx="4">
                  <c:v>68698</c:v>
                </c:pt>
              </c:numCache>
            </c:numRef>
          </c:val>
          <c:smooth val="0"/>
          <c:extLst xmlns:c16r2="http://schemas.microsoft.com/office/drawing/2015/06/chart">
            <c:ext xmlns:c16="http://schemas.microsoft.com/office/drawing/2014/chart" uri="{C3380CC4-5D6E-409C-BE32-E72D297353CC}">
              <c16:uniqueId val="{00000001-6BC3-4DA8-BB53-CB23C03A3140}"/>
            </c:ext>
          </c:extLst>
        </c:ser>
        <c:dLbls>
          <c:showLegendKey val="0"/>
          <c:showVal val="0"/>
          <c:showCatName val="0"/>
          <c:showSerName val="0"/>
          <c:showPercent val="0"/>
          <c:showBubbleSize val="0"/>
        </c:dLbls>
        <c:marker val="1"/>
        <c:smooth val="0"/>
        <c:axId val="121175424"/>
        <c:axId val="118510720"/>
      </c:lineChart>
      <c:catAx>
        <c:axId val="121175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510720"/>
        <c:crosses val="autoZero"/>
        <c:auto val="1"/>
        <c:lblAlgn val="ctr"/>
        <c:lblOffset val="100"/>
        <c:tickLblSkip val="1"/>
        <c:tickMarkSkip val="1"/>
        <c:noMultiLvlLbl val="0"/>
      </c:catAx>
      <c:valAx>
        <c:axId val="1185107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175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6.4</c:v>
                </c:pt>
                <c:pt idx="2">
                  <c:v>5.34</c:v>
                </c:pt>
                <c:pt idx="3">
                  <c:v>1.3</c:v>
                </c:pt>
                <c:pt idx="4">
                  <c:v>1.1100000000000001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23.17</c:v>
                </c:pt>
                <c:pt idx="1">
                  <c:v>29.07</c:v>
                </c:pt>
                <c:pt idx="2">
                  <c:v>31.89</c:v>
                </c:pt>
                <c:pt idx="3">
                  <c:v>31.83</c:v>
                </c:pt>
                <c:pt idx="4">
                  <c:v>30.83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539840"/>
        <c:axId val="123541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1.54</c:v>
                </c:pt>
                <c:pt idx="1">
                  <c:v>17.73</c:v>
                </c:pt>
                <c:pt idx="2">
                  <c:v>8.35</c:v>
                </c:pt>
                <c:pt idx="3">
                  <c:v>2.0699999999999998</c:v>
                </c:pt>
                <c:pt idx="4">
                  <c:v>0.22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539840"/>
        <c:axId val="123541760"/>
      </c:lineChart>
      <c:catAx>
        <c:axId val="12353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541760"/>
        <c:crosses val="autoZero"/>
        <c:auto val="1"/>
        <c:lblAlgn val="ctr"/>
        <c:lblOffset val="100"/>
        <c:tickLblSkip val="1"/>
        <c:tickMarkSkip val="1"/>
        <c:noMultiLvlLbl val="0"/>
      </c:catAx>
      <c:valAx>
        <c:axId val="12354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3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ひがしひろしま墓園管理事業特別会計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1.38</c:v>
                </c:pt>
                <c:pt idx="4">
                  <c:v>#N/A</c:v>
                </c:pt>
                <c:pt idx="5">
                  <c:v>1.97</c:v>
                </c:pt>
                <c:pt idx="6">
                  <c:v>#N/A</c:v>
                </c:pt>
                <c:pt idx="7">
                  <c:v>0.05</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0.41</c:v>
                </c:pt>
                <c:pt idx="2">
                  <c:v>#N/A</c:v>
                </c:pt>
                <c:pt idx="3">
                  <c:v>0.06</c:v>
                </c:pt>
                <c:pt idx="4">
                  <c:v>#N/A</c:v>
                </c:pt>
                <c:pt idx="5">
                  <c:v>0.24</c:v>
                </c:pt>
                <c:pt idx="6">
                  <c:v>#N/A</c:v>
                </c:pt>
                <c:pt idx="7">
                  <c:v>0.17</c:v>
                </c:pt>
                <c:pt idx="8">
                  <c:v>#N/A</c:v>
                </c:pt>
                <c:pt idx="9">
                  <c:v>0.5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3.13</c:v>
                </c:pt>
                <c:pt idx="2">
                  <c:v>#N/A</c:v>
                </c:pt>
                <c:pt idx="3">
                  <c:v>6.38</c:v>
                </c:pt>
                <c:pt idx="4">
                  <c:v>#N/A</c:v>
                </c:pt>
                <c:pt idx="5">
                  <c:v>5.33</c:v>
                </c:pt>
                <c:pt idx="6">
                  <c:v>#N/A</c:v>
                </c:pt>
                <c:pt idx="7">
                  <c:v>1.28</c:v>
                </c:pt>
                <c:pt idx="8">
                  <c:v>#N/A</c:v>
                </c:pt>
                <c:pt idx="9">
                  <c:v>1.1100000000000001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7.72</c:v>
                </c:pt>
                <c:pt idx="2">
                  <c:v>#N/A</c:v>
                </c:pt>
                <c:pt idx="3">
                  <c:v>8.82</c:v>
                </c:pt>
                <c:pt idx="4">
                  <c:v>#N/A</c:v>
                </c:pt>
                <c:pt idx="5">
                  <c:v>9.73</c:v>
                </c:pt>
                <c:pt idx="6">
                  <c:v>#N/A</c:v>
                </c:pt>
                <c:pt idx="7">
                  <c:v>9.36</c:v>
                </c:pt>
                <c:pt idx="8">
                  <c:v>#N/A</c:v>
                </c:pt>
                <c:pt idx="9">
                  <c:v>10.95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3749120"/>
        <c:axId val="123750656"/>
      </c:barChart>
      <c:catAx>
        <c:axId val="12374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750656"/>
        <c:crosses val="autoZero"/>
        <c:auto val="1"/>
        <c:lblAlgn val="ctr"/>
        <c:lblOffset val="100"/>
        <c:tickLblSkip val="1"/>
        <c:tickMarkSkip val="1"/>
        <c:noMultiLvlLbl val="0"/>
      </c:catAx>
      <c:valAx>
        <c:axId val="12375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4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8768</c:v>
                </c:pt>
                <c:pt idx="5">
                  <c:v>9190</c:v>
                </c:pt>
                <c:pt idx="8">
                  <c:v>9317</c:v>
                </c:pt>
                <c:pt idx="11">
                  <c:v>8773</c:v>
                </c:pt>
                <c:pt idx="14">
                  <c:v>8731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88</c:v>
                </c:pt>
                <c:pt idx="3">
                  <c:v>79</c:v>
                </c:pt>
                <c:pt idx="6">
                  <c:v>63</c:v>
                </c:pt>
                <c:pt idx="9">
                  <c:v>74</c:v>
                </c:pt>
                <c:pt idx="12">
                  <c:v>50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995</c:v>
                </c:pt>
                <c:pt idx="3">
                  <c:v>891</c:v>
                </c:pt>
                <c:pt idx="6">
                  <c:v>732</c:v>
                </c:pt>
                <c:pt idx="9">
                  <c:v>310</c:v>
                </c:pt>
                <c:pt idx="12">
                  <c:v>278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1221</c:v>
                </c:pt>
                <c:pt idx="3">
                  <c:v>1107</c:v>
                </c:pt>
                <c:pt idx="6">
                  <c:v>1185</c:v>
                </c:pt>
                <c:pt idx="9">
                  <c:v>1380</c:v>
                </c:pt>
                <c:pt idx="12">
                  <c:v>928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8784</c:v>
                </c:pt>
                <c:pt idx="3">
                  <c:v>8770</c:v>
                </c:pt>
                <c:pt idx="6">
                  <c:v>8265</c:v>
                </c:pt>
                <c:pt idx="9">
                  <c:v>7753</c:v>
                </c:pt>
                <c:pt idx="12">
                  <c:v>7610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595968"/>
        <c:axId val="118597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2320</c:v>
                </c:pt>
                <c:pt idx="2">
                  <c:v>#N/A</c:v>
                </c:pt>
                <c:pt idx="3">
                  <c:v>#N/A</c:v>
                </c:pt>
                <c:pt idx="4">
                  <c:v>1657</c:v>
                </c:pt>
                <c:pt idx="5">
                  <c:v>#N/A</c:v>
                </c:pt>
                <c:pt idx="6">
                  <c:v>#N/A</c:v>
                </c:pt>
                <c:pt idx="7">
                  <c:v>928</c:v>
                </c:pt>
                <c:pt idx="8">
                  <c:v>#N/A</c:v>
                </c:pt>
                <c:pt idx="9">
                  <c:v>#N/A</c:v>
                </c:pt>
                <c:pt idx="10">
                  <c:v>744</c:v>
                </c:pt>
                <c:pt idx="11">
                  <c:v>#N/A</c:v>
                </c:pt>
                <c:pt idx="12">
                  <c:v>#N/A</c:v>
                </c:pt>
                <c:pt idx="13">
                  <c:v>135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595968"/>
        <c:axId val="118597888"/>
      </c:lineChart>
      <c:catAx>
        <c:axId val="11859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97888"/>
        <c:crosses val="autoZero"/>
        <c:auto val="1"/>
        <c:lblAlgn val="ctr"/>
        <c:lblOffset val="100"/>
        <c:tickLblSkip val="1"/>
        <c:tickMarkSkip val="1"/>
        <c:noMultiLvlLbl val="0"/>
      </c:catAx>
      <c:valAx>
        <c:axId val="11859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9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78603</c:v>
                </c:pt>
                <c:pt idx="5">
                  <c:v>80759</c:v>
                </c:pt>
                <c:pt idx="8">
                  <c:v>80286</c:v>
                </c:pt>
                <c:pt idx="11">
                  <c:v>83618</c:v>
                </c:pt>
                <c:pt idx="14">
                  <c:v>83054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12069</c:v>
                </c:pt>
                <c:pt idx="5">
                  <c:v>11916</c:v>
                </c:pt>
                <c:pt idx="8">
                  <c:v>10027</c:v>
                </c:pt>
                <c:pt idx="11">
                  <c:v>13783</c:v>
                </c:pt>
                <c:pt idx="14">
                  <c:v>10434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23903</c:v>
                </c:pt>
                <c:pt idx="5">
                  <c:v>26591</c:v>
                </c:pt>
                <c:pt idx="8">
                  <c:v>27972</c:v>
                </c:pt>
                <c:pt idx="11">
                  <c:v>28203</c:v>
                </c:pt>
                <c:pt idx="14">
                  <c:v>27524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370</c:v>
                </c:pt>
                <c:pt idx="3">
                  <c:v>355</c:v>
                </c:pt>
                <c:pt idx="6">
                  <c:v>516</c:v>
                </c:pt>
                <c:pt idx="9">
                  <c:v>289</c:v>
                </c:pt>
                <c:pt idx="12">
                  <c:v>266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12669</c:v>
                </c:pt>
                <c:pt idx="3">
                  <c:v>12292</c:v>
                </c:pt>
                <c:pt idx="6">
                  <c:v>11300</c:v>
                </c:pt>
                <c:pt idx="9">
                  <c:v>10759</c:v>
                </c:pt>
                <c:pt idx="12">
                  <c:v>9836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3100</c:v>
                </c:pt>
                <c:pt idx="3">
                  <c:v>2280</c:v>
                </c:pt>
                <c:pt idx="6">
                  <c:v>1557</c:v>
                </c:pt>
                <c:pt idx="9">
                  <c:v>1283</c:v>
                </c:pt>
                <c:pt idx="12">
                  <c:v>1047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16207</c:v>
                </c:pt>
                <c:pt idx="3">
                  <c:v>15297</c:v>
                </c:pt>
                <c:pt idx="6">
                  <c:v>14772</c:v>
                </c:pt>
                <c:pt idx="9">
                  <c:v>16143</c:v>
                </c:pt>
                <c:pt idx="12">
                  <c:v>12346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1351</c:v>
                </c:pt>
                <c:pt idx="3">
                  <c:v>846</c:v>
                </c:pt>
                <c:pt idx="6">
                  <c:v>453</c:v>
                </c:pt>
                <c:pt idx="9">
                  <c:v>714</c:v>
                </c:pt>
                <c:pt idx="12">
                  <c:v>1335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85522</c:v>
                </c:pt>
                <c:pt idx="3">
                  <c:v>84035</c:v>
                </c:pt>
                <c:pt idx="6">
                  <c:v>84996</c:v>
                </c:pt>
                <c:pt idx="9">
                  <c:v>84997</c:v>
                </c:pt>
                <c:pt idx="12">
                  <c:v>82987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666432"/>
        <c:axId val="123667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4643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666432"/>
        <c:axId val="123667968"/>
      </c:lineChart>
      <c:catAx>
        <c:axId val="12366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667968"/>
        <c:crosses val="autoZero"/>
        <c:auto val="1"/>
        <c:lblAlgn val="ctr"/>
        <c:lblOffset val="100"/>
        <c:tickLblSkip val="1"/>
        <c:tickMarkSkip val="1"/>
        <c:noMultiLvlLbl val="0"/>
      </c:catAx>
      <c:valAx>
        <c:axId val="12366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6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{E5BF506C-1F83-40A5-939E-217A073FBE6E}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{E130F2EB-70C0-469B-9779-3AADDA8B712F}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{D2A2CF3A-1B59-405F-B2F8-FC295CBE65A9}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{3440B62E-3D9C-4478-A7E8-4D8B49D12CB2}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{96755546-BCC4-4A48-8FF7-5DCC0FCEDF5F}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{C49110E6-3252-4569-B90E-54CCA17D5450}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{23E9A0E4-7159-4385-A480-52BC490CAFE3}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{48B3EE0D-17D4-4FD1-B3CD-E3EB276268B2}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{3CA99807-F8C0-47EA-BE77-3D34B1F2591F}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{B761D517-8BC1-41F5-A758-AF488A7787D2}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8901120"/>
        <c:axId val="128903040"/>
      </c:scatterChart>
      <c:valAx>
        <c:axId val="1289011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903040"/>
        <c:crosses val="autoZero"/>
        <c:crossBetween val="midCat"/>
      </c:valAx>
      <c:valAx>
        <c:axId val="1289030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901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{C09AA64E-BCBE-4542-80C0-884086CF630A}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{5314047A-7B1C-4480-8B5F-6AD5BA063934}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{B822EEDF-7AD5-4BCE-93B3-4FC2FD3B44CC}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{13D1635A-21EF-4FCB-93D7-A239AAC49458}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{99E52948-4252-415C-AB13-9B05B866FFD5}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6.2</c:v>
                </c:pt>
                <c:pt idx="2">
                  <c:v>4.5999999999999996</c:v>
                </c:pt>
                <c:pt idx="3">
                  <c:v>3.1</c:v>
                </c:pt>
                <c:pt idx="4">
                  <c:v>1.7</c:v>
                </c:pt>
              </c:numCache>
            </c:numRef>
          </c:xVal>
          <c:yVal>
            <c:numRef>
              <c:f>公会計指標分析・財政指標組合せ分析表!$K$73:$O$73</c:f>
              <c:numCache>
                <c:formatCode>#,##0.0;"▲ "#,##0.0</c:formatCode>
                <c:ptCount val="5"/>
                <c:pt idx="0">
                  <c:v>13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{07E4AF6E-3025-4A66-A762-BAD1CD06F37D}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{4BD65D16-FE53-4A5E-A22D-92FEEBF3DD5C}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{545E82F1-5F4C-4163-9A2E-4FE68BC57422}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{0C4C2E09-F9A5-40D8-888B-20F68A260C0E}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{52C33A0B-80AB-46E6-BE71-5F7B6637EFC4}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4.0999999999999996</c:v>
                </c:pt>
                <c:pt idx="4">
                  <c:v>6</c:v>
                </c:pt>
              </c:numCache>
            </c:numRef>
          </c:xVal>
          <c:yVal>
            <c:numRef>
              <c:f>公会計指標分析・財政指標組合せ分析表!$K$77:$O$77</c:f>
              <c:numCache>
                <c:formatCode>#,##0.0;"▲ "#,##0.0</c:formatCode>
                <c:ptCount val="5"/>
                <c:pt idx="0">
                  <c:v>42</c:v>
                </c:pt>
                <c:pt idx="1">
                  <c:v>32.6</c:v>
                </c:pt>
                <c:pt idx="2">
                  <c:v>30.5</c:v>
                </c:pt>
                <c:pt idx="3">
                  <c:v>21.2</c:v>
                </c:pt>
                <c:pt idx="4">
                  <c:v>24.1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8790528"/>
        <c:axId val="128792448"/>
      </c:scatterChart>
      <c:valAx>
        <c:axId val="128790528"/>
        <c:scaling>
          <c:orientation val="minMax"/>
          <c:max val="7.8999999999999995"/>
          <c:min val="3.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792448"/>
        <c:crosses val="autoZero"/>
        <c:crossBetween val="midCat"/>
      </c:valAx>
      <c:valAx>
        <c:axId val="128792448"/>
        <c:scaling>
          <c:orientation val="minMax"/>
          <c:max val="4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7905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繰上償還の実施により元利償還金が減少したことから、実質公債費比率も減となっている。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美術館の整備等の大型事業の実施により、地方債の発行額も多額となる見込みであることから、選択と集中により発行を抑制するとともに、交付税算入のある地方債の発行を優先するなど、将来への負担を考慮した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年度から継続して実施してきた繰上償還による地方債現在高の減少により、引き続き充当可能財源等が将来負担額を上回っていることから、比率は算出されていない。</a:t>
          </a:r>
        </a:p>
        <a:p>
          <a:r>
            <a:rPr kumimoji="1" lang="ja-JP" altLang="en-US" sz="1400">
              <a:latin typeface="ＭＳ ゴシック" pitchFamily="49" charset="-128"/>
              <a:ea typeface="ＭＳ ゴシック" pitchFamily="49" charset="-128"/>
            </a:rPr>
            <a:t>　今後も、将来世代に大きな負担を残さないよう、地方債の発行を抑制するとともに、交付税算入のある地方債の発行を優先するなど、財政の健全化に努める。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3" name="テキスト ボックス 32"/>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5" name="正方形/長方形 54"/>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6" name="正方形/長方形 55"/>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7" name="正方形/長方形 5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8" name="正方形/長方形 5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9" name="正方形/長方形 5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60" name="テキスト ボックス 5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1" name="正方形/長方形 6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2" name="正方形/長方形 6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3" name="正方形/長方形 6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4" name="正方形/長方形 6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5" name="正方形/長方形 6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6" name="テキスト ボックス 6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7" name="テキスト ボックス 6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基準財政需要額が増加する一方、基準財政収入額も増となったことから横ばいとなっている。</a:t>
          </a:r>
          <a:endParaRPr kumimoji="1" lang="en-US" altLang="ja-JP" sz="1300">
            <a:latin typeface="ＭＳ Ｐゴシック"/>
          </a:endParaRPr>
        </a:p>
        <a:p>
          <a:r>
            <a:rPr kumimoji="1" lang="ja-JP" altLang="en-US" sz="1300">
              <a:latin typeface="ＭＳ Ｐゴシック"/>
            </a:rPr>
            <a:t>　今後も、地方交付税の縮減に伴う一般財源の減少や大型事業の実施が見込まれるため、選択と集中によるコスト削減と財源の確保に努めるとともに、市債残高の抑制による財政構造の健全化を図っていく。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110672</xdr:rowOff>
    </xdr:to>
    <xdr:cxnSp macro="">
      <xdr:nvCxnSpPr>
        <xdr:cNvPr id="70" name="直線コネクタ 69"/>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1"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110672</xdr:rowOff>
    </xdr:from>
    <xdr:to>
      <xdr:col>6</xdr:col>
      <xdr:colOff>0</xdr:colOff>
      <xdr:row>41</xdr:row>
      <xdr:rowOff>110672</xdr:rowOff>
    </xdr:to>
    <xdr:cxnSp macro="">
      <xdr:nvCxnSpPr>
        <xdr:cNvPr id="73" name="直線コネクタ 72"/>
        <xdr:cNvCxnSpPr/>
      </xdr:nvCxnSpPr>
      <xdr:spPr>
        <a:xfrm>
          <a:off x="3225800" y="7140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8165</xdr:rowOff>
    </xdr:from>
    <xdr:to>
      <xdr:col>6</xdr:col>
      <xdr:colOff>50800</xdr:colOff>
      <xdr:row>41</xdr:row>
      <xdr:rowOff>109765</xdr:rowOff>
    </xdr:to>
    <xdr:sp macro="" textlink="">
      <xdr:nvSpPr>
        <xdr:cNvPr id="74" name="フローチャート : 判断 73"/>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75" name="テキスト ボックス 74"/>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110672</xdr:rowOff>
    </xdr:to>
    <xdr:cxnSp macro="">
      <xdr:nvCxnSpPr>
        <xdr:cNvPr id="76" name="直線コネクタ 75"/>
        <xdr:cNvCxnSpPr/>
      </xdr:nvCxnSpPr>
      <xdr:spPr>
        <a:xfrm>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93435</xdr:rowOff>
    </xdr:to>
    <xdr:cxnSp macro="">
      <xdr:nvCxnSpPr>
        <xdr:cNvPr id="79" name="直線コネクタ 78"/>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31949</xdr:rowOff>
    </xdr:from>
    <xdr:ext cx="762000" cy="259045"/>
    <xdr:sp macro="" textlink="">
      <xdr:nvSpPr>
        <xdr:cNvPr id="90" name="財政力該当値テキスト"/>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59872</xdr:rowOff>
    </xdr:from>
    <xdr:to>
      <xdr:col>6</xdr:col>
      <xdr:colOff>50800</xdr:colOff>
      <xdr:row>41</xdr:row>
      <xdr:rowOff>161472</xdr:rowOff>
    </xdr:to>
    <xdr:sp macro="" textlink="">
      <xdr:nvSpPr>
        <xdr:cNvPr id="91" name="円/楕円 90"/>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146249</xdr:rowOff>
    </xdr:from>
    <xdr:ext cx="736600" cy="259045"/>
    <xdr:sp macro="" textlink="">
      <xdr:nvSpPr>
        <xdr:cNvPr id="92" name="テキスト ボックス 91"/>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59872</xdr:rowOff>
    </xdr:from>
    <xdr:to>
      <xdr:col>4</xdr:col>
      <xdr:colOff>533400</xdr:colOff>
      <xdr:row>41</xdr:row>
      <xdr:rowOff>161472</xdr:rowOff>
    </xdr:to>
    <xdr:sp macro="" textlink="">
      <xdr:nvSpPr>
        <xdr:cNvPr id="93" name="円/楕円 92"/>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94" name="テキスト ボックス 93"/>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分子となる経常経費充当一般財源については、扶助費等の増はあったものの、地方債の繰上償還の実施に伴う公債費の減により、前年度比</a:t>
          </a:r>
          <a:r>
            <a:rPr kumimoji="1" lang="en-US" altLang="ja-JP" sz="1300">
              <a:latin typeface="ＭＳ Ｐゴシック"/>
            </a:rPr>
            <a:t>2.1</a:t>
          </a:r>
          <a:r>
            <a:rPr kumimoji="1" lang="ja-JP" altLang="en-US" sz="1300">
              <a:latin typeface="ＭＳ Ｐゴシック"/>
            </a:rPr>
            <a:t>億円の減となっている。　一方で、分母となる経常一般財源については、地方交付税の縮減等により、前年度比</a:t>
          </a:r>
          <a:r>
            <a:rPr kumimoji="1" lang="en-US" altLang="ja-JP" sz="1300">
              <a:latin typeface="ＭＳ Ｐゴシック"/>
            </a:rPr>
            <a:t>9.5</a:t>
          </a:r>
          <a:r>
            <a:rPr kumimoji="1" lang="ja-JP" altLang="en-US" sz="1300">
              <a:latin typeface="ＭＳ Ｐゴシック"/>
            </a:rPr>
            <a:t>億円の減となったことから、経常収支比率は</a:t>
          </a:r>
          <a:r>
            <a:rPr kumimoji="1" lang="en-US" altLang="ja-JP" sz="1300">
              <a:latin typeface="ＭＳ Ｐゴシック"/>
            </a:rPr>
            <a:t>1.9</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今後も扶助費等の増加が見込まれることから、事務事業の徹底した見直しにより経常経費の削減を図るとともに、税・使用料等の収納率向上対策などに積極的に取り組み、柔軟な財政運営に努める。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170604</xdr:rowOff>
    </xdr:from>
    <xdr:to>
      <xdr:col>7</xdr:col>
      <xdr:colOff>152400</xdr:colOff>
      <xdr:row>64</xdr:row>
      <xdr:rowOff>151977</xdr:rowOff>
    </xdr:to>
    <xdr:cxnSp macro="">
      <xdr:nvCxnSpPr>
        <xdr:cNvPr id="133" name="直線コネクタ 132"/>
        <xdr:cNvCxnSpPr/>
      </xdr:nvCxnSpPr>
      <xdr:spPr>
        <a:xfrm>
          <a:off x="4114800" y="10971954"/>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113471</xdr:rowOff>
    </xdr:from>
    <xdr:ext cx="762000" cy="259045"/>
    <xdr:sp macro="" textlink="">
      <xdr:nvSpPr>
        <xdr:cNvPr id="134" name="財政構造の弾力性平均値テキスト"/>
        <xdr:cNvSpPr txBox="1"/>
      </xdr:nvSpPr>
      <xdr:spPr>
        <a:xfrm>
          <a:off x="5041900" y="11086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170604</xdr:rowOff>
    </xdr:from>
    <xdr:to>
      <xdr:col>6</xdr:col>
      <xdr:colOff>0</xdr:colOff>
      <xdr:row>65</xdr:row>
      <xdr:rowOff>4656</xdr:rowOff>
    </xdr:to>
    <xdr:cxnSp macro="">
      <xdr:nvCxnSpPr>
        <xdr:cNvPr id="136" name="直線コネクタ 135"/>
        <xdr:cNvCxnSpPr/>
      </xdr:nvCxnSpPr>
      <xdr:spPr>
        <a:xfrm flipV="1">
          <a:off x="3225800" y="1097195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149437</xdr:rowOff>
    </xdr:from>
    <xdr:to>
      <xdr:col>6</xdr:col>
      <xdr:colOff>50800</xdr:colOff>
      <xdr:row>65</xdr:row>
      <xdr:rowOff>79587</xdr:rowOff>
    </xdr:to>
    <xdr:sp macro="" textlink="">
      <xdr:nvSpPr>
        <xdr:cNvPr id="137" name="フローチャート : 判断 136"/>
        <xdr:cNvSpPr/>
      </xdr:nvSpPr>
      <xdr:spPr>
        <a:xfrm>
          <a:off x="4064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64364</xdr:rowOff>
    </xdr:from>
    <xdr:ext cx="736600" cy="259045"/>
    <xdr:sp macro="" textlink="">
      <xdr:nvSpPr>
        <xdr:cNvPr id="138" name="テキスト ボックス 137"/>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162137</xdr:rowOff>
    </xdr:from>
    <xdr:to>
      <xdr:col>4</xdr:col>
      <xdr:colOff>482600</xdr:colOff>
      <xdr:row>65</xdr:row>
      <xdr:rowOff>4656</xdr:rowOff>
    </xdr:to>
    <xdr:cxnSp macro="">
      <xdr:nvCxnSpPr>
        <xdr:cNvPr id="139" name="直線コネクタ 138"/>
        <xdr:cNvCxnSpPr/>
      </xdr:nvCxnSpPr>
      <xdr:spPr>
        <a:xfrm>
          <a:off x="2336800" y="10449137"/>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90594</xdr:rowOff>
    </xdr:from>
    <xdr:to>
      <xdr:col>4</xdr:col>
      <xdr:colOff>533400</xdr:colOff>
      <xdr:row>66</xdr:row>
      <xdr:rowOff>20744</xdr:rowOff>
    </xdr:to>
    <xdr:sp macro="" textlink="">
      <xdr:nvSpPr>
        <xdr:cNvPr id="140" name="フローチャート : 判断 139"/>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5521</xdr:rowOff>
    </xdr:from>
    <xdr:ext cx="762000" cy="259045"/>
    <xdr:sp macro="" textlink="">
      <xdr:nvSpPr>
        <xdr:cNvPr id="141" name="テキスト ボックス 140"/>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162137</xdr:rowOff>
    </xdr:from>
    <xdr:to>
      <xdr:col>3</xdr:col>
      <xdr:colOff>279400</xdr:colOff>
      <xdr:row>66</xdr:row>
      <xdr:rowOff>154940</xdr:rowOff>
    </xdr:to>
    <xdr:cxnSp macro="">
      <xdr:nvCxnSpPr>
        <xdr:cNvPr id="142" name="直線コネクタ 141"/>
        <xdr:cNvCxnSpPr/>
      </xdr:nvCxnSpPr>
      <xdr:spPr>
        <a:xfrm flipV="1">
          <a:off x="1447800" y="10449137"/>
          <a:ext cx="889000" cy="10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3" name="フローチャート : 判断 142"/>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4" name="テキスト ボックス 143"/>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45" name="フローチャート : 判断 144"/>
        <xdr:cNvSpPr/>
      </xdr:nvSpPr>
      <xdr:spPr>
        <a:xfrm>
          <a:off x="1397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6790</xdr:rowOff>
    </xdr:from>
    <xdr:ext cx="762000" cy="259045"/>
    <xdr:sp macro="" textlink="">
      <xdr:nvSpPr>
        <xdr:cNvPr id="146" name="テキスト ボックス 145"/>
        <xdr:cNvSpPr txBox="1"/>
      </xdr:nvSpPr>
      <xdr:spPr>
        <a:xfrm>
          <a:off x="1066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101177</xdr:rowOff>
    </xdr:from>
    <xdr:to>
      <xdr:col>7</xdr:col>
      <xdr:colOff>203200</xdr:colOff>
      <xdr:row>65</xdr:row>
      <xdr:rowOff>31327</xdr:rowOff>
    </xdr:to>
    <xdr:sp macro="" textlink="">
      <xdr:nvSpPr>
        <xdr:cNvPr id="152" name="円/楕円 151"/>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117704</xdr:rowOff>
    </xdr:from>
    <xdr:ext cx="762000" cy="259045"/>
    <xdr:sp macro="" textlink="">
      <xdr:nvSpPr>
        <xdr:cNvPr id="153" name="財政構造の弾力性該当値テキスト"/>
        <xdr:cNvSpPr txBox="1"/>
      </xdr:nvSpPr>
      <xdr:spPr>
        <a:xfrm>
          <a:off x="50419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119804</xdr:rowOff>
    </xdr:from>
    <xdr:to>
      <xdr:col>6</xdr:col>
      <xdr:colOff>50800</xdr:colOff>
      <xdr:row>64</xdr:row>
      <xdr:rowOff>49954</xdr:rowOff>
    </xdr:to>
    <xdr:sp macro="" textlink="">
      <xdr:nvSpPr>
        <xdr:cNvPr id="154" name="円/楕円 153"/>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60131</xdr:rowOff>
    </xdr:from>
    <xdr:ext cx="736600" cy="259045"/>
    <xdr:sp macro="" textlink="">
      <xdr:nvSpPr>
        <xdr:cNvPr id="155" name="テキスト ボックス 154"/>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125306</xdr:rowOff>
    </xdr:from>
    <xdr:to>
      <xdr:col>4</xdr:col>
      <xdr:colOff>533400</xdr:colOff>
      <xdr:row>65</xdr:row>
      <xdr:rowOff>55456</xdr:rowOff>
    </xdr:to>
    <xdr:sp macro="" textlink="">
      <xdr:nvSpPr>
        <xdr:cNvPr id="156" name="円/楕円 155"/>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65633</xdr:rowOff>
    </xdr:from>
    <xdr:ext cx="762000" cy="259045"/>
    <xdr:sp macro="" textlink="">
      <xdr:nvSpPr>
        <xdr:cNvPr id="157" name="テキスト ボックス 156"/>
        <xdr:cNvSpPr txBox="1"/>
      </xdr:nvSpPr>
      <xdr:spPr>
        <a:xfrm>
          <a:off x="2844800" y="1086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111337</xdr:rowOff>
    </xdr:from>
    <xdr:to>
      <xdr:col>3</xdr:col>
      <xdr:colOff>330200</xdr:colOff>
      <xdr:row>61</xdr:row>
      <xdr:rowOff>41487</xdr:rowOff>
    </xdr:to>
    <xdr:sp macro="" textlink="">
      <xdr:nvSpPr>
        <xdr:cNvPr id="158" name="円/楕円 157"/>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51664</xdr:rowOff>
    </xdr:from>
    <xdr:ext cx="762000" cy="259045"/>
    <xdr:sp macro="" textlink="">
      <xdr:nvSpPr>
        <xdr:cNvPr id="159" name="テキスト ボックス 158"/>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104140</xdr:rowOff>
    </xdr:from>
    <xdr:to>
      <xdr:col>2</xdr:col>
      <xdr:colOff>127000</xdr:colOff>
      <xdr:row>67</xdr:row>
      <xdr:rowOff>34290</xdr:rowOff>
    </xdr:to>
    <xdr:sp macro="" textlink="">
      <xdr:nvSpPr>
        <xdr:cNvPr id="160" name="円/楕円 159"/>
        <xdr:cNvSpPr/>
      </xdr:nvSpPr>
      <xdr:spPr>
        <a:xfrm>
          <a:off x="1397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19067</xdr:rowOff>
    </xdr:from>
    <xdr:ext cx="762000" cy="259045"/>
    <xdr:sp macro="" textlink="">
      <xdr:nvSpPr>
        <xdr:cNvPr id="161" name="テキスト ボックス 160"/>
        <xdr:cNvSpPr txBox="1"/>
      </xdr:nvSpPr>
      <xdr:spPr>
        <a:xfrm>
          <a:off x="1066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[124,987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生涯学習センターの解体等による物件費の増が要因となり、前年度比</a:t>
          </a:r>
          <a:r>
            <a:rPr kumimoji="1" lang="en-US" altLang="ja-JP" sz="1300">
              <a:latin typeface="ＭＳ Ｐゴシック"/>
            </a:rPr>
            <a:t>1,735</a:t>
          </a:r>
          <a:r>
            <a:rPr kumimoji="1" lang="ja-JP" altLang="en-US" sz="1300">
              <a:latin typeface="ＭＳ Ｐゴシック"/>
            </a:rPr>
            <a:t>円の増となっている。また、近隣市町から常備消防業務を受託していることが、類似団体の平均を上回っている主な要因となっている。</a:t>
          </a:r>
        </a:p>
        <a:p>
          <a:r>
            <a:rPr kumimoji="1" lang="ja-JP" altLang="en-US" sz="1300">
              <a:latin typeface="ＭＳ Ｐゴシック"/>
            </a:rPr>
            <a:t>　今後も、施設の管理や維持補修に係る物件費の増が見込まれるため、管理計画に基づいた効率的な運営を行うとともに、職員数の適正化を行い、より一層の経費削減に努める。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8621</xdr:rowOff>
    </xdr:from>
    <xdr:to>
      <xdr:col>7</xdr:col>
      <xdr:colOff>152400</xdr:colOff>
      <xdr:row>87</xdr:row>
      <xdr:rowOff>50487</xdr:rowOff>
    </xdr:to>
    <xdr:cxnSp macro="">
      <xdr:nvCxnSpPr>
        <xdr:cNvPr id="194" name="直線コネクタ 193"/>
        <xdr:cNvCxnSpPr/>
      </xdr:nvCxnSpPr>
      <xdr:spPr>
        <a:xfrm>
          <a:off x="4114800" y="14924771"/>
          <a:ext cx="8382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15260</xdr:rowOff>
    </xdr:from>
    <xdr:ext cx="762000" cy="259045"/>
    <xdr:sp macro="" textlink="">
      <xdr:nvSpPr>
        <xdr:cNvPr id="195" name="人件費・物件費等の状況平均値テキスト"/>
        <xdr:cNvSpPr txBox="1"/>
      </xdr:nvSpPr>
      <xdr:spPr>
        <a:xfrm>
          <a:off x="5041900" y="14417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152369</xdr:rowOff>
    </xdr:from>
    <xdr:to>
      <xdr:col>6</xdr:col>
      <xdr:colOff>0</xdr:colOff>
      <xdr:row>87</xdr:row>
      <xdr:rowOff>8621</xdr:rowOff>
    </xdr:to>
    <xdr:cxnSp macro="">
      <xdr:nvCxnSpPr>
        <xdr:cNvPr id="197" name="直線コネクタ 196"/>
        <xdr:cNvCxnSpPr/>
      </xdr:nvCxnSpPr>
      <xdr:spPr>
        <a:xfrm>
          <a:off x="3225800" y="14897069"/>
          <a:ext cx="889000" cy="2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132831</xdr:rowOff>
    </xdr:from>
    <xdr:to>
      <xdr:col>6</xdr:col>
      <xdr:colOff>50800</xdr:colOff>
      <xdr:row>85</xdr:row>
      <xdr:rowOff>62981</xdr:rowOff>
    </xdr:to>
    <xdr:sp macro="" textlink="">
      <xdr:nvSpPr>
        <xdr:cNvPr id="198" name="フローチャート : 判断 197"/>
        <xdr:cNvSpPr/>
      </xdr:nvSpPr>
      <xdr:spPr>
        <a:xfrm>
          <a:off x="4064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73158</xdr:rowOff>
    </xdr:from>
    <xdr:ext cx="736600" cy="259045"/>
    <xdr:sp macro="" textlink="">
      <xdr:nvSpPr>
        <xdr:cNvPr id="199" name="テキスト ボックス 198"/>
        <xdr:cNvSpPr txBox="1"/>
      </xdr:nvSpPr>
      <xdr:spPr>
        <a:xfrm>
          <a:off x="3733800" y="143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129307</xdr:rowOff>
    </xdr:from>
    <xdr:to>
      <xdr:col>4</xdr:col>
      <xdr:colOff>482600</xdr:colOff>
      <xdr:row>86</xdr:row>
      <xdr:rowOff>152369</xdr:rowOff>
    </xdr:to>
    <xdr:cxnSp macro="">
      <xdr:nvCxnSpPr>
        <xdr:cNvPr id="200" name="直線コネクタ 199"/>
        <xdr:cNvCxnSpPr/>
      </xdr:nvCxnSpPr>
      <xdr:spPr>
        <a:xfrm>
          <a:off x="2336800" y="14702557"/>
          <a:ext cx="889000" cy="19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14804</xdr:rowOff>
    </xdr:from>
    <xdr:to>
      <xdr:col>4</xdr:col>
      <xdr:colOff>533400</xdr:colOff>
      <xdr:row>85</xdr:row>
      <xdr:rowOff>116404</xdr:rowOff>
    </xdr:to>
    <xdr:sp macro="" textlink="">
      <xdr:nvSpPr>
        <xdr:cNvPr id="201" name="フローチャート : 判断 200"/>
        <xdr:cNvSpPr/>
      </xdr:nvSpPr>
      <xdr:spPr>
        <a:xfrm>
          <a:off x="3175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126581</xdr:rowOff>
    </xdr:from>
    <xdr:ext cx="762000" cy="259045"/>
    <xdr:sp macro="" textlink="">
      <xdr:nvSpPr>
        <xdr:cNvPr id="202" name="テキスト ボックス 201"/>
        <xdr:cNvSpPr txBox="1"/>
      </xdr:nvSpPr>
      <xdr:spPr>
        <a:xfrm>
          <a:off x="2844800" y="143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129307</xdr:rowOff>
    </xdr:from>
    <xdr:to>
      <xdr:col>3</xdr:col>
      <xdr:colOff>279400</xdr:colOff>
      <xdr:row>86</xdr:row>
      <xdr:rowOff>110962</xdr:rowOff>
    </xdr:to>
    <xdr:cxnSp macro="">
      <xdr:nvCxnSpPr>
        <xdr:cNvPr id="203" name="直線コネクタ 202"/>
        <xdr:cNvCxnSpPr/>
      </xdr:nvCxnSpPr>
      <xdr:spPr>
        <a:xfrm flipV="1">
          <a:off x="1447800" y="14702557"/>
          <a:ext cx="889000" cy="15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94295</xdr:rowOff>
    </xdr:from>
    <xdr:to>
      <xdr:col>3</xdr:col>
      <xdr:colOff>330200</xdr:colOff>
      <xdr:row>85</xdr:row>
      <xdr:rowOff>24445</xdr:rowOff>
    </xdr:to>
    <xdr:sp macro="" textlink="">
      <xdr:nvSpPr>
        <xdr:cNvPr id="204" name="フローチャート : 判断 203"/>
        <xdr:cNvSpPr/>
      </xdr:nvSpPr>
      <xdr:spPr>
        <a:xfrm>
          <a:off x="2286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34622</xdr:rowOff>
    </xdr:from>
    <xdr:ext cx="762000" cy="259045"/>
    <xdr:sp macro="" textlink="">
      <xdr:nvSpPr>
        <xdr:cNvPr id="205" name="テキスト ボックス 204"/>
        <xdr:cNvSpPr txBox="1"/>
      </xdr:nvSpPr>
      <xdr:spPr>
        <a:xfrm>
          <a:off x="1955800" y="1426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57907</xdr:rowOff>
    </xdr:from>
    <xdr:to>
      <xdr:col>2</xdr:col>
      <xdr:colOff>127000</xdr:colOff>
      <xdr:row>84</xdr:row>
      <xdr:rowOff>159507</xdr:rowOff>
    </xdr:to>
    <xdr:sp macro="" textlink="">
      <xdr:nvSpPr>
        <xdr:cNvPr id="206" name="フローチャート : 判断 205"/>
        <xdr:cNvSpPr/>
      </xdr:nvSpPr>
      <xdr:spPr>
        <a:xfrm>
          <a:off x="1397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169684</xdr:rowOff>
    </xdr:from>
    <xdr:ext cx="762000" cy="259045"/>
    <xdr:sp macro="" textlink="">
      <xdr:nvSpPr>
        <xdr:cNvPr id="207" name="テキスト ボックス 206"/>
        <xdr:cNvSpPr txBox="1"/>
      </xdr:nvSpPr>
      <xdr:spPr>
        <a:xfrm>
          <a:off x="1066800" y="1422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171137</xdr:rowOff>
    </xdr:from>
    <xdr:to>
      <xdr:col>7</xdr:col>
      <xdr:colOff>203200</xdr:colOff>
      <xdr:row>87</xdr:row>
      <xdr:rowOff>101287</xdr:rowOff>
    </xdr:to>
    <xdr:sp macro="" textlink="">
      <xdr:nvSpPr>
        <xdr:cNvPr id="213" name="円/楕円 212"/>
        <xdr:cNvSpPr/>
      </xdr:nvSpPr>
      <xdr:spPr>
        <a:xfrm>
          <a:off x="4902200" y="149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143214</xdr:rowOff>
    </xdr:from>
    <xdr:ext cx="762000" cy="259045"/>
    <xdr:sp macro="" textlink="">
      <xdr:nvSpPr>
        <xdr:cNvPr id="214" name="人件費・物件費等の状況該当値テキスト"/>
        <xdr:cNvSpPr txBox="1"/>
      </xdr:nvSpPr>
      <xdr:spPr>
        <a:xfrm>
          <a:off x="5041900" y="1488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124,987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129271</xdr:rowOff>
    </xdr:from>
    <xdr:to>
      <xdr:col>6</xdr:col>
      <xdr:colOff>50800</xdr:colOff>
      <xdr:row>87</xdr:row>
      <xdr:rowOff>59421</xdr:rowOff>
    </xdr:to>
    <xdr:sp macro="" textlink="">
      <xdr:nvSpPr>
        <xdr:cNvPr id="215" name="円/楕円 214"/>
        <xdr:cNvSpPr/>
      </xdr:nvSpPr>
      <xdr:spPr>
        <a:xfrm>
          <a:off x="4064000" y="148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44198</xdr:rowOff>
    </xdr:from>
    <xdr:ext cx="736600" cy="259045"/>
    <xdr:sp macro="" textlink="">
      <xdr:nvSpPr>
        <xdr:cNvPr id="216" name="テキスト ボックス 215"/>
        <xdr:cNvSpPr txBox="1"/>
      </xdr:nvSpPr>
      <xdr:spPr>
        <a:xfrm>
          <a:off x="3733800" y="14960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123,252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101569</xdr:rowOff>
    </xdr:from>
    <xdr:to>
      <xdr:col>4</xdr:col>
      <xdr:colOff>533400</xdr:colOff>
      <xdr:row>87</xdr:row>
      <xdr:rowOff>31719</xdr:rowOff>
    </xdr:to>
    <xdr:sp macro="" textlink="">
      <xdr:nvSpPr>
        <xdr:cNvPr id="217" name="円/楕円 216"/>
        <xdr:cNvSpPr/>
      </xdr:nvSpPr>
      <xdr:spPr>
        <a:xfrm>
          <a:off x="3175000" y="148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16496</xdr:rowOff>
    </xdr:from>
    <xdr:ext cx="762000" cy="259045"/>
    <xdr:sp macro="" textlink="">
      <xdr:nvSpPr>
        <xdr:cNvPr id="218" name="テキスト ボックス 217"/>
        <xdr:cNvSpPr txBox="1"/>
      </xdr:nvSpPr>
      <xdr:spPr>
        <a:xfrm>
          <a:off x="2844800" y="1493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122,104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78507</xdr:rowOff>
    </xdr:from>
    <xdr:to>
      <xdr:col>3</xdr:col>
      <xdr:colOff>330200</xdr:colOff>
      <xdr:row>86</xdr:row>
      <xdr:rowOff>8657</xdr:rowOff>
    </xdr:to>
    <xdr:sp macro="" textlink="">
      <xdr:nvSpPr>
        <xdr:cNvPr id="219" name="円/楕円 218"/>
        <xdr:cNvSpPr/>
      </xdr:nvSpPr>
      <xdr:spPr>
        <a:xfrm>
          <a:off x="2286000" y="146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164884</xdr:rowOff>
    </xdr:from>
    <xdr:ext cx="762000" cy="259045"/>
    <xdr:sp macro="" textlink="">
      <xdr:nvSpPr>
        <xdr:cNvPr id="220" name="テキスト ボックス 219"/>
        <xdr:cNvSpPr txBox="1"/>
      </xdr:nvSpPr>
      <xdr:spPr>
        <a:xfrm>
          <a:off x="1955800" y="147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114,043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60162</xdr:rowOff>
    </xdr:from>
    <xdr:to>
      <xdr:col>2</xdr:col>
      <xdr:colOff>127000</xdr:colOff>
      <xdr:row>86</xdr:row>
      <xdr:rowOff>161762</xdr:rowOff>
    </xdr:to>
    <xdr:sp macro="" textlink="">
      <xdr:nvSpPr>
        <xdr:cNvPr id="221" name="円/楕円 220"/>
        <xdr:cNvSpPr/>
      </xdr:nvSpPr>
      <xdr:spPr>
        <a:xfrm>
          <a:off x="1397000" y="1480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146539</xdr:rowOff>
    </xdr:from>
    <xdr:ext cx="762000" cy="259045"/>
    <xdr:sp macro="" textlink="">
      <xdr:nvSpPr>
        <xdr:cNvPr id="222" name="テキスト ボックス 221"/>
        <xdr:cNvSpPr txBox="1"/>
      </xdr:nvSpPr>
      <xdr:spPr>
        <a:xfrm>
          <a:off x="1066800" y="1489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0.2</a:t>
          </a:r>
          <a:r>
            <a:rPr kumimoji="1" lang="ja-JP" altLang="en-US" sz="1300">
              <a:latin typeface="ＭＳ Ｐゴシック"/>
            </a:rPr>
            <a:t>ポイント改善がみられるものの、依然として類似団体の平均を上回っている状況にあるため、引き続き事務事業の見直しや職員の適正配置など、定員の適正化に努めていく。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31750</xdr:rowOff>
    </xdr:to>
    <xdr:cxnSp macro="">
      <xdr:nvCxnSpPr>
        <xdr:cNvPr id="255" name="直線コネクタ 254"/>
        <xdr:cNvCxnSpPr/>
      </xdr:nvCxnSpPr>
      <xdr:spPr>
        <a:xfrm flipV="1">
          <a:off x="17018000" y="13881100"/>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56"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57" name="直線コネクタ 256"/>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8"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9" name="直線コネクタ 258"/>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122766</xdr:rowOff>
    </xdr:from>
    <xdr:to>
      <xdr:col>24</xdr:col>
      <xdr:colOff>558800</xdr:colOff>
      <xdr:row>84</xdr:row>
      <xdr:rowOff>142875</xdr:rowOff>
    </xdr:to>
    <xdr:cxnSp macro="">
      <xdr:nvCxnSpPr>
        <xdr:cNvPr id="260" name="直線コネクタ 259"/>
        <xdr:cNvCxnSpPr/>
      </xdr:nvCxnSpPr>
      <xdr:spPr>
        <a:xfrm flipV="1">
          <a:off x="16179800" y="145245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89023</xdr:rowOff>
    </xdr:from>
    <xdr:ext cx="762000" cy="259045"/>
    <xdr:sp macro="" textlink="">
      <xdr:nvSpPr>
        <xdr:cNvPr id="261" name="給与水準   （国との比較）平均値テキスト"/>
        <xdr:cNvSpPr txBox="1"/>
      </xdr:nvSpPr>
      <xdr:spPr>
        <a:xfrm>
          <a:off x="17106900" y="14147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72496</xdr:rowOff>
    </xdr:from>
    <xdr:to>
      <xdr:col>24</xdr:col>
      <xdr:colOff>609600</xdr:colOff>
      <xdr:row>84</xdr:row>
      <xdr:rowOff>2646</xdr:rowOff>
    </xdr:to>
    <xdr:sp macro="" textlink="">
      <xdr:nvSpPr>
        <xdr:cNvPr id="262" name="フローチャート : 判断 261"/>
        <xdr:cNvSpPr/>
      </xdr:nvSpPr>
      <xdr:spPr>
        <a:xfrm>
          <a:off x="16967200" y="143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132821</xdr:rowOff>
    </xdr:from>
    <xdr:to>
      <xdr:col>23</xdr:col>
      <xdr:colOff>406400</xdr:colOff>
      <xdr:row>84</xdr:row>
      <xdr:rowOff>142875</xdr:rowOff>
    </xdr:to>
    <xdr:cxnSp macro="">
      <xdr:nvCxnSpPr>
        <xdr:cNvPr id="263" name="直線コネクタ 262"/>
        <xdr:cNvCxnSpPr/>
      </xdr:nvCxnSpPr>
      <xdr:spPr>
        <a:xfrm>
          <a:off x="15290800" y="145346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102659</xdr:rowOff>
    </xdr:from>
    <xdr:to>
      <xdr:col>23</xdr:col>
      <xdr:colOff>457200</xdr:colOff>
      <xdr:row>84</xdr:row>
      <xdr:rowOff>32809</xdr:rowOff>
    </xdr:to>
    <xdr:sp macro="" textlink="">
      <xdr:nvSpPr>
        <xdr:cNvPr id="264" name="フローチャート : 判断 263"/>
        <xdr:cNvSpPr/>
      </xdr:nvSpPr>
      <xdr:spPr>
        <a:xfrm>
          <a:off x="16129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42986</xdr:rowOff>
    </xdr:from>
    <xdr:ext cx="736600" cy="259045"/>
    <xdr:sp macro="" textlink="">
      <xdr:nvSpPr>
        <xdr:cNvPr id="265" name="テキスト ボックス 264"/>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132821</xdr:rowOff>
    </xdr:from>
    <xdr:to>
      <xdr:col>22</xdr:col>
      <xdr:colOff>203200</xdr:colOff>
      <xdr:row>84</xdr:row>
      <xdr:rowOff>132821</xdr:rowOff>
    </xdr:to>
    <xdr:cxnSp macro="">
      <xdr:nvCxnSpPr>
        <xdr:cNvPr id="266" name="直線コネクタ 265"/>
        <xdr:cNvCxnSpPr/>
      </xdr:nvCxnSpPr>
      <xdr:spPr>
        <a:xfrm>
          <a:off x="14401800" y="145346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112713</xdr:rowOff>
    </xdr:from>
    <xdr:to>
      <xdr:col>22</xdr:col>
      <xdr:colOff>254000</xdr:colOff>
      <xdr:row>84</xdr:row>
      <xdr:rowOff>42863</xdr:rowOff>
    </xdr:to>
    <xdr:sp macro="" textlink="">
      <xdr:nvSpPr>
        <xdr:cNvPr id="267" name="フローチャート : 判断 266"/>
        <xdr:cNvSpPr/>
      </xdr:nvSpPr>
      <xdr:spPr>
        <a:xfrm>
          <a:off x="15240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53040</xdr:rowOff>
    </xdr:from>
    <xdr:ext cx="762000" cy="259045"/>
    <xdr:sp macro="" textlink="">
      <xdr:nvSpPr>
        <xdr:cNvPr id="268" name="テキスト ボックス 267"/>
        <xdr:cNvSpPr txBox="1"/>
      </xdr:nvSpPr>
      <xdr:spPr>
        <a:xfrm>
          <a:off x="14909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132821</xdr:rowOff>
    </xdr:from>
    <xdr:to>
      <xdr:col>21</xdr:col>
      <xdr:colOff>0</xdr:colOff>
      <xdr:row>89</xdr:row>
      <xdr:rowOff>49741</xdr:rowOff>
    </xdr:to>
    <xdr:cxnSp macro="">
      <xdr:nvCxnSpPr>
        <xdr:cNvPr id="269" name="直線コネクタ 268"/>
        <xdr:cNvCxnSpPr/>
      </xdr:nvCxnSpPr>
      <xdr:spPr>
        <a:xfrm flipV="1">
          <a:off x="13512800" y="14534621"/>
          <a:ext cx="889000" cy="7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122766</xdr:rowOff>
    </xdr:from>
    <xdr:to>
      <xdr:col>21</xdr:col>
      <xdr:colOff>50800</xdr:colOff>
      <xdr:row>84</xdr:row>
      <xdr:rowOff>52916</xdr:rowOff>
    </xdr:to>
    <xdr:sp macro="" textlink="">
      <xdr:nvSpPr>
        <xdr:cNvPr id="270" name="フローチャート : 判断 269"/>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71" name="テキスト ボックス 270"/>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100013</xdr:rowOff>
    </xdr:from>
    <xdr:to>
      <xdr:col>19</xdr:col>
      <xdr:colOff>533400</xdr:colOff>
      <xdr:row>89</xdr:row>
      <xdr:rowOff>30163</xdr:rowOff>
    </xdr:to>
    <xdr:sp macro="" textlink="">
      <xdr:nvSpPr>
        <xdr:cNvPr id="272" name="フローチャート : 判断 271"/>
        <xdr:cNvSpPr/>
      </xdr:nvSpPr>
      <xdr:spPr>
        <a:xfrm>
          <a:off x="13462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40340</xdr:rowOff>
    </xdr:from>
    <xdr:ext cx="762000" cy="259045"/>
    <xdr:sp macro="" textlink="">
      <xdr:nvSpPr>
        <xdr:cNvPr id="273" name="テキスト ボックス 272"/>
        <xdr:cNvSpPr txBox="1"/>
      </xdr:nvSpPr>
      <xdr:spPr>
        <a:xfrm>
          <a:off x="13131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9" name="円/楕円 278"/>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139293</xdr:rowOff>
    </xdr:from>
    <xdr:ext cx="762000" cy="259045"/>
    <xdr:sp macro="" textlink="">
      <xdr:nvSpPr>
        <xdr:cNvPr id="280" name="給与水準   （国との比較）該当値テキスト"/>
        <xdr:cNvSpPr txBox="1"/>
      </xdr:nvSpPr>
      <xdr:spPr>
        <a:xfrm>
          <a:off x="17106900" y="143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92075</xdr:rowOff>
    </xdr:from>
    <xdr:to>
      <xdr:col>23</xdr:col>
      <xdr:colOff>457200</xdr:colOff>
      <xdr:row>85</xdr:row>
      <xdr:rowOff>22225</xdr:rowOff>
    </xdr:to>
    <xdr:sp macro="" textlink="">
      <xdr:nvSpPr>
        <xdr:cNvPr id="281" name="円/楕円 280"/>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7002</xdr:rowOff>
    </xdr:from>
    <xdr:ext cx="736600" cy="259045"/>
    <xdr:sp macro="" textlink="">
      <xdr:nvSpPr>
        <xdr:cNvPr id="282" name="テキスト ボックス 28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82021</xdr:rowOff>
    </xdr:from>
    <xdr:to>
      <xdr:col>22</xdr:col>
      <xdr:colOff>254000</xdr:colOff>
      <xdr:row>85</xdr:row>
      <xdr:rowOff>12171</xdr:rowOff>
    </xdr:to>
    <xdr:sp macro="" textlink="">
      <xdr:nvSpPr>
        <xdr:cNvPr id="283" name="円/楕円 282"/>
        <xdr:cNvSpPr/>
      </xdr:nvSpPr>
      <xdr:spPr>
        <a:xfrm>
          <a:off x="15240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168398</xdr:rowOff>
    </xdr:from>
    <xdr:ext cx="762000" cy="259045"/>
    <xdr:sp macro="" textlink="">
      <xdr:nvSpPr>
        <xdr:cNvPr id="284" name="テキスト ボックス 283"/>
        <xdr:cNvSpPr txBox="1"/>
      </xdr:nvSpPr>
      <xdr:spPr>
        <a:xfrm>
          <a:off x="14909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82021</xdr:rowOff>
    </xdr:from>
    <xdr:to>
      <xdr:col>21</xdr:col>
      <xdr:colOff>50800</xdr:colOff>
      <xdr:row>85</xdr:row>
      <xdr:rowOff>12171</xdr:rowOff>
    </xdr:to>
    <xdr:sp macro="" textlink="">
      <xdr:nvSpPr>
        <xdr:cNvPr id="285" name="円/楕円 284"/>
        <xdr:cNvSpPr/>
      </xdr:nvSpPr>
      <xdr:spPr>
        <a:xfrm>
          <a:off x="14351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168398</xdr:rowOff>
    </xdr:from>
    <xdr:ext cx="762000" cy="259045"/>
    <xdr:sp macro="" textlink="">
      <xdr:nvSpPr>
        <xdr:cNvPr id="286" name="テキスト ボックス 285"/>
        <xdr:cNvSpPr txBox="1"/>
      </xdr:nvSpPr>
      <xdr:spPr>
        <a:xfrm>
          <a:off x="14020800" y="1457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87" name="円/楕円 286"/>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88" name="テキスト ボックス 287"/>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近隣市町からの常備消防業務の受託に伴う職員の配置もあり、類似団体の平均を上回っている状況にあるため、引き続き事務事業の見直しや職員の適正配置など、定員の適正化を図っていく。</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8" name="直線コネクタ 317"/>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9"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20" name="直線コネクタ 319"/>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21"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22" name="直線コネクタ 321"/>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82550</xdr:rowOff>
    </xdr:from>
    <xdr:to>
      <xdr:col>24</xdr:col>
      <xdr:colOff>558800</xdr:colOff>
      <xdr:row>66</xdr:row>
      <xdr:rowOff>86571</xdr:rowOff>
    </xdr:to>
    <xdr:cxnSp macro="">
      <xdr:nvCxnSpPr>
        <xdr:cNvPr id="323" name="直線コネクタ 322"/>
        <xdr:cNvCxnSpPr/>
      </xdr:nvCxnSpPr>
      <xdr:spPr>
        <a:xfrm flipV="1">
          <a:off x="16179800" y="1139825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21183</xdr:rowOff>
    </xdr:from>
    <xdr:ext cx="762000" cy="259045"/>
    <xdr:sp macro="" textlink="">
      <xdr:nvSpPr>
        <xdr:cNvPr id="324" name="定員管理の状況平均値テキスト"/>
        <xdr:cNvSpPr txBox="1"/>
      </xdr:nvSpPr>
      <xdr:spPr>
        <a:xfrm>
          <a:off x="17106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5" name="フローチャート : 判断 324"/>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86571</xdr:rowOff>
    </xdr:from>
    <xdr:to>
      <xdr:col>23</xdr:col>
      <xdr:colOff>406400</xdr:colOff>
      <xdr:row>66</xdr:row>
      <xdr:rowOff>154940</xdr:rowOff>
    </xdr:to>
    <xdr:cxnSp macro="">
      <xdr:nvCxnSpPr>
        <xdr:cNvPr id="326" name="直線コネクタ 325"/>
        <xdr:cNvCxnSpPr/>
      </xdr:nvCxnSpPr>
      <xdr:spPr>
        <a:xfrm flipV="1">
          <a:off x="15290800" y="1140227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57996</xdr:rowOff>
    </xdr:from>
    <xdr:to>
      <xdr:col>23</xdr:col>
      <xdr:colOff>457200</xdr:colOff>
      <xdr:row>62</xdr:row>
      <xdr:rowOff>159596</xdr:rowOff>
    </xdr:to>
    <xdr:sp macro="" textlink="">
      <xdr:nvSpPr>
        <xdr:cNvPr id="327" name="フローチャート : 判断 326"/>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169773</xdr:rowOff>
    </xdr:from>
    <xdr:ext cx="736600" cy="259045"/>
    <xdr:sp macro="" textlink="">
      <xdr:nvSpPr>
        <xdr:cNvPr id="328" name="テキスト ボックス 327"/>
        <xdr:cNvSpPr txBox="1"/>
      </xdr:nvSpPr>
      <xdr:spPr>
        <a:xfrm>
          <a:off x="15798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154940</xdr:rowOff>
    </xdr:from>
    <xdr:to>
      <xdr:col>22</xdr:col>
      <xdr:colOff>203200</xdr:colOff>
      <xdr:row>67</xdr:row>
      <xdr:rowOff>31750</xdr:rowOff>
    </xdr:to>
    <xdr:cxnSp macro="">
      <xdr:nvCxnSpPr>
        <xdr:cNvPr id="329" name="直線コネクタ 328"/>
        <xdr:cNvCxnSpPr/>
      </xdr:nvCxnSpPr>
      <xdr:spPr>
        <a:xfrm flipV="1">
          <a:off x="14401800" y="1147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142452</xdr:rowOff>
    </xdr:from>
    <xdr:to>
      <xdr:col>22</xdr:col>
      <xdr:colOff>254000</xdr:colOff>
      <xdr:row>63</xdr:row>
      <xdr:rowOff>72602</xdr:rowOff>
    </xdr:to>
    <xdr:sp macro="" textlink="">
      <xdr:nvSpPr>
        <xdr:cNvPr id="330" name="フローチャート : 判断 329"/>
        <xdr:cNvSpPr/>
      </xdr:nvSpPr>
      <xdr:spPr>
        <a:xfrm>
          <a:off x="15240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82779</xdr:rowOff>
    </xdr:from>
    <xdr:ext cx="762000" cy="259045"/>
    <xdr:sp macro="" textlink="">
      <xdr:nvSpPr>
        <xdr:cNvPr id="331" name="テキスト ボックス 330"/>
        <xdr:cNvSpPr txBox="1"/>
      </xdr:nvSpPr>
      <xdr:spPr>
        <a:xfrm>
          <a:off x="14909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31750</xdr:rowOff>
    </xdr:from>
    <xdr:to>
      <xdr:col>21</xdr:col>
      <xdr:colOff>0</xdr:colOff>
      <xdr:row>67</xdr:row>
      <xdr:rowOff>88054</xdr:rowOff>
    </xdr:to>
    <xdr:cxnSp macro="">
      <xdr:nvCxnSpPr>
        <xdr:cNvPr id="332" name="直線コネクタ 331"/>
        <xdr:cNvCxnSpPr/>
      </xdr:nvCxnSpPr>
      <xdr:spPr>
        <a:xfrm flipV="1">
          <a:off x="13512800" y="115189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158538</xdr:rowOff>
    </xdr:from>
    <xdr:to>
      <xdr:col>21</xdr:col>
      <xdr:colOff>50800</xdr:colOff>
      <xdr:row>63</xdr:row>
      <xdr:rowOff>88688</xdr:rowOff>
    </xdr:to>
    <xdr:sp macro="" textlink="">
      <xdr:nvSpPr>
        <xdr:cNvPr id="333" name="フローチャート : 判断 332"/>
        <xdr:cNvSpPr/>
      </xdr:nvSpPr>
      <xdr:spPr>
        <a:xfrm>
          <a:off x="14351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98865</xdr:rowOff>
    </xdr:from>
    <xdr:ext cx="762000" cy="259045"/>
    <xdr:sp macro="" textlink="">
      <xdr:nvSpPr>
        <xdr:cNvPr id="334" name="テキスト ボックス 333"/>
        <xdr:cNvSpPr txBox="1"/>
      </xdr:nvSpPr>
      <xdr:spPr>
        <a:xfrm>
          <a:off x="14020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35" name="フローチャート : 判断 334"/>
        <xdr:cNvSpPr/>
      </xdr:nvSpPr>
      <xdr:spPr>
        <a:xfrm>
          <a:off x="13462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114952</xdr:rowOff>
    </xdr:from>
    <xdr:ext cx="762000" cy="259045"/>
    <xdr:sp macro="" textlink="">
      <xdr:nvSpPr>
        <xdr:cNvPr id="336" name="テキスト ボックス 335"/>
        <xdr:cNvSpPr txBox="1"/>
      </xdr:nvSpPr>
      <xdr:spPr>
        <a:xfrm>
          <a:off x="13131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66</xdr:row>
      <xdr:rowOff>31750</xdr:rowOff>
    </xdr:from>
    <xdr:to>
      <xdr:col>24</xdr:col>
      <xdr:colOff>609600</xdr:colOff>
      <xdr:row>66</xdr:row>
      <xdr:rowOff>133350</xdr:rowOff>
    </xdr:to>
    <xdr:sp macro="" textlink="">
      <xdr:nvSpPr>
        <xdr:cNvPr id="342" name="円/楕円 341"/>
        <xdr:cNvSpPr/>
      </xdr:nvSpPr>
      <xdr:spPr>
        <a:xfrm>
          <a:off x="16967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99077</xdr:rowOff>
    </xdr:from>
    <xdr:ext cx="762000" cy="259045"/>
    <xdr:sp macro="" textlink="">
      <xdr:nvSpPr>
        <xdr:cNvPr id="343" name="定員管理の状況該当値テキスト"/>
        <xdr:cNvSpPr txBox="1"/>
      </xdr:nvSpPr>
      <xdr:spPr>
        <a:xfrm>
          <a:off x="17106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35771</xdr:rowOff>
    </xdr:from>
    <xdr:to>
      <xdr:col>23</xdr:col>
      <xdr:colOff>457200</xdr:colOff>
      <xdr:row>66</xdr:row>
      <xdr:rowOff>137371</xdr:rowOff>
    </xdr:to>
    <xdr:sp macro="" textlink="">
      <xdr:nvSpPr>
        <xdr:cNvPr id="344" name="円/楕円 343"/>
        <xdr:cNvSpPr/>
      </xdr:nvSpPr>
      <xdr:spPr>
        <a:xfrm>
          <a:off x="16129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122148</xdr:rowOff>
    </xdr:from>
    <xdr:ext cx="736600" cy="259045"/>
    <xdr:sp macro="" textlink="">
      <xdr:nvSpPr>
        <xdr:cNvPr id="345" name="テキスト ボックス 344"/>
        <xdr:cNvSpPr txBox="1"/>
      </xdr:nvSpPr>
      <xdr:spPr>
        <a:xfrm>
          <a:off x="15798800" y="11437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104140</xdr:rowOff>
    </xdr:from>
    <xdr:to>
      <xdr:col>22</xdr:col>
      <xdr:colOff>254000</xdr:colOff>
      <xdr:row>67</xdr:row>
      <xdr:rowOff>34290</xdr:rowOff>
    </xdr:to>
    <xdr:sp macro="" textlink="">
      <xdr:nvSpPr>
        <xdr:cNvPr id="346" name="円/楕円 345"/>
        <xdr:cNvSpPr/>
      </xdr:nvSpPr>
      <xdr:spPr>
        <a:xfrm>
          <a:off x="15240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19067</xdr:rowOff>
    </xdr:from>
    <xdr:ext cx="762000" cy="259045"/>
    <xdr:sp macro="" textlink="">
      <xdr:nvSpPr>
        <xdr:cNvPr id="347" name="テキスト ボックス 346"/>
        <xdr:cNvSpPr txBox="1"/>
      </xdr:nvSpPr>
      <xdr:spPr>
        <a:xfrm>
          <a:off x="14909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152400</xdr:rowOff>
    </xdr:from>
    <xdr:to>
      <xdr:col>21</xdr:col>
      <xdr:colOff>50800</xdr:colOff>
      <xdr:row>67</xdr:row>
      <xdr:rowOff>82550</xdr:rowOff>
    </xdr:to>
    <xdr:sp macro="" textlink="">
      <xdr:nvSpPr>
        <xdr:cNvPr id="348" name="円/楕円 347"/>
        <xdr:cNvSpPr/>
      </xdr:nvSpPr>
      <xdr:spPr>
        <a:xfrm>
          <a:off x="14351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67327</xdr:rowOff>
    </xdr:from>
    <xdr:ext cx="762000" cy="259045"/>
    <xdr:sp macro="" textlink="">
      <xdr:nvSpPr>
        <xdr:cNvPr id="349" name="テキスト ボックス 348"/>
        <xdr:cNvSpPr txBox="1"/>
      </xdr:nvSpPr>
      <xdr:spPr>
        <a:xfrm>
          <a:off x="14020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37254</xdr:rowOff>
    </xdr:from>
    <xdr:to>
      <xdr:col>19</xdr:col>
      <xdr:colOff>533400</xdr:colOff>
      <xdr:row>67</xdr:row>
      <xdr:rowOff>138854</xdr:rowOff>
    </xdr:to>
    <xdr:sp macro="" textlink="">
      <xdr:nvSpPr>
        <xdr:cNvPr id="350" name="円/楕円 349"/>
        <xdr:cNvSpPr/>
      </xdr:nvSpPr>
      <xdr:spPr>
        <a:xfrm>
          <a:off x="13462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123631</xdr:rowOff>
    </xdr:from>
    <xdr:ext cx="762000" cy="259045"/>
    <xdr:sp macro="" textlink="">
      <xdr:nvSpPr>
        <xdr:cNvPr id="351" name="テキスト ボックス 350"/>
        <xdr:cNvSpPr txBox="1"/>
      </xdr:nvSpPr>
      <xdr:spPr>
        <a:xfrm>
          <a:off x="13131800" y="1161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地方債の繰上償還により、元利償還金が減となったことから、</a:t>
          </a:r>
          <a:r>
            <a:rPr kumimoji="1" lang="en-US" altLang="ja-JP" sz="1300">
              <a:latin typeface="ＭＳ Ｐゴシック"/>
            </a:rPr>
            <a:t>1.4</a:t>
          </a:r>
          <a:r>
            <a:rPr kumimoji="1" lang="ja-JP" altLang="en-US" sz="1300">
              <a:latin typeface="ＭＳ Ｐゴシック"/>
            </a:rPr>
            <a:t>ポイント改善し、</a:t>
          </a:r>
          <a:r>
            <a:rPr kumimoji="1" lang="en-US" altLang="ja-JP" sz="1300">
              <a:latin typeface="ＭＳ Ｐゴシック"/>
            </a:rPr>
            <a:t>1.7</a:t>
          </a:r>
          <a:r>
            <a:rPr kumimoji="1" lang="ja-JP" altLang="en-US" sz="1300">
              <a:latin typeface="ＭＳ Ｐゴシック"/>
            </a:rPr>
            <a:t>％となった。</a:t>
          </a:r>
        </a:p>
        <a:p>
          <a:r>
            <a:rPr kumimoji="1" lang="ja-JP" altLang="en-US" sz="1300">
              <a:latin typeface="ＭＳ Ｐゴシック"/>
            </a:rPr>
            <a:t>　今後も美術館の整備等の大型事業の実施により地方債の発行額も多額となる見込みであることから、将来への負担を考慮した地方債の発行に努める。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80" name="直線コネクタ 379"/>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81"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82" name="直線コネクタ 381"/>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83"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84" name="直線コネクタ 383"/>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145203</xdr:rowOff>
    </xdr:from>
    <xdr:to>
      <xdr:col>24</xdr:col>
      <xdr:colOff>558800</xdr:colOff>
      <xdr:row>37</xdr:row>
      <xdr:rowOff>86360</xdr:rowOff>
    </xdr:to>
    <xdr:cxnSp macro="">
      <xdr:nvCxnSpPr>
        <xdr:cNvPr id="385" name="直線コネクタ 384"/>
        <xdr:cNvCxnSpPr/>
      </xdr:nvCxnSpPr>
      <xdr:spPr>
        <a:xfrm flipV="1">
          <a:off x="16179800" y="631740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69444</xdr:rowOff>
    </xdr:from>
    <xdr:ext cx="762000" cy="259045"/>
    <xdr:sp macro="" textlink="">
      <xdr:nvSpPr>
        <xdr:cNvPr id="386" name="公債費負担の状況平均値テキスト"/>
        <xdr:cNvSpPr txBox="1"/>
      </xdr:nvSpPr>
      <xdr:spPr>
        <a:xfrm>
          <a:off x="17106900" y="658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7" name="フローチャート : 判断 386"/>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86360</xdr:rowOff>
    </xdr:from>
    <xdr:to>
      <xdr:col>23</xdr:col>
      <xdr:colOff>406400</xdr:colOff>
      <xdr:row>38</xdr:row>
      <xdr:rowOff>35560</xdr:rowOff>
    </xdr:to>
    <xdr:cxnSp macro="">
      <xdr:nvCxnSpPr>
        <xdr:cNvPr id="388" name="直線コネクタ 387"/>
        <xdr:cNvCxnSpPr/>
      </xdr:nvCxnSpPr>
      <xdr:spPr>
        <a:xfrm flipV="1">
          <a:off x="15290800" y="64300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115993</xdr:rowOff>
    </xdr:from>
    <xdr:to>
      <xdr:col>23</xdr:col>
      <xdr:colOff>457200</xdr:colOff>
      <xdr:row>38</xdr:row>
      <xdr:rowOff>46143</xdr:rowOff>
    </xdr:to>
    <xdr:sp macro="" textlink="">
      <xdr:nvSpPr>
        <xdr:cNvPr id="389" name="フローチャート : 判断 388"/>
        <xdr:cNvSpPr/>
      </xdr:nvSpPr>
      <xdr:spPr>
        <a:xfrm>
          <a:off x="16129000" y="64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30921</xdr:rowOff>
    </xdr:from>
    <xdr:ext cx="736600" cy="259045"/>
    <xdr:sp macro="" textlink="">
      <xdr:nvSpPr>
        <xdr:cNvPr id="390" name="テキスト ボックス 389"/>
        <xdr:cNvSpPr txBox="1"/>
      </xdr:nvSpPr>
      <xdr:spPr>
        <a:xfrm>
          <a:off x="15798800" y="6546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164254</xdr:rowOff>
    </xdr:to>
    <xdr:cxnSp macro="">
      <xdr:nvCxnSpPr>
        <xdr:cNvPr id="391" name="直線コネクタ 390"/>
        <xdr:cNvCxnSpPr/>
      </xdr:nvCxnSpPr>
      <xdr:spPr>
        <a:xfrm flipV="1">
          <a:off x="14401800" y="655066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2" name="フローチャート : 判断 391"/>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3" name="テキスト ボックス 392"/>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164254</xdr:rowOff>
    </xdr:from>
    <xdr:to>
      <xdr:col>21</xdr:col>
      <xdr:colOff>0</xdr:colOff>
      <xdr:row>39</xdr:row>
      <xdr:rowOff>105410</xdr:rowOff>
    </xdr:to>
    <xdr:cxnSp macro="">
      <xdr:nvCxnSpPr>
        <xdr:cNvPr id="394" name="直線コネクタ 393"/>
        <xdr:cNvCxnSpPr/>
      </xdr:nvCxnSpPr>
      <xdr:spPr>
        <a:xfrm flipV="1">
          <a:off x="13512800" y="66793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89323</xdr:rowOff>
    </xdr:from>
    <xdr:to>
      <xdr:col>21</xdr:col>
      <xdr:colOff>50800</xdr:colOff>
      <xdr:row>39</xdr:row>
      <xdr:rowOff>19473</xdr:rowOff>
    </xdr:to>
    <xdr:sp macro="" textlink="">
      <xdr:nvSpPr>
        <xdr:cNvPr id="395" name="フローチャート : 判断 394"/>
        <xdr:cNvSpPr/>
      </xdr:nvSpPr>
      <xdr:spPr>
        <a:xfrm>
          <a:off x="14351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29650</xdr:rowOff>
    </xdr:from>
    <xdr:ext cx="762000" cy="259045"/>
    <xdr:sp macro="" textlink="">
      <xdr:nvSpPr>
        <xdr:cNvPr id="396" name="テキスト ボックス 395"/>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161713</xdr:rowOff>
    </xdr:from>
    <xdr:to>
      <xdr:col>19</xdr:col>
      <xdr:colOff>533400</xdr:colOff>
      <xdr:row>39</xdr:row>
      <xdr:rowOff>91863</xdr:rowOff>
    </xdr:to>
    <xdr:sp macro="" textlink="">
      <xdr:nvSpPr>
        <xdr:cNvPr id="397" name="フローチャート : 判断 396"/>
        <xdr:cNvSpPr/>
      </xdr:nvSpPr>
      <xdr:spPr>
        <a:xfrm>
          <a:off x="134620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102040</xdr:rowOff>
    </xdr:from>
    <xdr:ext cx="762000" cy="259045"/>
    <xdr:sp macro="" textlink="">
      <xdr:nvSpPr>
        <xdr:cNvPr id="398" name="テキスト ボックス 397"/>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94403</xdr:rowOff>
    </xdr:from>
    <xdr:to>
      <xdr:col>24</xdr:col>
      <xdr:colOff>609600</xdr:colOff>
      <xdr:row>37</xdr:row>
      <xdr:rowOff>24553</xdr:rowOff>
    </xdr:to>
    <xdr:sp macro="" textlink="">
      <xdr:nvSpPr>
        <xdr:cNvPr id="404" name="円/楕円 403"/>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110930</xdr:rowOff>
    </xdr:from>
    <xdr:ext cx="762000" cy="259045"/>
    <xdr:sp macro="" textlink="">
      <xdr:nvSpPr>
        <xdr:cNvPr id="405" name="公債費負担の状況該当値テキスト"/>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35560</xdr:rowOff>
    </xdr:from>
    <xdr:to>
      <xdr:col>23</xdr:col>
      <xdr:colOff>457200</xdr:colOff>
      <xdr:row>37</xdr:row>
      <xdr:rowOff>137160</xdr:rowOff>
    </xdr:to>
    <xdr:sp macro="" textlink="">
      <xdr:nvSpPr>
        <xdr:cNvPr id="406" name="円/楕円 405"/>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147337</xdr:rowOff>
    </xdr:from>
    <xdr:ext cx="736600" cy="259045"/>
    <xdr:sp macro="" textlink="">
      <xdr:nvSpPr>
        <xdr:cNvPr id="407" name="テキスト ボックス 406"/>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408" name="円/楕円 407"/>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409" name="テキスト ボックス 408"/>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113454</xdr:rowOff>
    </xdr:from>
    <xdr:to>
      <xdr:col>21</xdr:col>
      <xdr:colOff>50800</xdr:colOff>
      <xdr:row>39</xdr:row>
      <xdr:rowOff>43604</xdr:rowOff>
    </xdr:to>
    <xdr:sp macro="" textlink="">
      <xdr:nvSpPr>
        <xdr:cNvPr id="410" name="円/楕円 409"/>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28381</xdr:rowOff>
    </xdr:from>
    <xdr:ext cx="762000" cy="259045"/>
    <xdr:sp macro="" textlink="">
      <xdr:nvSpPr>
        <xdr:cNvPr id="411" name="テキスト ボックス 410"/>
        <xdr:cNvSpPr txBox="1"/>
      </xdr:nvSpPr>
      <xdr:spPr>
        <a:xfrm>
          <a:off x="140208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12" name="円/楕円 411"/>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140987</xdr:rowOff>
    </xdr:from>
    <xdr:ext cx="762000" cy="259045"/>
    <xdr:sp macro="" textlink="">
      <xdr:nvSpPr>
        <xdr:cNvPr id="413" name="テキスト ボックス 412"/>
        <xdr:cNvSpPr txBox="1"/>
      </xdr:nvSpPr>
      <xdr:spPr>
        <a:xfrm>
          <a:off x="13131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繰上償還の実施により地方債現在高は減少しており、引き続き充当可能財源等が将来負担額を上回っていることから比率は算出されていない。</a:t>
          </a:r>
          <a:endParaRPr kumimoji="1" lang="en-US" altLang="ja-JP" sz="1300">
            <a:latin typeface="ＭＳ Ｐゴシック"/>
          </a:endParaRPr>
        </a:p>
        <a:p>
          <a:r>
            <a:rPr kumimoji="1" lang="ja-JP" altLang="en-US" sz="1300">
              <a:latin typeface="ＭＳ Ｐゴシック"/>
            </a:rPr>
            <a:t>　今後も美術館の整備等の大型事業の実施が見込まれるため、将来世代に大きな負担を残さないよう普通建設事業の精査と地方債の発行抑制に取り組み、財政の健全化に努める。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2" name="直線コネクタ 441"/>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3"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4" name="直線コネクタ 443"/>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85488</xdr:rowOff>
    </xdr:from>
    <xdr:ext cx="762000" cy="259045"/>
    <xdr:sp macro="" textlink="">
      <xdr:nvSpPr>
        <xdr:cNvPr id="447" name="将来負担の状況平均値テキスト"/>
        <xdr:cNvSpPr txBox="1"/>
      </xdr:nvSpPr>
      <xdr:spPr>
        <a:xfrm>
          <a:off x="17106900" y="248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8" name="フローチャート : 判断 447"/>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90085</xdr:rowOff>
    </xdr:from>
    <xdr:to>
      <xdr:col>23</xdr:col>
      <xdr:colOff>457200</xdr:colOff>
      <xdr:row>15</xdr:row>
      <xdr:rowOff>20235</xdr:rowOff>
    </xdr:to>
    <xdr:sp macro="" textlink="">
      <xdr:nvSpPr>
        <xdr:cNvPr id="449" name="フローチャート : 判断 448"/>
        <xdr:cNvSpPr/>
      </xdr:nvSpPr>
      <xdr:spPr>
        <a:xfrm>
          <a:off x="16129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30412</xdr:rowOff>
    </xdr:from>
    <xdr:ext cx="736600" cy="259045"/>
    <xdr:sp macro="" textlink="">
      <xdr:nvSpPr>
        <xdr:cNvPr id="450" name="テキスト ボックス 449"/>
        <xdr:cNvSpPr txBox="1"/>
      </xdr:nvSpPr>
      <xdr:spPr>
        <a:xfrm>
          <a:off x="15798800" y="2259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164888</xdr:rowOff>
    </xdr:from>
    <xdr:to>
      <xdr:col>22</xdr:col>
      <xdr:colOff>254000</xdr:colOff>
      <xdr:row>15</xdr:row>
      <xdr:rowOff>95038</xdr:rowOff>
    </xdr:to>
    <xdr:sp macro="" textlink="">
      <xdr:nvSpPr>
        <xdr:cNvPr id="451" name="フローチャート : 判断 450"/>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105215</xdr:rowOff>
    </xdr:from>
    <xdr:ext cx="762000" cy="259045"/>
    <xdr:sp macro="" textlink="">
      <xdr:nvSpPr>
        <xdr:cNvPr id="452" name="テキスト ボックス 451"/>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10329</xdr:rowOff>
    </xdr:from>
    <xdr:to>
      <xdr:col>21</xdr:col>
      <xdr:colOff>50800</xdr:colOff>
      <xdr:row>15</xdr:row>
      <xdr:rowOff>111929</xdr:rowOff>
    </xdr:to>
    <xdr:sp macro="" textlink="">
      <xdr:nvSpPr>
        <xdr:cNvPr id="453" name="フローチャート : 判断 452"/>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122106</xdr:rowOff>
    </xdr:from>
    <xdr:ext cx="762000" cy="259045"/>
    <xdr:sp macro="" textlink="">
      <xdr:nvSpPr>
        <xdr:cNvPr id="454" name="テキスト ボックス 453"/>
        <xdr:cNvSpPr txBox="1"/>
      </xdr:nvSpPr>
      <xdr:spPr>
        <a:xfrm>
          <a:off x="14020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5" name="フローチャート : 判断 454"/>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864</xdr:rowOff>
    </xdr:from>
    <xdr:ext cx="762000" cy="259045"/>
    <xdr:sp macro="" textlink="">
      <xdr:nvSpPr>
        <xdr:cNvPr id="456" name="テキスト ボックス 455"/>
        <xdr:cNvSpPr txBox="1"/>
      </xdr:nvSpPr>
      <xdr:spPr>
        <a:xfrm>
          <a:off x="13131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24130</xdr:rowOff>
    </xdr:from>
    <xdr:to>
      <xdr:col>19</xdr:col>
      <xdr:colOff>533400</xdr:colOff>
      <xdr:row>14</xdr:row>
      <xdr:rowOff>125730</xdr:rowOff>
    </xdr:to>
    <xdr:sp macro="" textlink="">
      <xdr:nvSpPr>
        <xdr:cNvPr id="462" name="円/楕円 461"/>
        <xdr:cNvSpPr/>
      </xdr:nvSpPr>
      <xdr:spPr>
        <a:xfrm>
          <a:off x="13462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135907</xdr:rowOff>
    </xdr:from>
    <xdr:ext cx="762000" cy="259045"/>
    <xdr:sp macro="" textlink="">
      <xdr:nvSpPr>
        <xdr:cNvPr id="463" name="テキスト ボックス 462"/>
        <xdr:cNvSpPr txBox="1"/>
      </xdr:nvSpPr>
      <xdr:spPr>
        <a:xfrm>
          <a:off x="13131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近隣市町から常備消防業務を受託していることから、経常収支比率に占める人件費は類似団体に比べ高くなっている。</a:t>
          </a:r>
          <a:endParaRPr kumimoji="1" lang="en-US" altLang="ja-JP" sz="1300">
            <a:latin typeface="ＭＳ Ｐゴシック"/>
          </a:endParaRPr>
        </a:p>
        <a:p>
          <a:r>
            <a:rPr kumimoji="1" lang="ja-JP" altLang="en-US" sz="1300">
              <a:latin typeface="ＭＳ Ｐゴシック"/>
            </a:rPr>
            <a:t>　今後も、事業の見直しや定員の適正化により人件費の抑制に努める。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57150</xdr:rowOff>
    </xdr:from>
    <xdr:to>
      <xdr:col>7</xdr:col>
      <xdr:colOff>15875</xdr:colOff>
      <xdr:row>39</xdr:row>
      <xdr:rowOff>95250</xdr:rowOff>
    </xdr:to>
    <xdr:cxnSp macro="">
      <xdr:nvCxnSpPr>
        <xdr:cNvPr id="66" name="直線コネクタ 65"/>
        <xdr:cNvCxnSpPr/>
      </xdr:nvCxnSpPr>
      <xdr:spPr>
        <a:xfrm>
          <a:off x="3987800" y="674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57150</xdr:rowOff>
    </xdr:from>
    <xdr:to>
      <xdr:col>5</xdr:col>
      <xdr:colOff>549275</xdr:colOff>
      <xdr:row>39</xdr:row>
      <xdr:rowOff>120650</xdr:rowOff>
    </xdr:to>
    <xdr:cxnSp macro="">
      <xdr:nvCxnSpPr>
        <xdr:cNvPr id="69" name="直線コネクタ 68"/>
        <xdr:cNvCxnSpPr/>
      </xdr:nvCxnSpPr>
      <xdr:spPr>
        <a:xfrm flipV="1">
          <a:off x="3098800" y="674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44450</xdr:rowOff>
    </xdr:from>
    <xdr:to>
      <xdr:col>5</xdr:col>
      <xdr:colOff>600075</xdr:colOff>
      <xdr:row>37</xdr:row>
      <xdr:rowOff>146050</xdr:rowOff>
    </xdr:to>
    <xdr:sp macro="" textlink="">
      <xdr:nvSpPr>
        <xdr:cNvPr id="70" name="フローチャート : 判断 69"/>
        <xdr:cNvSpPr/>
      </xdr:nvSpPr>
      <xdr:spPr>
        <a:xfrm>
          <a:off x="3937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156227</xdr:rowOff>
    </xdr:from>
    <xdr:ext cx="736600" cy="259045"/>
    <xdr:sp macro="" textlink="">
      <xdr:nvSpPr>
        <xdr:cNvPr id="71" name="テキスト ボックス 70"/>
        <xdr:cNvSpPr txBox="1"/>
      </xdr:nvSpPr>
      <xdr:spPr>
        <a:xfrm>
          <a:off x="3606800" y="615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39</xdr:row>
      <xdr:rowOff>120650</xdr:rowOff>
    </xdr:to>
    <xdr:cxnSp macro="">
      <xdr:nvCxnSpPr>
        <xdr:cNvPr id="72" name="直線コネクタ 71"/>
        <xdr:cNvCxnSpPr/>
      </xdr:nvCxnSpPr>
      <xdr:spPr>
        <a:xfrm>
          <a:off x="2209800" y="64516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3" name="フローチャート :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137177</xdr:rowOff>
    </xdr:from>
    <xdr:ext cx="762000" cy="259045"/>
    <xdr:sp macro="" textlink="">
      <xdr:nvSpPr>
        <xdr:cNvPr id="74" name="テキスト ボックス 73"/>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40</xdr:row>
      <xdr:rowOff>139700</xdr:rowOff>
    </xdr:to>
    <xdr:cxnSp macro="">
      <xdr:nvCxnSpPr>
        <xdr:cNvPr id="75" name="直線コネクタ 74"/>
        <xdr:cNvCxnSpPr/>
      </xdr:nvCxnSpPr>
      <xdr:spPr>
        <a:xfrm flipV="1">
          <a:off x="1320800" y="64516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6" name="フローチャート : 判断 75"/>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99077</xdr:rowOff>
    </xdr:from>
    <xdr:ext cx="762000" cy="259045"/>
    <xdr:sp macro="" textlink="">
      <xdr:nvSpPr>
        <xdr:cNvPr id="77" name="テキスト ボックス 76"/>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8" name="フローチャート : 判断 77"/>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80027</xdr:rowOff>
    </xdr:from>
    <xdr:ext cx="762000" cy="259045"/>
    <xdr:sp macro="" textlink="">
      <xdr:nvSpPr>
        <xdr:cNvPr id="79" name="テキスト ボックス 78"/>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44450</xdr:rowOff>
    </xdr:from>
    <xdr:to>
      <xdr:col>7</xdr:col>
      <xdr:colOff>66675</xdr:colOff>
      <xdr:row>39</xdr:row>
      <xdr:rowOff>146050</xdr:rowOff>
    </xdr:to>
    <xdr:sp macro="" textlink="">
      <xdr:nvSpPr>
        <xdr:cNvPr id="85" name="円/楕円 84"/>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16527</xdr:rowOff>
    </xdr:from>
    <xdr:ext cx="762000" cy="259045"/>
    <xdr:sp macro="" textlink="">
      <xdr:nvSpPr>
        <xdr:cNvPr id="86" name="人件費該当値テキスト"/>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6350</xdr:rowOff>
    </xdr:from>
    <xdr:to>
      <xdr:col>5</xdr:col>
      <xdr:colOff>600075</xdr:colOff>
      <xdr:row>39</xdr:row>
      <xdr:rowOff>107950</xdr:rowOff>
    </xdr:to>
    <xdr:sp macro="" textlink="">
      <xdr:nvSpPr>
        <xdr:cNvPr id="87" name="円/楕円 86"/>
        <xdr:cNvSpPr/>
      </xdr:nvSpPr>
      <xdr:spPr>
        <a:xfrm>
          <a:off x="393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92727</xdr:rowOff>
    </xdr:from>
    <xdr:ext cx="736600" cy="259045"/>
    <xdr:sp macro="" textlink="">
      <xdr:nvSpPr>
        <xdr:cNvPr id="88" name="テキスト ボックス 87"/>
        <xdr:cNvSpPr txBox="1"/>
      </xdr:nvSpPr>
      <xdr:spPr>
        <a:xfrm>
          <a:off x="3606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69850</xdr:rowOff>
    </xdr:from>
    <xdr:to>
      <xdr:col>4</xdr:col>
      <xdr:colOff>396875</xdr:colOff>
      <xdr:row>40</xdr:row>
      <xdr:rowOff>0</xdr:rowOff>
    </xdr:to>
    <xdr:sp macro="" textlink="">
      <xdr:nvSpPr>
        <xdr:cNvPr id="89" name="円/楕円 88"/>
        <xdr:cNvSpPr/>
      </xdr:nvSpPr>
      <xdr:spPr>
        <a:xfrm>
          <a:off x="3048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156227</xdr:rowOff>
    </xdr:from>
    <xdr:ext cx="762000" cy="259045"/>
    <xdr:sp macro="" textlink="">
      <xdr:nvSpPr>
        <xdr:cNvPr id="90" name="テキスト ボックス 89"/>
        <xdr:cNvSpPr txBox="1"/>
      </xdr:nvSpPr>
      <xdr:spPr>
        <a:xfrm>
          <a:off x="2717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91" name="円/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92" name="テキスト ボックス 91"/>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88900</xdr:rowOff>
    </xdr:from>
    <xdr:to>
      <xdr:col>1</xdr:col>
      <xdr:colOff>676275</xdr:colOff>
      <xdr:row>41</xdr:row>
      <xdr:rowOff>19050</xdr:rowOff>
    </xdr:to>
    <xdr:sp macro="" textlink="">
      <xdr:nvSpPr>
        <xdr:cNvPr id="93" name="円/楕円 92"/>
        <xdr:cNvSpPr/>
      </xdr:nvSpPr>
      <xdr:spPr>
        <a:xfrm>
          <a:off x="1270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3827</xdr:rowOff>
    </xdr:from>
    <xdr:ext cx="762000" cy="259045"/>
    <xdr:sp macro="" textlink="">
      <xdr:nvSpPr>
        <xdr:cNvPr id="94" name="テキスト ボックス 93"/>
        <xdr:cNvSpPr txBox="1"/>
      </xdr:nvSpPr>
      <xdr:spPr>
        <a:xfrm>
          <a:off x="939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芸術文化ホールの開館や図書館の指定管理への移行等により物件費の経常経費が増となっている。</a:t>
          </a:r>
        </a:p>
        <a:p>
          <a:r>
            <a:rPr kumimoji="1" lang="ja-JP" altLang="en-US" sz="1300">
              <a:latin typeface="ＭＳ Ｐゴシック"/>
            </a:rPr>
            <a:t>　今後も、老朽施設の整理統合を図るとともに、効率的な施設管理等によるコストの削減に努める。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151493</xdr:rowOff>
    </xdr:to>
    <xdr:cxnSp macro="">
      <xdr:nvCxnSpPr>
        <xdr:cNvPr id="129" name="直線コネクタ 128"/>
        <xdr:cNvCxnSpPr/>
      </xdr:nvCxnSpPr>
      <xdr:spPr>
        <a:xfrm>
          <a:off x="15671800" y="29845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69850</xdr:rowOff>
    </xdr:to>
    <xdr:cxnSp macro="">
      <xdr:nvCxnSpPr>
        <xdr:cNvPr id="132" name="直線コネクタ 131"/>
        <xdr:cNvCxnSpPr/>
      </xdr:nvCxnSpPr>
      <xdr:spPr>
        <a:xfrm>
          <a:off x="14782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27214</xdr:rowOff>
    </xdr:from>
    <xdr:to>
      <xdr:col>22</xdr:col>
      <xdr:colOff>615950</xdr:colOff>
      <xdr:row>18</xdr:row>
      <xdr:rowOff>128814</xdr:rowOff>
    </xdr:to>
    <xdr:sp macro="" textlink="">
      <xdr:nvSpPr>
        <xdr:cNvPr id="133" name="フローチャート : 判断 132"/>
        <xdr:cNvSpPr/>
      </xdr:nvSpPr>
      <xdr:spPr>
        <a:xfrm>
          <a:off x="15621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113591</xdr:rowOff>
    </xdr:from>
    <xdr:ext cx="736600" cy="259045"/>
    <xdr:sp macro="" textlink="">
      <xdr:nvSpPr>
        <xdr:cNvPr id="134" name="テキスト ボックス 133"/>
        <xdr:cNvSpPr txBox="1"/>
      </xdr:nvSpPr>
      <xdr:spPr>
        <a:xfrm>
          <a:off x="15290800" y="319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37193</xdr:rowOff>
    </xdr:from>
    <xdr:to>
      <xdr:col>21</xdr:col>
      <xdr:colOff>361950</xdr:colOff>
      <xdr:row>17</xdr:row>
      <xdr:rowOff>69850</xdr:rowOff>
    </xdr:to>
    <xdr:cxnSp macro="">
      <xdr:nvCxnSpPr>
        <xdr:cNvPr id="135" name="直線コネクタ 134"/>
        <xdr:cNvCxnSpPr/>
      </xdr:nvCxnSpPr>
      <xdr:spPr>
        <a:xfrm>
          <a:off x="13893800" y="2608943"/>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37193</xdr:rowOff>
    </xdr:from>
    <xdr:to>
      <xdr:col>20</xdr:col>
      <xdr:colOff>158750</xdr:colOff>
      <xdr:row>16</xdr:row>
      <xdr:rowOff>110671</xdr:rowOff>
    </xdr:to>
    <xdr:cxnSp macro="">
      <xdr:nvCxnSpPr>
        <xdr:cNvPr id="138" name="直線コネクタ 137"/>
        <xdr:cNvCxnSpPr/>
      </xdr:nvCxnSpPr>
      <xdr:spPr>
        <a:xfrm flipV="1">
          <a:off x="13004800" y="2608943"/>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9" name="フローチャート : 判断 138"/>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40" name="テキスト ボックス 139"/>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100693</xdr:rowOff>
    </xdr:from>
    <xdr:to>
      <xdr:col>24</xdr:col>
      <xdr:colOff>82550</xdr:colOff>
      <xdr:row>18</xdr:row>
      <xdr:rowOff>30843</xdr:rowOff>
    </xdr:to>
    <xdr:sp macro="" textlink="">
      <xdr:nvSpPr>
        <xdr:cNvPr id="148" name="円/楕円 147"/>
        <xdr:cNvSpPr/>
      </xdr:nvSpPr>
      <xdr:spPr>
        <a:xfrm>
          <a:off x="164592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117220</xdr:rowOff>
    </xdr:from>
    <xdr:ext cx="762000" cy="259045"/>
    <xdr:sp macro="" textlink="">
      <xdr:nvSpPr>
        <xdr:cNvPr id="149" name="物件費該当値テキスト"/>
        <xdr:cNvSpPr txBox="1"/>
      </xdr:nvSpPr>
      <xdr:spPr>
        <a:xfrm>
          <a:off x="165989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50" name="円/楕円 149"/>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130827</xdr:rowOff>
    </xdr:from>
    <xdr:ext cx="736600" cy="259045"/>
    <xdr:sp macro="" textlink="">
      <xdr:nvSpPr>
        <xdr:cNvPr id="151" name="テキスト ボックス 150"/>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2" name="円/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130827</xdr:rowOff>
    </xdr:from>
    <xdr:ext cx="762000" cy="259045"/>
    <xdr:sp macro="" textlink="">
      <xdr:nvSpPr>
        <xdr:cNvPr id="153" name="テキスト ボックス 15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157843</xdr:rowOff>
    </xdr:from>
    <xdr:to>
      <xdr:col>20</xdr:col>
      <xdr:colOff>209550</xdr:colOff>
      <xdr:row>15</xdr:row>
      <xdr:rowOff>87993</xdr:rowOff>
    </xdr:to>
    <xdr:sp macro="" textlink="">
      <xdr:nvSpPr>
        <xdr:cNvPr id="154" name="円/楕円 153"/>
        <xdr:cNvSpPr/>
      </xdr:nvSpPr>
      <xdr:spPr>
        <a:xfrm>
          <a:off x="13843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98170</xdr:rowOff>
    </xdr:from>
    <xdr:ext cx="762000" cy="259045"/>
    <xdr:sp macro="" textlink="">
      <xdr:nvSpPr>
        <xdr:cNvPr id="155" name="テキスト ボックス 154"/>
        <xdr:cNvSpPr txBox="1"/>
      </xdr:nvSpPr>
      <xdr:spPr>
        <a:xfrm>
          <a:off x="13512800" y="232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6" name="円/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198</xdr:rowOff>
    </xdr:from>
    <xdr:ext cx="762000" cy="259045"/>
    <xdr:sp macro="" textlink="">
      <xdr:nvSpPr>
        <xdr:cNvPr id="157" name="テキスト ボックス 156"/>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私立保育所等の施設数の増による児童福祉費の増加が著しく、また、生活保護費、障害者福祉費についても増加傾向にある。</a:t>
          </a:r>
        </a:p>
        <a:p>
          <a:r>
            <a:rPr kumimoji="1" lang="ja-JP" altLang="en-US" sz="1300">
              <a:latin typeface="ＭＳ Ｐゴシック"/>
            </a:rPr>
            <a:t>　引き続き、生活保護の自立助長や高齢者へ向けた介護予防の取組みにより、扶助費の抑制に努める。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146050</xdr:rowOff>
    </xdr:to>
    <xdr:cxnSp macro="">
      <xdr:nvCxnSpPr>
        <xdr:cNvPr id="190" name="直線コネクタ 189"/>
        <xdr:cNvCxnSpPr/>
      </xdr:nvCxnSpPr>
      <xdr:spPr>
        <a:xfrm>
          <a:off x="3987800" y="9290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54</xdr:row>
      <xdr:rowOff>31750</xdr:rowOff>
    </xdr:to>
    <xdr:cxnSp macro="">
      <xdr:nvCxnSpPr>
        <xdr:cNvPr id="193" name="直線コネクタ 192"/>
        <xdr:cNvCxnSpPr/>
      </xdr:nvCxnSpPr>
      <xdr:spPr>
        <a:xfrm>
          <a:off x="3098800" y="9175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57150</xdr:rowOff>
    </xdr:from>
    <xdr:to>
      <xdr:col>5</xdr:col>
      <xdr:colOff>600075</xdr:colOff>
      <xdr:row>58</xdr:row>
      <xdr:rowOff>158750</xdr:rowOff>
    </xdr:to>
    <xdr:sp macro="" textlink="">
      <xdr:nvSpPr>
        <xdr:cNvPr id="194" name="フローチャート : 判断 193"/>
        <xdr:cNvSpPr/>
      </xdr:nvSpPr>
      <xdr:spPr>
        <a:xfrm>
          <a:off x="3937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143527</xdr:rowOff>
    </xdr:from>
    <xdr:ext cx="736600" cy="259045"/>
    <xdr:sp macro="" textlink="">
      <xdr:nvSpPr>
        <xdr:cNvPr id="195" name="テキスト ボックス 194"/>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69850</xdr:rowOff>
    </xdr:from>
    <xdr:to>
      <xdr:col>4</xdr:col>
      <xdr:colOff>346075</xdr:colOff>
      <xdr:row>53</xdr:row>
      <xdr:rowOff>88900</xdr:rowOff>
    </xdr:to>
    <xdr:cxnSp macro="">
      <xdr:nvCxnSpPr>
        <xdr:cNvPr id="196" name="直線コネクタ 195"/>
        <xdr:cNvCxnSpPr/>
      </xdr:nvCxnSpPr>
      <xdr:spPr>
        <a:xfrm>
          <a:off x="2209800" y="8985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7" name="フローチャート :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69850</xdr:rowOff>
    </xdr:from>
    <xdr:to>
      <xdr:col>3</xdr:col>
      <xdr:colOff>142875</xdr:colOff>
      <xdr:row>53</xdr:row>
      <xdr:rowOff>107950</xdr:rowOff>
    </xdr:to>
    <xdr:cxnSp macro="">
      <xdr:nvCxnSpPr>
        <xdr:cNvPr id="199" name="直線コネクタ 198"/>
        <xdr:cNvCxnSpPr/>
      </xdr:nvCxnSpPr>
      <xdr:spPr>
        <a:xfrm flipV="1">
          <a:off x="1320800" y="8985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9" name="円/楕円 208"/>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10"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11" name="円/楕円 210"/>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2" name="テキスト ボックス 211"/>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13" name="円/楕円 212"/>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14" name="テキスト ボックス 213"/>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19050</xdr:rowOff>
    </xdr:from>
    <xdr:to>
      <xdr:col>3</xdr:col>
      <xdr:colOff>193675</xdr:colOff>
      <xdr:row>52</xdr:row>
      <xdr:rowOff>120650</xdr:rowOff>
    </xdr:to>
    <xdr:sp macro="" textlink="">
      <xdr:nvSpPr>
        <xdr:cNvPr id="215" name="円/楕円 214"/>
        <xdr:cNvSpPr/>
      </xdr:nvSpPr>
      <xdr:spPr>
        <a:xfrm>
          <a:off x="2159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130827</xdr:rowOff>
    </xdr:from>
    <xdr:ext cx="762000" cy="259045"/>
    <xdr:sp macro="" textlink="">
      <xdr:nvSpPr>
        <xdr:cNvPr id="216" name="テキスト ボックス 215"/>
        <xdr:cNvSpPr txBox="1"/>
      </xdr:nvSpPr>
      <xdr:spPr>
        <a:xfrm>
          <a:off x="1828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7" name="円/楕円 216"/>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8" name="テキスト ボックス 217"/>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下水道事業の法適用により、経常経費に係る繰出金を補助費等としたため大幅に減となっている。</a:t>
          </a:r>
          <a:endParaRPr kumimoji="1" lang="en-US" altLang="ja-JP" sz="1300">
            <a:latin typeface="ＭＳ Ｐゴシック"/>
          </a:endParaRPr>
        </a:p>
        <a:p>
          <a:r>
            <a:rPr kumimoji="1" lang="ja-JP" altLang="en-US" sz="1300">
              <a:latin typeface="ＭＳ Ｐゴシック"/>
            </a:rPr>
            <a:t>　一方で、公共施設等の維持補修費は増加傾向にあるため、計画的な修繕の実施によるコスト抑制に努める。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127000</xdr:rowOff>
    </xdr:from>
    <xdr:to>
      <xdr:col>24</xdr:col>
      <xdr:colOff>31750</xdr:colOff>
      <xdr:row>56</xdr:row>
      <xdr:rowOff>155575</xdr:rowOff>
    </xdr:to>
    <xdr:cxnSp macro="">
      <xdr:nvCxnSpPr>
        <xdr:cNvPr id="255" name="直線コネクタ 254"/>
        <xdr:cNvCxnSpPr/>
      </xdr:nvCxnSpPr>
      <xdr:spPr>
        <a:xfrm flipV="1">
          <a:off x="15671800" y="955675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148290</xdr:rowOff>
    </xdr:from>
    <xdr:ext cx="762000" cy="259045"/>
    <xdr:sp macro="" textlink="">
      <xdr:nvSpPr>
        <xdr:cNvPr id="256" name="その他平均値テキスト"/>
        <xdr:cNvSpPr txBox="1"/>
      </xdr:nvSpPr>
      <xdr:spPr>
        <a:xfrm>
          <a:off x="16598900" y="9749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7" name="フローチャート : 判断 25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98425</xdr:rowOff>
    </xdr:from>
    <xdr:to>
      <xdr:col>22</xdr:col>
      <xdr:colOff>565150</xdr:colOff>
      <xdr:row>56</xdr:row>
      <xdr:rowOff>155575</xdr:rowOff>
    </xdr:to>
    <xdr:cxnSp macro="">
      <xdr:nvCxnSpPr>
        <xdr:cNvPr id="258" name="直線コネクタ 257"/>
        <xdr:cNvCxnSpPr/>
      </xdr:nvCxnSpPr>
      <xdr:spPr>
        <a:xfrm>
          <a:off x="14782800" y="9699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90488</xdr:rowOff>
    </xdr:from>
    <xdr:to>
      <xdr:col>22</xdr:col>
      <xdr:colOff>615950</xdr:colOff>
      <xdr:row>57</xdr:row>
      <xdr:rowOff>20638</xdr:rowOff>
    </xdr:to>
    <xdr:sp macro="" textlink="">
      <xdr:nvSpPr>
        <xdr:cNvPr id="259" name="フローチャート : 判断 258"/>
        <xdr:cNvSpPr/>
      </xdr:nvSpPr>
      <xdr:spPr>
        <a:xfrm>
          <a:off x="15621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30815</xdr:rowOff>
    </xdr:from>
    <xdr:ext cx="736600" cy="259045"/>
    <xdr:sp macro="" textlink="">
      <xdr:nvSpPr>
        <xdr:cNvPr id="260" name="テキスト ボックス 259"/>
        <xdr:cNvSpPr txBox="1"/>
      </xdr:nvSpPr>
      <xdr:spPr>
        <a:xfrm>
          <a:off x="15290800" y="9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169863</xdr:rowOff>
    </xdr:from>
    <xdr:to>
      <xdr:col>21</xdr:col>
      <xdr:colOff>361950</xdr:colOff>
      <xdr:row>56</xdr:row>
      <xdr:rowOff>98425</xdr:rowOff>
    </xdr:to>
    <xdr:cxnSp macro="">
      <xdr:nvCxnSpPr>
        <xdr:cNvPr id="261" name="直線コネクタ 260"/>
        <xdr:cNvCxnSpPr/>
      </xdr:nvCxnSpPr>
      <xdr:spPr>
        <a:xfrm>
          <a:off x="13893800" y="942816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104775</xdr:rowOff>
    </xdr:from>
    <xdr:to>
      <xdr:col>21</xdr:col>
      <xdr:colOff>412750</xdr:colOff>
      <xdr:row>57</xdr:row>
      <xdr:rowOff>34925</xdr:rowOff>
    </xdr:to>
    <xdr:sp macro="" textlink="">
      <xdr:nvSpPr>
        <xdr:cNvPr id="262" name="フローチャート : 判断 261"/>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19702</xdr:rowOff>
    </xdr:from>
    <xdr:ext cx="762000" cy="259045"/>
    <xdr:sp macro="" textlink="">
      <xdr:nvSpPr>
        <xdr:cNvPr id="263" name="テキスト ボックス 262"/>
        <xdr:cNvSpPr txBox="1"/>
      </xdr:nvSpPr>
      <xdr:spPr>
        <a:xfrm>
          <a:off x="14401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169863</xdr:rowOff>
    </xdr:from>
    <xdr:to>
      <xdr:col>20</xdr:col>
      <xdr:colOff>158750</xdr:colOff>
      <xdr:row>56</xdr:row>
      <xdr:rowOff>112713</xdr:rowOff>
    </xdr:to>
    <xdr:cxnSp macro="">
      <xdr:nvCxnSpPr>
        <xdr:cNvPr id="264" name="直線コネクタ 263"/>
        <xdr:cNvCxnSpPr/>
      </xdr:nvCxnSpPr>
      <xdr:spPr>
        <a:xfrm flipV="1">
          <a:off x="13004800" y="9428163"/>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33338</xdr:rowOff>
    </xdr:from>
    <xdr:to>
      <xdr:col>20</xdr:col>
      <xdr:colOff>209550</xdr:colOff>
      <xdr:row>56</xdr:row>
      <xdr:rowOff>134938</xdr:rowOff>
    </xdr:to>
    <xdr:sp macro="" textlink="">
      <xdr:nvSpPr>
        <xdr:cNvPr id="265" name="フローチャート : 判断 264"/>
        <xdr:cNvSpPr/>
      </xdr:nvSpPr>
      <xdr:spPr>
        <a:xfrm>
          <a:off x="13843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119715</xdr:rowOff>
    </xdr:from>
    <xdr:ext cx="762000" cy="259045"/>
    <xdr:sp macro="" textlink="">
      <xdr:nvSpPr>
        <xdr:cNvPr id="266" name="テキスト ボックス 265"/>
        <xdr:cNvSpPr txBox="1"/>
      </xdr:nvSpPr>
      <xdr:spPr>
        <a:xfrm>
          <a:off x="13512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4763</xdr:rowOff>
    </xdr:from>
    <xdr:to>
      <xdr:col>19</xdr:col>
      <xdr:colOff>6350</xdr:colOff>
      <xdr:row>56</xdr:row>
      <xdr:rowOff>106363</xdr:rowOff>
    </xdr:to>
    <xdr:sp macro="" textlink="">
      <xdr:nvSpPr>
        <xdr:cNvPr id="267" name="フローチャート : 判断 266"/>
        <xdr:cNvSpPr/>
      </xdr:nvSpPr>
      <xdr:spPr>
        <a:xfrm>
          <a:off x="129540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116540</xdr:rowOff>
    </xdr:from>
    <xdr:ext cx="762000" cy="259045"/>
    <xdr:sp macro="" textlink="">
      <xdr:nvSpPr>
        <xdr:cNvPr id="268" name="テキスト ボックス 267"/>
        <xdr:cNvSpPr txBox="1"/>
      </xdr:nvSpPr>
      <xdr:spPr>
        <a:xfrm>
          <a:off x="12623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76200</xdr:rowOff>
    </xdr:from>
    <xdr:to>
      <xdr:col>24</xdr:col>
      <xdr:colOff>82550</xdr:colOff>
      <xdr:row>56</xdr:row>
      <xdr:rowOff>6350</xdr:rowOff>
    </xdr:to>
    <xdr:sp macro="" textlink="">
      <xdr:nvSpPr>
        <xdr:cNvPr id="274" name="円/楕円 273"/>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92727</xdr:rowOff>
    </xdr:from>
    <xdr:ext cx="762000" cy="259045"/>
    <xdr:sp macro="" textlink="">
      <xdr:nvSpPr>
        <xdr:cNvPr id="275"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104775</xdr:rowOff>
    </xdr:from>
    <xdr:to>
      <xdr:col>22</xdr:col>
      <xdr:colOff>615950</xdr:colOff>
      <xdr:row>57</xdr:row>
      <xdr:rowOff>34925</xdr:rowOff>
    </xdr:to>
    <xdr:sp macro="" textlink="">
      <xdr:nvSpPr>
        <xdr:cNvPr id="276" name="円/楕円 275"/>
        <xdr:cNvSpPr/>
      </xdr:nvSpPr>
      <xdr:spPr>
        <a:xfrm>
          <a:off x="15621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19702</xdr:rowOff>
    </xdr:from>
    <xdr:ext cx="736600" cy="259045"/>
    <xdr:sp macro="" textlink="">
      <xdr:nvSpPr>
        <xdr:cNvPr id="277" name="テキスト ボックス 276"/>
        <xdr:cNvSpPr txBox="1"/>
      </xdr:nvSpPr>
      <xdr:spPr>
        <a:xfrm>
          <a:off x="15290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47625</xdr:rowOff>
    </xdr:from>
    <xdr:to>
      <xdr:col>21</xdr:col>
      <xdr:colOff>412750</xdr:colOff>
      <xdr:row>56</xdr:row>
      <xdr:rowOff>149225</xdr:rowOff>
    </xdr:to>
    <xdr:sp macro="" textlink="">
      <xdr:nvSpPr>
        <xdr:cNvPr id="278" name="円/楕円 277"/>
        <xdr:cNvSpPr/>
      </xdr:nvSpPr>
      <xdr:spPr>
        <a:xfrm>
          <a:off x="14732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159402</xdr:rowOff>
    </xdr:from>
    <xdr:ext cx="762000" cy="259045"/>
    <xdr:sp macro="" textlink="">
      <xdr:nvSpPr>
        <xdr:cNvPr id="279" name="テキスト ボックス 278"/>
        <xdr:cNvSpPr txBox="1"/>
      </xdr:nvSpPr>
      <xdr:spPr>
        <a:xfrm>
          <a:off x="14401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119063</xdr:rowOff>
    </xdr:from>
    <xdr:to>
      <xdr:col>20</xdr:col>
      <xdr:colOff>209550</xdr:colOff>
      <xdr:row>55</xdr:row>
      <xdr:rowOff>49213</xdr:rowOff>
    </xdr:to>
    <xdr:sp macro="" textlink="">
      <xdr:nvSpPr>
        <xdr:cNvPr id="280" name="円/楕円 279"/>
        <xdr:cNvSpPr/>
      </xdr:nvSpPr>
      <xdr:spPr>
        <a:xfrm>
          <a:off x="13843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59390</xdr:rowOff>
    </xdr:from>
    <xdr:ext cx="762000" cy="259045"/>
    <xdr:sp macro="" textlink="">
      <xdr:nvSpPr>
        <xdr:cNvPr id="281" name="テキスト ボックス 280"/>
        <xdr:cNvSpPr txBox="1"/>
      </xdr:nvSpPr>
      <xdr:spPr>
        <a:xfrm>
          <a:off x="13512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61913</xdr:rowOff>
    </xdr:from>
    <xdr:to>
      <xdr:col>19</xdr:col>
      <xdr:colOff>6350</xdr:colOff>
      <xdr:row>56</xdr:row>
      <xdr:rowOff>163513</xdr:rowOff>
    </xdr:to>
    <xdr:sp macro="" textlink="">
      <xdr:nvSpPr>
        <xdr:cNvPr id="282" name="円/楕円 281"/>
        <xdr:cNvSpPr/>
      </xdr:nvSpPr>
      <xdr:spPr>
        <a:xfrm>
          <a:off x="12954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148290</xdr:rowOff>
    </xdr:from>
    <xdr:ext cx="762000" cy="259045"/>
    <xdr:sp macro="" textlink="">
      <xdr:nvSpPr>
        <xdr:cNvPr id="283" name="テキスト ボックス 282"/>
        <xdr:cNvSpPr txBox="1"/>
      </xdr:nvSpPr>
      <xdr:spPr>
        <a:xfrm>
          <a:off x="12623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下水道事業の法適用により、経常経費に係る繰出金を補助費等としたため大幅に増となっている。</a:t>
          </a:r>
          <a:endParaRPr kumimoji="1" lang="en-US" altLang="ja-JP" sz="1300">
            <a:latin typeface="ＭＳ Ｐゴシック"/>
          </a:endParaRPr>
        </a:p>
        <a:p>
          <a:r>
            <a:rPr kumimoji="1" lang="ja-JP" altLang="en-US" sz="1300">
              <a:latin typeface="ＭＳ Ｐゴシック"/>
            </a:rPr>
            <a:t>　今後は、一般廃棄物処理を行っている一部事務組合において処理施設の更新に係る負担金の増額が見込まれるため、引き続き、各種団体への補助金の見直し等に努める。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3" name="直線コネクタ 31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7" name="直線コネクタ 31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105228</xdr:rowOff>
    </xdr:from>
    <xdr:to>
      <xdr:col>24</xdr:col>
      <xdr:colOff>31750</xdr:colOff>
      <xdr:row>35</xdr:row>
      <xdr:rowOff>129722</xdr:rowOff>
    </xdr:to>
    <xdr:cxnSp macro="">
      <xdr:nvCxnSpPr>
        <xdr:cNvPr id="318" name="直線コネクタ 317"/>
        <xdr:cNvCxnSpPr/>
      </xdr:nvCxnSpPr>
      <xdr:spPr>
        <a:xfrm>
          <a:off x="15671800" y="59345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83655</xdr:rowOff>
    </xdr:from>
    <xdr:ext cx="762000" cy="259045"/>
    <xdr:sp macro="" textlink="">
      <xdr:nvSpPr>
        <xdr:cNvPr id="319" name="補助費等平均値テキスト"/>
        <xdr:cNvSpPr txBox="1"/>
      </xdr:nvSpPr>
      <xdr:spPr>
        <a:xfrm>
          <a:off x="16598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0" name="フローチャート : 判断 31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105228</xdr:rowOff>
    </xdr:from>
    <xdr:to>
      <xdr:col>22</xdr:col>
      <xdr:colOff>565150</xdr:colOff>
      <xdr:row>35</xdr:row>
      <xdr:rowOff>75293</xdr:rowOff>
    </xdr:to>
    <xdr:cxnSp macro="">
      <xdr:nvCxnSpPr>
        <xdr:cNvPr id="321" name="直線コネクタ 320"/>
        <xdr:cNvCxnSpPr/>
      </xdr:nvCxnSpPr>
      <xdr:spPr>
        <a:xfrm flipV="1">
          <a:off x="14782800" y="5934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3" name="テキスト ボックス 322"/>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9978</xdr:rowOff>
    </xdr:from>
    <xdr:to>
      <xdr:col>21</xdr:col>
      <xdr:colOff>361950</xdr:colOff>
      <xdr:row>35</xdr:row>
      <xdr:rowOff>75293</xdr:rowOff>
    </xdr:to>
    <xdr:cxnSp macro="">
      <xdr:nvCxnSpPr>
        <xdr:cNvPr id="324" name="直線コネクタ 323"/>
        <xdr:cNvCxnSpPr/>
      </xdr:nvCxnSpPr>
      <xdr:spPr>
        <a:xfrm>
          <a:off x="13893800" y="601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6" name="テキスト ボックス 325"/>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9978</xdr:rowOff>
    </xdr:from>
    <xdr:to>
      <xdr:col>20</xdr:col>
      <xdr:colOff>158750</xdr:colOff>
      <xdr:row>35</xdr:row>
      <xdr:rowOff>140607</xdr:rowOff>
    </xdr:to>
    <xdr:cxnSp macro="">
      <xdr:nvCxnSpPr>
        <xdr:cNvPr id="327" name="直線コネクタ 326"/>
        <xdr:cNvCxnSpPr/>
      </xdr:nvCxnSpPr>
      <xdr:spPr>
        <a:xfrm flipV="1">
          <a:off x="13004800" y="6010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8" name="フローチャート : 判断 327"/>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70049</xdr:rowOff>
    </xdr:from>
    <xdr:ext cx="762000" cy="259045"/>
    <xdr:sp macro="" textlink="">
      <xdr:nvSpPr>
        <xdr:cNvPr id="329" name="テキスト ボックス 328"/>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30" name="フローチャート :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31" name="テキスト ボックス 330"/>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78922</xdr:rowOff>
    </xdr:from>
    <xdr:to>
      <xdr:col>24</xdr:col>
      <xdr:colOff>82550</xdr:colOff>
      <xdr:row>36</xdr:row>
      <xdr:rowOff>9072</xdr:rowOff>
    </xdr:to>
    <xdr:sp macro="" textlink="">
      <xdr:nvSpPr>
        <xdr:cNvPr id="337" name="円/楕円 336"/>
        <xdr:cNvSpPr/>
      </xdr:nvSpPr>
      <xdr:spPr>
        <a:xfrm>
          <a:off x="16459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95449</xdr:rowOff>
    </xdr:from>
    <xdr:ext cx="762000" cy="259045"/>
    <xdr:sp macro="" textlink="">
      <xdr:nvSpPr>
        <xdr:cNvPr id="338" name="補助費等該当値テキスト"/>
        <xdr:cNvSpPr txBox="1"/>
      </xdr:nvSpPr>
      <xdr:spPr>
        <a:xfrm>
          <a:off x="16598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54428</xdr:rowOff>
    </xdr:from>
    <xdr:to>
      <xdr:col>22</xdr:col>
      <xdr:colOff>615950</xdr:colOff>
      <xdr:row>34</xdr:row>
      <xdr:rowOff>156028</xdr:rowOff>
    </xdr:to>
    <xdr:sp macro="" textlink="">
      <xdr:nvSpPr>
        <xdr:cNvPr id="339" name="円/楕円 338"/>
        <xdr:cNvSpPr/>
      </xdr:nvSpPr>
      <xdr:spPr>
        <a:xfrm>
          <a:off x="15621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166205</xdr:rowOff>
    </xdr:from>
    <xdr:ext cx="736600" cy="259045"/>
    <xdr:sp macro="" textlink="">
      <xdr:nvSpPr>
        <xdr:cNvPr id="340" name="テキスト ボックス 339"/>
        <xdr:cNvSpPr txBox="1"/>
      </xdr:nvSpPr>
      <xdr:spPr>
        <a:xfrm>
          <a:off x="15290800" y="565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24493</xdr:rowOff>
    </xdr:from>
    <xdr:to>
      <xdr:col>21</xdr:col>
      <xdr:colOff>412750</xdr:colOff>
      <xdr:row>35</xdr:row>
      <xdr:rowOff>126093</xdr:rowOff>
    </xdr:to>
    <xdr:sp macro="" textlink="">
      <xdr:nvSpPr>
        <xdr:cNvPr id="341" name="円/楕円 340"/>
        <xdr:cNvSpPr/>
      </xdr:nvSpPr>
      <xdr:spPr>
        <a:xfrm>
          <a:off x="14732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136270</xdr:rowOff>
    </xdr:from>
    <xdr:ext cx="762000" cy="259045"/>
    <xdr:sp macro="" textlink="">
      <xdr:nvSpPr>
        <xdr:cNvPr id="342" name="テキスト ボックス 341"/>
        <xdr:cNvSpPr txBox="1"/>
      </xdr:nvSpPr>
      <xdr:spPr>
        <a:xfrm>
          <a:off x="14401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130628</xdr:rowOff>
    </xdr:from>
    <xdr:to>
      <xdr:col>20</xdr:col>
      <xdr:colOff>209550</xdr:colOff>
      <xdr:row>35</xdr:row>
      <xdr:rowOff>60778</xdr:rowOff>
    </xdr:to>
    <xdr:sp macro="" textlink="">
      <xdr:nvSpPr>
        <xdr:cNvPr id="343" name="円/楕円 342"/>
        <xdr:cNvSpPr/>
      </xdr:nvSpPr>
      <xdr:spPr>
        <a:xfrm>
          <a:off x="13843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70955</xdr:rowOff>
    </xdr:from>
    <xdr:ext cx="762000" cy="259045"/>
    <xdr:sp macro="" textlink="">
      <xdr:nvSpPr>
        <xdr:cNvPr id="344" name="テキスト ボックス 343"/>
        <xdr:cNvSpPr txBox="1"/>
      </xdr:nvSpPr>
      <xdr:spPr>
        <a:xfrm>
          <a:off x="13512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89807</xdr:rowOff>
    </xdr:from>
    <xdr:to>
      <xdr:col>19</xdr:col>
      <xdr:colOff>6350</xdr:colOff>
      <xdr:row>36</xdr:row>
      <xdr:rowOff>19957</xdr:rowOff>
    </xdr:to>
    <xdr:sp macro="" textlink="">
      <xdr:nvSpPr>
        <xdr:cNvPr id="345" name="円/楕円 344"/>
        <xdr:cNvSpPr/>
      </xdr:nvSpPr>
      <xdr:spPr>
        <a:xfrm>
          <a:off x="12954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30134</xdr:rowOff>
    </xdr:from>
    <xdr:ext cx="762000" cy="259045"/>
    <xdr:sp macro="" textlink="">
      <xdr:nvSpPr>
        <xdr:cNvPr id="346" name="テキスト ボックス 345"/>
        <xdr:cNvSpPr txBox="1"/>
      </xdr:nvSpPr>
      <xdr:spPr>
        <a:xfrm>
          <a:off x="12623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年度の地方債残高は、繰上償還の実施等により</a:t>
          </a:r>
          <a:r>
            <a:rPr kumimoji="1" lang="en-US" altLang="ja-JP" sz="1300">
              <a:latin typeface="ＭＳ Ｐゴシック"/>
            </a:rPr>
            <a:t>1,995</a:t>
          </a:r>
          <a:r>
            <a:rPr kumimoji="1" lang="ja-JP" altLang="en-US" sz="1300">
              <a:latin typeface="ＭＳ Ｐゴシック"/>
            </a:rPr>
            <a:t>百万円減の</a:t>
          </a:r>
          <a:r>
            <a:rPr kumimoji="1" lang="en-US" altLang="ja-JP" sz="1300">
              <a:latin typeface="ＭＳ Ｐゴシック"/>
            </a:rPr>
            <a:t>82,799</a:t>
          </a:r>
          <a:r>
            <a:rPr kumimoji="1" lang="ja-JP" altLang="en-US" sz="1300">
              <a:latin typeface="ＭＳ Ｐゴシック"/>
            </a:rPr>
            <a:t>百万円となった。</a:t>
          </a:r>
          <a:endParaRPr kumimoji="1" lang="en-US" altLang="ja-JP" sz="1300">
            <a:latin typeface="ＭＳ Ｐゴシック"/>
          </a:endParaRPr>
        </a:p>
        <a:p>
          <a:r>
            <a:rPr kumimoji="1" lang="ja-JP" altLang="en-US" sz="1300">
              <a:latin typeface="ＭＳ Ｐゴシック"/>
            </a:rPr>
            <a:t>　今後も美術館の整備等の大型事業の実施により地方債の発行額も多額となる見込みであることから、将来への負担を考慮した地方債の発行に努める。</a:t>
          </a: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1" name="直線コネクタ 37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3" name="直線コネクタ 37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5" name="直線コネクタ 37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77</xdr:row>
      <xdr:rowOff>165863</xdr:rowOff>
    </xdr:to>
    <xdr:cxnSp macro="">
      <xdr:nvCxnSpPr>
        <xdr:cNvPr id="376" name="直線コネクタ 375"/>
        <xdr:cNvCxnSpPr/>
      </xdr:nvCxnSpPr>
      <xdr:spPr>
        <a:xfrm>
          <a:off x="3987800" y="133629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77"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8" name="フローチャート : 判断 37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53848</xdr:rowOff>
    </xdr:to>
    <xdr:cxnSp macro="">
      <xdr:nvCxnSpPr>
        <xdr:cNvPr id="379" name="直線コネクタ 378"/>
        <xdr:cNvCxnSpPr/>
      </xdr:nvCxnSpPr>
      <xdr:spPr>
        <a:xfrm flipV="1">
          <a:off x="3098800" y="133629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126492</xdr:rowOff>
    </xdr:from>
    <xdr:to>
      <xdr:col>5</xdr:col>
      <xdr:colOff>600075</xdr:colOff>
      <xdr:row>77</xdr:row>
      <xdr:rowOff>56642</xdr:rowOff>
    </xdr:to>
    <xdr:sp macro="" textlink="">
      <xdr:nvSpPr>
        <xdr:cNvPr id="380" name="フローチャート : 判断 379"/>
        <xdr:cNvSpPr/>
      </xdr:nvSpPr>
      <xdr:spPr>
        <a:xfrm>
          <a:off x="3937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1" name="テキスト ボックス 380"/>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49276</xdr:rowOff>
    </xdr:from>
    <xdr:to>
      <xdr:col>4</xdr:col>
      <xdr:colOff>346075</xdr:colOff>
      <xdr:row>78</xdr:row>
      <xdr:rowOff>53848</xdr:rowOff>
    </xdr:to>
    <xdr:cxnSp macro="">
      <xdr:nvCxnSpPr>
        <xdr:cNvPr id="382" name="直線コネクタ 381"/>
        <xdr:cNvCxnSpPr/>
      </xdr:nvCxnSpPr>
      <xdr:spPr>
        <a:xfrm>
          <a:off x="2209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83" name="フローチャート : 判断 38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135399</xdr:rowOff>
    </xdr:from>
    <xdr:ext cx="762000" cy="259045"/>
    <xdr:sp macro="" textlink="">
      <xdr:nvSpPr>
        <xdr:cNvPr id="384" name="テキスト ボックス 38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168148</xdr:rowOff>
    </xdr:to>
    <xdr:cxnSp macro="">
      <xdr:nvCxnSpPr>
        <xdr:cNvPr id="385" name="直線コネクタ 384"/>
        <xdr:cNvCxnSpPr/>
      </xdr:nvCxnSpPr>
      <xdr:spPr>
        <a:xfrm flipV="1">
          <a:off x="1320800" y="134223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86" name="フローチャート : 判断 38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87" name="テキスト ボックス 38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8" name="フローチャート : 判断 38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89" name="テキスト ボックス 388"/>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115063</xdr:rowOff>
    </xdr:from>
    <xdr:to>
      <xdr:col>7</xdr:col>
      <xdr:colOff>66675</xdr:colOff>
      <xdr:row>78</xdr:row>
      <xdr:rowOff>45213</xdr:rowOff>
    </xdr:to>
    <xdr:sp macro="" textlink="">
      <xdr:nvSpPr>
        <xdr:cNvPr id="395" name="円/楕円 394"/>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87140</xdr:rowOff>
    </xdr:from>
    <xdr:ext cx="762000" cy="259045"/>
    <xdr:sp macro="" textlink="">
      <xdr:nvSpPr>
        <xdr:cNvPr id="396"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7" name="円/楕円 396"/>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8" name="テキスト ボックス 397"/>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99" name="円/楕円 398"/>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400" name="テキスト ボックス 399"/>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401" name="円/楕円 400"/>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402" name="テキスト ボックス 40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403" name="円/楕円 402"/>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404" name="テキスト ボックス 403"/>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経常収支比率では類似団体平均を下回っているものの、今後は公共施設の老朽化に伴う施設維持管理費や、高齢化に伴う扶助費など、経常経費の増が見込まれる。</a:t>
          </a:r>
        </a:p>
        <a:p>
          <a:r>
            <a:rPr kumimoji="1" lang="ja-JP" altLang="en-US" sz="1300">
              <a:latin typeface="ＭＳ Ｐゴシック"/>
            </a:rPr>
            <a:t>　また、普通交付税の合併算定替の特例措置が段階的に縮小されており、財政の硬直化を防ぐため、より一層のコスト削減に努める。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134620</xdr:rowOff>
    </xdr:from>
    <xdr:to>
      <xdr:col>24</xdr:col>
      <xdr:colOff>31750</xdr:colOff>
      <xdr:row>82</xdr:row>
      <xdr:rowOff>50800</xdr:rowOff>
    </xdr:to>
    <xdr:cxnSp macro="">
      <xdr:nvCxnSpPr>
        <xdr:cNvPr id="432" name="直線コネクタ 431"/>
        <xdr:cNvCxnSpPr/>
      </xdr:nvCxnSpPr>
      <xdr:spPr>
        <a:xfrm flipV="1">
          <a:off x="16510000" y="128219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49547</xdr:rowOff>
    </xdr:from>
    <xdr:ext cx="762000" cy="259045"/>
    <xdr:sp macro="" textlink="">
      <xdr:nvSpPr>
        <xdr:cNvPr id="435" name="公債費以外最大値テキスト"/>
        <xdr:cNvSpPr txBox="1"/>
      </xdr:nvSpPr>
      <xdr:spPr>
        <a:xfrm>
          <a:off x="16598900" y="1256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74</xdr:row>
      <xdr:rowOff>134620</xdr:rowOff>
    </xdr:from>
    <xdr:to>
      <xdr:col>24</xdr:col>
      <xdr:colOff>120650</xdr:colOff>
      <xdr:row>74</xdr:row>
      <xdr:rowOff>134620</xdr:rowOff>
    </xdr:to>
    <xdr:cxnSp macro="">
      <xdr:nvCxnSpPr>
        <xdr:cNvPr id="436" name="直線コネクタ 435"/>
        <xdr:cNvCxnSpPr/>
      </xdr:nvCxnSpPr>
      <xdr:spPr>
        <a:xfrm>
          <a:off x="16421100" y="1282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85089</xdr:rowOff>
    </xdr:from>
    <xdr:to>
      <xdr:col>24</xdr:col>
      <xdr:colOff>31750</xdr:colOff>
      <xdr:row>78</xdr:row>
      <xdr:rowOff>50800</xdr:rowOff>
    </xdr:to>
    <xdr:cxnSp macro="">
      <xdr:nvCxnSpPr>
        <xdr:cNvPr id="437" name="直線コネクタ 436"/>
        <xdr:cNvCxnSpPr/>
      </xdr:nvCxnSpPr>
      <xdr:spPr>
        <a:xfrm>
          <a:off x="15671800" y="132867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63516</xdr:rowOff>
    </xdr:from>
    <xdr:ext cx="762000" cy="259045"/>
    <xdr:sp macro="" textlink="">
      <xdr:nvSpPr>
        <xdr:cNvPr id="438" name="公債費以外平均値テキスト"/>
        <xdr:cNvSpPr txBox="1"/>
      </xdr:nvSpPr>
      <xdr:spPr>
        <a:xfrm>
          <a:off x="16598900" y="13436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39" name="フローチャート : 判断 438"/>
        <xdr:cNvSpPr/>
      </xdr:nvSpPr>
      <xdr:spPr>
        <a:xfrm>
          <a:off x="16459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85089</xdr:rowOff>
    </xdr:from>
    <xdr:to>
      <xdr:col>22</xdr:col>
      <xdr:colOff>565150</xdr:colOff>
      <xdr:row>77</xdr:row>
      <xdr:rowOff>146050</xdr:rowOff>
    </xdr:to>
    <xdr:cxnSp macro="">
      <xdr:nvCxnSpPr>
        <xdr:cNvPr id="440" name="直線コネクタ 439"/>
        <xdr:cNvCxnSpPr/>
      </xdr:nvCxnSpPr>
      <xdr:spPr>
        <a:xfrm flipV="1">
          <a:off x="14782800" y="13286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140970</xdr:rowOff>
    </xdr:from>
    <xdr:to>
      <xdr:col>22</xdr:col>
      <xdr:colOff>615950</xdr:colOff>
      <xdr:row>80</xdr:row>
      <xdr:rowOff>71120</xdr:rowOff>
    </xdr:to>
    <xdr:sp macro="" textlink="">
      <xdr:nvSpPr>
        <xdr:cNvPr id="441" name="フローチャート : 判断 440"/>
        <xdr:cNvSpPr/>
      </xdr:nvSpPr>
      <xdr:spPr>
        <a:xfrm>
          <a:off x="15621000" y="13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55897</xdr:rowOff>
    </xdr:from>
    <xdr:ext cx="736600" cy="259045"/>
    <xdr:sp macro="" textlink="">
      <xdr:nvSpPr>
        <xdr:cNvPr id="442" name="テキスト ボックス 441"/>
        <xdr:cNvSpPr txBox="1"/>
      </xdr:nvSpPr>
      <xdr:spPr>
        <a:xfrm>
          <a:off x="15290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xdr:rowOff>
    </xdr:from>
    <xdr:to>
      <xdr:col>21</xdr:col>
      <xdr:colOff>361950</xdr:colOff>
      <xdr:row>77</xdr:row>
      <xdr:rowOff>146050</xdr:rowOff>
    </xdr:to>
    <xdr:cxnSp macro="">
      <xdr:nvCxnSpPr>
        <xdr:cNvPr id="443" name="直線コネクタ 442"/>
        <xdr:cNvCxnSpPr/>
      </xdr:nvCxnSpPr>
      <xdr:spPr>
        <a:xfrm>
          <a:off x="13893800" y="12692380"/>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133350</xdr:rowOff>
    </xdr:from>
    <xdr:to>
      <xdr:col>21</xdr:col>
      <xdr:colOff>412750</xdr:colOff>
      <xdr:row>80</xdr:row>
      <xdr:rowOff>63500</xdr:rowOff>
    </xdr:to>
    <xdr:sp macro="" textlink="">
      <xdr:nvSpPr>
        <xdr:cNvPr id="444" name="フローチャート : 判断 443"/>
        <xdr:cNvSpPr/>
      </xdr:nvSpPr>
      <xdr:spPr>
        <a:xfrm>
          <a:off x="14732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48277</xdr:rowOff>
    </xdr:from>
    <xdr:ext cx="762000" cy="259045"/>
    <xdr:sp macro="" textlink="">
      <xdr:nvSpPr>
        <xdr:cNvPr id="445" name="テキスト ボックス 444"/>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5080</xdr:rowOff>
    </xdr:from>
    <xdr:to>
      <xdr:col>20</xdr:col>
      <xdr:colOff>158750</xdr:colOff>
      <xdr:row>78</xdr:row>
      <xdr:rowOff>88900</xdr:rowOff>
    </xdr:to>
    <xdr:cxnSp macro="">
      <xdr:nvCxnSpPr>
        <xdr:cNvPr id="446" name="直線コネクタ 445"/>
        <xdr:cNvCxnSpPr/>
      </xdr:nvCxnSpPr>
      <xdr:spPr>
        <a:xfrm flipV="1">
          <a:off x="13004800" y="1269238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26670</xdr:rowOff>
    </xdr:from>
    <xdr:to>
      <xdr:col>20</xdr:col>
      <xdr:colOff>209550</xdr:colOff>
      <xdr:row>79</xdr:row>
      <xdr:rowOff>128270</xdr:rowOff>
    </xdr:to>
    <xdr:sp macro="" textlink="">
      <xdr:nvSpPr>
        <xdr:cNvPr id="447" name="フローチャート : 判断 446"/>
        <xdr:cNvSpPr/>
      </xdr:nvSpPr>
      <xdr:spPr>
        <a:xfrm>
          <a:off x="13843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113047</xdr:rowOff>
    </xdr:from>
    <xdr:ext cx="762000" cy="259045"/>
    <xdr:sp macro="" textlink="">
      <xdr:nvSpPr>
        <xdr:cNvPr id="448" name="テキスト ボックス 447"/>
        <xdr:cNvSpPr txBox="1"/>
      </xdr:nvSpPr>
      <xdr:spPr>
        <a:xfrm>
          <a:off x="13512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49530</xdr:rowOff>
    </xdr:from>
    <xdr:to>
      <xdr:col>19</xdr:col>
      <xdr:colOff>6350</xdr:colOff>
      <xdr:row>79</xdr:row>
      <xdr:rowOff>151130</xdr:rowOff>
    </xdr:to>
    <xdr:sp macro="" textlink="">
      <xdr:nvSpPr>
        <xdr:cNvPr id="449" name="フローチャート : 判断 448"/>
        <xdr:cNvSpPr/>
      </xdr:nvSpPr>
      <xdr:spPr>
        <a:xfrm>
          <a:off x="12954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135907</xdr:rowOff>
    </xdr:from>
    <xdr:ext cx="762000" cy="259045"/>
    <xdr:sp macro="" textlink="">
      <xdr:nvSpPr>
        <xdr:cNvPr id="450" name="テキスト ボックス 449"/>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56" name="円/楕円 455"/>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16527</xdr:rowOff>
    </xdr:from>
    <xdr:ext cx="762000" cy="259045"/>
    <xdr:sp macro="" textlink="">
      <xdr:nvSpPr>
        <xdr:cNvPr id="457" name="公債費以外該当値テキスト"/>
        <xdr:cNvSpPr txBox="1"/>
      </xdr:nvSpPr>
      <xdr:spPr>
        <a:xfrm>
          <a:off x="165989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34289</xdr:rowOff>
    </xdr:from>
    <xdr:to>
      <xdr:col>22</xdr:col>
      <xdr:colOff>615950</xdr:colOff>
      <xdr:row>77</xdr:row>
      <xdr:rowOff>135889</xdr:rowOff>
    </xdr:to>
    <xdr:sp macro="" textlink="">
      <xdr:nvSpPr>
        <xdr:cNvPr id="458" name="円/楕円 457"/>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59" name="テキスト ボックス 458"/>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60" name="円/楕円 459"/>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35577</xdr:rowOff>
    </xdr:from>
    <xdr:ext cx="762000" cy="259045"/>
    <xdr:sp macro="" textlink="">
      <xdr:nvSpPr>
        <xdr:cNvPr id="461" name="テキスト ボックス 460"/>
        <xdr:cNvSpPr txBox="1"/>
      </xdr:nvSpPr>
      <xdr:spPr>
        <a:xfrm>
          <a:off x="14401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125730</xdr:rowOff>
    </xdr:from>
    <xdr:to>
      <xdr:col>20</xdr:col>
      <xdr:colOff>209550</xdr:colOff>
      <xdr:row>74</xdr:row>
      <xdr:rowOff>55880</xdr:rowOff>
    </xdr:to>
    <xdr:sp macro="" textlink="">
      <xdr:nvSpPr>
        <xdr:cNvPr id="462" name="円/楕円 461"/>
        <xdr:cNvSpPr/>
      </xdr:nvSpPr>
      <xdr:spPr>
        <a:xfrm>
          <a:off x="13843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66057</xdr:rowOff>
    </xdr:from>
    <xdr:ext cx="762000" cy="259045"/>
    <xdr:sp macro="" textlink="">
      <xdr:nvSpPr>
        <xdr:cNvPr id="463" name="テキスト ボックス 462"/>
        <xdr:cNvSpPr txBox="1"/>
      </xdr:nvSpPr>
      <xdr:spPr>
        <a:xfrm>
          <a:off x="13512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38100</xdr:rowOff>
    </xdr:from>
    <xdr:to>
      <xdr:col>19</xdr:col>
      <xdr:colOff>6350</xdr:colOff>
      <xdr:row>78</xdr:row>
      <xdr:rowOff>139700</xdr:rowOff>
    </xdr:to>
    <xdr:sp macro="" textlink="">
      <xdr:nvSpPr>
        <xdr:cNvPr id="464" name="円/楕円 463"/>
        <xdr:cNvSpPr/>
      </xdr:nvSpPr>
      <xdr:spPr>
        <a:xfrm>
          <a:off x="12954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149877</xdr:rowOff>
    </xdr:from>
    <xdr:ext cx="762000" cy="259045"/>
    <xdr:sp macro="" textlink="">
      <xdr:nvSpPr>
        <xdr:cNvPr id="465" name="テキスト ボックス 464"/>
        <xdr:cNvSpPr txBox="1"/>
      </xdr:nvSpPr>
      <xdr:spPr>
        <a:xfrm>
          <a:off x="12623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広島県東広島市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32207</xdr:rowOff>
    </xdr:from>
    <xdr:to>
      <xdr:col>4</xdr:col>
      <xdr:colOff>1117600</xdr:colOff>
      <xdr:row>13</xdr:row>
      <xdr:rowOff>74087</xdr:rowOff>
    </xdr:to>
    <xdr:cxnSp macro="">
      <xdr:nvCxnSpPr>
        <xdr:cNvPr id="48" name="直線コネクタ 47"/>
        <xdr:cNvCxnSpPr/>
      </xdr:nvCxnSpPr>
      <xdr:spPr bwMode="auto">
        <a:xfrm>
          <a:off x="5003800" y="2308682"/>
          <a:ext cx="647700" cy="4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154286</xdr:rowOff>
    </xdr:from>
    <xdr:ext cx="762000" cy="259045"/>
    <xdr:sp macro="" textlink="">
      <xdr:nvSpPr>
        <xdr:cNvPr id="49" name="人口1人当たり決算額の推移平均値テキスト130"/>
        <xdr:cNvSpPr txBox="1"/>
      </xdr:nvSpPr>
      <xdr:spPr>
        <a:xfrm>
          <a:off x="5740400" y="277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32207</xdr:rowOff>
    </xdr:from>
    <xdr:to>
      <xdr:col>4</xdr:col>
      <xdr:colOff>469900</xdr:colOff>
      <xdr:row>13</xdr:row>
      <xdr:rowOff>54290</xdr:rowOff>
    </xdr:to>
    <xdr:cxnSp macro="">
      <xdr:nvCxnSpPr>
        <xdr:cNvPr id="51" name="直線コネクタ 50"/>
        <xdr:cNvCxnSpPr/>
      </xdr:nvCxnSpPr>
      <xdr:spPr bwMode="auto">
        <a:xfrm flipV="1">
          <a:off x="4305300" y="2308682"/>
          <a:ext cx="698500" cy="2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6736</xdr:rowOff>
    </xdr:from>
    <xdr:to>
      <xdr:col>4</xdr:col>
      <xdr:colOff>520700</xdr:colOff>
      <xdr:row>17</xdr:row>
      <xdr:rowOff>108336</xdr:rowOff>
    </xdr:to>
    <xdr:sp macro="" textlink="">
      <xdr:nvSpPr>
        <xdr:cNvPr id="52" name="フローチャート : 判断 51"/>
        <xdr:cNvSpPr/>
      </xdr:nvSpPr>
      <xdr:spPr bwMode="auto">
        <a:xfrm>
          <a:off x="4953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93113</xdr:rowOff>
    </xdr:from>
    <xdr:ext cx="736600" cy="259045"/>
    <xdr:sp macro="" textlink="">
      <xdr:nvSpPr>
        <xdr:cNvPr id="53" name="テキスト ボックス 52"/>
        <xdr:cNvSpPr txBox="1"/>
      </xdr:nvSpPr>
      <xdr:spPr>
        <a:xfrm>
          <a:off x="4622800" y="305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54290</xdr:rowOff>
    </xdr:from>
    <xdr:to>
      <xdr:col>3</xdr:col>
      <xdr:colOff>904875</xdr:colOff>
      <xdr:row>14</xdr:row>
      <xdr:rowOff>2215</xdr:rowOff>
    </xdr:to>
    <xdr:cxnSp macro="">
      <xdr:nvCxnSpPr>
        <xdr:cNvPr id="54" name="直線コネクタ 53"/>
        <xdr:cNvCxnSpPr/>
      </xdr:nvCxnSpPr>
      <xdr:spPr bwMode="auto">
        <a:xfrm flipV="1">
          <a:off x="3606800" y="2330765"/>
          <a:ext cx="698500" cy="11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136489</xdr:rowOff>
    </xdr:from>
    <xdr:to>
      <xdr:col>3</xdr:col>
      <xdr:colOff>955675</xdr:colOff>
      <xdr:row>17</xdr:row>
      <xdr:rowOff>66639</xdr:rowOff>
    </xdr:to>
    <xdr:sp macro="" textlink="">
      <xdr:nvSpPr>
        <xdr:cNvPr id="55" name="フローチャート : 判断 54"/>
        <xdr:cNvSpPr/>
      </xdr:nvSpPr>
      <xdr:spPr bwMode="auto">
        <a:xfrm>
          <a:off x="4254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51416</xdr:rowOff>
    </xdr:from>
    <xdr:ext cx="762000" cy="259045"/>
    <xdr:sp macro="" textlink="">
      <xdr:nvSpPr>
        <xdr:cNvPr id="56" name="テキスト ボックス 55"/>
        <xdr:cNvSpPr txBox="1"/>
      </xdr:nvSpPr>
      <xdr:spPr>
        <a:xfrm>
          <a:off x="3924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13462</xdr:rowOff>
    </xdr:from>
    <xdr:to>
      <xdr:col>3</xdr:col>
      <xdr:colOff>206375</xdr:colOff>
      <xdr:row>14</xdr:row>
      <xdr:rowOff>2215</xdr:rowOff>
    </xdr:to>
    <xdr:cxnSp macro="">
      <xdr:nvCxnSpPr>
        <xdr:cNvPr id="57" name="直線コネクタ 56"/>
        <xdr:cNvCxnSpPr/>
      </xdr:nvCxnSpPr>
      <xdr:spPr bwMode="auto">
        <a:xfrm>
          <a:off x="2908300" y="2289937"/>
          <a:ext cx="698500" cy="160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139690</xdr:rowOff>
    </xdr:from>
    <xdr:to>
      <xdr:col>3</xdr:col>
      <xdr:colOff>257175</xdr:colOff>
      <xdr:row>17</xdr:row>
      <xdr:rowOff>69840</xdr:rowOff>
    </xdr:to>
    <xdr:sp macro="" textlink="">
      <xdr:nvSpPr>
        <xdr:cNvPr id="58" name="フローチャート : 判断 57"/>
        <xdr:cNvSpPr/>
      </xdr:nvSpPr>
      <xdr:spPr bwMode="auto">
        <a:xfrm>
          <a:off x="35560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54617</xdr:rowOff>
    </xdr:from>
    <xdr:ext cx="762000" cy="259045"/>
    <xdr:sp macro="" textlink="">
      <xdr:nvSpPr>
        <xdr:cNvPr id="59" name="テキスト ボックス 58"/>
        <xdr:cNvSpPr txBox="1"/>
      </xdr:nvSpPr>
      <xdr:spPr>
        <a:xfrm>
          <a:off x="32258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94747</xdr:rowOff>
    </xdr:from>
    <xdr:to>
      <xdr:col>2</xdr:col>
      <xdr:colOff>692150</xdr:colOff>
      <xdr:row>17</xdr:row>
      <xdr:rowOff>24897</xdr:rowOff>
    </xdr:to>
    <xdr:sp macro="" textlink="">
      <xdr:nvSpPr>
        <xdr:cNvPr id="60" name="フローチャート : 判断 59"/>
        <xdr:cNvSpPr/>
      </xdr:nvSpPr>
      <xdr:spPr bwMode="auto">
        <a:xfrm>
          <a:off x="2857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9674</xdr:rowOff>
    </xdr:from>
    <xdr:ext cx="762000" cy="259045"/>
    <xdr:sp macro="" textlink="">
      <xdr:nvSpPr>
        <xdr:cNvPr id="61" name="テキスト ボックス 60"/>
        <xdr:cNvSpPr txBox="1"/>
      </xdr:nvSpPr>
      <xdr:spPr>
        <a:xfrm>
          <a:off x="25273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23287</xdr:rowOff>
    </xdr:from>
    <xdr:to>
      <xdr:col>5</xdr:col>
      <xdr:colOff>34925</xdr:colOff>
      <xdr:row>13</xdr:row>
      <xdr:rowOff>124887</xdr:rowOff>
    </xdr:to>
    <xdr:sp macro="" textlink="">
      <xdr:nvSpPr>
        <xdr:cNvPr id="67" name="円/楕円 66"/>
        <xdr:cNvSpPr/>
      </xdr:nvSpPr>
      <xdr:spPr bwMode="auto">
        <a:xfrm>
          <a:off x="5600700" y="229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103314</xdr:rowOff>
    </xdr:from>
    <xdr:ext cx="762000" cy="259045"/>
    <xdr:sp macro="" textlink="">
      <xdr:nvSpPr>
        <xdr:cNvPr id="68" name="人口1人当たり決算額の推移該当値テキスト130"/>
        <xdr:cNvSpPr txBox="1"/>
      </xdr:nvSpPr>
      <xdr:spPr>
        <a:xfrm>
          <a:off x="5740400" y="220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74,699</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152857</xdr:rowOff>
    </xdr:from>
    <xdr:to>
      <xdr:col>4</xdr:col>
      <xdr:colOff>520700</xdr:colOff>
      <xdr:row>13</xdr:row>
      <xdr:rowOff>83007</xdr:rowOff>
    </xdr:to>
    <xdr:sp macro="" textlink="">
      <xdr:nvSpPr>
        <xdr:cNvPr id="69" name="円/楕円 68"/>
        <xdr:cNvSpPr/>
      </xdr:nvSpPr>
      <xdr:spPr bwMode="auto">
        <a:xfrm>
          <a:off x="4953000" y="225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93184</xdr:rowOff>
    </xdr:from>
    <xdr:ext cx="736600" cy="259045"/>
    <xdr:sp macro="" textlink="">
      <xdr:nvSpPr>
        <xdr:cNvPr id="70" name="テキスト ボックス 69"/>
        <xdr:cNvSpPr txBox="1"/>
      </xdr:nvSpPr>
      <xdr:spPr>
        <a:xfrm>
          <a:off x="4622800" y="202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75,615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3490</xdr:rowOff>
    </xdr:from>
    <xdr:to>
      <xdr:col>3</xdr:col>
      <xdr:colOff>955675</xdr:colOff>
      <xdr:row>13</xdr:row>
      <xdr:rowOff>105090</xdr:rowOff>
    </xdr:to>
    <xdr:sp macro="" textlink="">
      <xdr:nvSpPr>
        <xdr:cNvPr id="71" name="円/楕円 70"/>
        <xdr:cNvSpPr/>
      </xdr:nvSpPr>
      <xdr:spPr bwMode="auto">
        <a:xfrm>
          <a:off x="4254500" y="2279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115267</xdr:rowOff>
    </xdr:from>
    <xdr:ext cx="762000" cy="259045"/>
    <xdr:sp macro="" textlink="">
      <xdr:nvSpPr>
        <xdr:cNvPr id="72" name="テキスト ボックス 71"/>
        <xdr:cNvSpPr txBox="1"/>
      </xdr:nvSpPr>
      <xdr:spPr>
        <a:xfrm>
          <a:off x="3924300" y="20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75,132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122865</xdr:rowOff>
    </xdr:from>
    <xdr:to>
      <xdr:col>3</xdr:col>
      <xdr:colOff>257175</xdr:colOff>
      <xdr:row>14</xdr:row>
      <xdr:rowOff>53015</xdr:rowOff>
    </xdr:to>
    <xdr:sp macro="" textlink="">
      <xdr:nvSpPr>
        <xdr:cNvPr id="73" name="円/楕円 72"/>
        <xdr:cNvSpPr/>
      </xdr:nvSpPr>
      <xdr:spPr bwMode="auto">
        <a:xfrm>
          <a:off x="3556000" y="2399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63192</xdr:rowOff>
    </xdr:from>
    <xdr:ext cx="762000" cy="259045"/>
    <xdr:sp macro="" textlink="">
      <xdr:nvSpPr>
        <xdr:cNvPr id="74" name="テキスト ボックス 73"/>
        <xdr:cNvSpPr txBox="1"/>
      </xdr:nvSpPr>
      <xdr:spPr>
        <a:xfrm>
          <a:off x="3225800" y="21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72,521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134112</xdr:rowOff>
    </xdr:from>
    <xdr:to>
      <xdr:col>2</xdr:col>
      <xdr:colOff>692150</xdr:colOff>
      <xdr:row>13</xdr:row>
      <xdr:rowOff>64262</xdr:rowOff>
    </xdr:to>
    <xdr:sp macro="" textlink="">
      <xdr:nvSpPr>
        <xdr:cNvPr id="75" name="円/楕円 74"/>
        <xdr:cNvSpPr/>
      </xdr:nvSpPr>
      <xdr:spPr bwMode="auto">
        <a:xfrm>
          <a:off x="2857500" y="223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74439</xdr:rowOff>
    </xdr:from>
    <xdr:ext cx="762000" cy="259045"/>
    <xdr:sp macro="" textlink="">
      <xdr:nvSpPr>
        <xdr:cNvPr id="76" name="テキスト ボックス 75"/>
        <xdr:cNvSpPr txBox="1"/>
      </xdr:nvSpPr>
      <xdr:spPr>
        <a:xfrm>
          <a:off x="2527300" y="200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28670</xdr:rowOff>
    </xdr:from>
    <xdr:to>
      <xdr:col>4</xdr:col>
      <xdr:colOff>1117600</xdr:colOff>
      <xdr:row>37</xdr:row>
      <xdr:rowOff>136111</xdr:rowOff>
    </xdr:to>
    <xdr:cxnSp macro="">
      <xdr:nvCxnSpPr>
        <xdr:cNvPr id="111" name="直線コネクタ 110"/>
        <xdr:cNvCxnSpPr/>
      </xdr:nvCxnSpPr>
      <xdr:spPr bwMode="auto">
        <a:xfrm>
          <a:off x="5003800" y="7153370"/>
          <a:ext cx="647700" cy="107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122053</xdr:rowOff>
    </xdr:from>
    <xdr:ext cx="762000" cy="259045"/>
    <xdr:sp macro="" textlink="">
      <xdr:nvSpPr>
        <xdr:cNvPr id="112" name="人口1人当たり決算額の推移平均値テキスト445"/>
        <xdr:cNvSpPr txBox="1"/>
      </xdr:nvSpPr>
      <xdr:spPr>
        <a:xfrm>
          <a:off x="5740400" y="673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166809</xdr:rowOff>
    </xdr:from>
    <xdr:to>
      <xdr:col>4</xdr:col>
      <xdr:colOff>469900</xdr:colOff>
      <xdr:row>37</xdr:row>
      <xdr:rowOff>28670</xdr:rowOff>
    </xdr:to>
    <xdr:cxnSp macro="">
      <xdr:nvCxnSpPr>
        <xdr:cNvPr id="114" name="直線コネクタ 113"/>
        <xdr:cNvCxnSpPr/>
      </xdr:nvCxnSpPr>
      <xdr:spPr bwMode="auto">
        <a:xfrm>
          <a:off x="4305300" y="7120059"/>
          <a:ext cx="698500" cy="3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50074</xdr:rowOff>
    </xdr:from>
    <xdr:to>
      <xdr:col>4</xdr:col>
      <xdr:colOff>520700</xdr:colOff>
      <xdr:row>36</xdr:row>
      <xdr:rowOff>151674</xdr:rowOff>
    </xdr:to>
    <xdr:sp macro="" textlink="">
      <xdr:nvSpPr>
        <xdr:cNvPr id="115" name="フローチャート : 判断 114"/>
        <xdr:cNvSpPr/>
      </xdr:nvSpPr>
      <xdr:spPr bwMode="auto">
        <a:xfrm>
          <a:off x="4953000" y="7003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161851</xdr:rowOff>
    </xdr:from>
    <xdr:ext cx="736600" cy="259045"/>
    <xdr:sp macro="" textlink="">
      <xdr:nvSpPr>
        <xdr:cNvPr id="116" name="テキスト ボックス 115"/>
        <xdr:cNvSpPr txBox="1"/>
      </xdr:nvSpPr>
      <xdr:spPr>
        <a:xfrm>
          <a:off x="4622800" y="6772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36833</xdr:rowOff>
    </xdr:from>
    <xdr:to>
      <xdr:col>3</xdr:col>
      <xdr:colOff>904875</xdr:colOff>
      <xdr:row>36</xdr:row>
      <xdr:rowOff>166809</xdr:rowOff>
    </xdr:to>
    <xdr:cxnSp macro="">
      <xdr:nvCxnSpPr>
        <xdr:cNvPr id="117" name="直線コネクタ 116"/>
        <xdr:cNvCxnSpPr/>
      </xdr:nvCxnSpPr>
      <xdr:spPr bwMode="auto">
        <a:xfrm>
          <a:off x="3606800" y="6990083"/>
          <a:ext cx="698500" cy="12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23688</xdr:rowOff>
    </xdr:from>
    <xdr:to>
      <xdr:col>3</xdr:col>
      <xdr:colOff>955675</xdr:colOff>
      <xdr:row>36</xdr:row>
      <xdr:rowOff>125288</xdr:rowOff>
    </xdr:to>
    <xdr:sp macro="" textlink="">
      <xdr:nvSpPr>
        <xdr:cNvPr id="118" name="フローチャート : 判断 117"/>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135465</xdr:rowOff>
    </xdr:from>
    <xdr:ext cx="762000" cy="259045"/>
    <xdr:sp macro="" textlink="">
      <xdr:nvSpPr>
        <xdr:cNvPr id="119" name="テキスト ボックス 118"/>
        <xdr:cNvSpPr txBox="1"/>
      </xdr:nvSpPr>
      <xdr:spPr>
        <a:xfrm>
          <a:off x="3924300" y="674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259784</xdr:rowOff>
    </xdr:from>
    <xdr:to>
      <xdr:col>3</xdr:col>
      <xdr:colOff>206375</xdr:colOff>
      <xdr:row>36</xdr:row>
      <xdr:rowOff>36833</xdr:rowOff>
    </xdr:to>
    <xdr:cxnSp macro="">
      <xdr:nvCxnSpPr>
        <xdr:cNvPr id="120" name="直線コネクタ 119"/>
        <xdr:cNvCxnSpPr/>
      </xdr:nvCxnSpPr>
      <xdr:spPr bwMode="auto">
        <a:xfrm>
          <a:off x="2908300" y="6870134"/>
          <a:ext cx="698500" cy="11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319659</xdr:rowOff>
    </xdr:from>
    <xdr:to>
      <xdr:col>3</xdr:col>
      <xdr:colOff>257175</xdr:colOff>
      <xdr:row>36</xdr:row>
      <xdr:rowOff>78359</xdr:rowOff>
    </xdr:to>
    <xdr:sp macro="" textlink="">
      <xdr:nvSpPr>
        <xdr:cNvPr id="121" name="フローチャート : 判断 120"/>
        <xdr:cNvSpPr/>
      </xdr:nvSpPr>
      <xdr:spPr bwMode="auto">
        <a:xfrm>
          <a:off x="3556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88536</xdr:rowOff>
    </xdr:from>
    <xdr:ext cx="762000" cy="259045"/>
    <xdr:sp macro="" textlink="">
      <xdr:nvSpPr>
        <xdr:cNvPr id="122" name="テキスト ボックス 121"/>
        <xdr:cNvSpPr txBox="1"/>
      </xdr:nvSpPr>
      <xdr:spPr>
        <a:xfrm>
          <a:off x="3225800" y="66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261921</xdr:rowOff>
    </xdr:from>
    <xdr:to>
      <xdr:col>2</xdr:col>
      <xdr:colOff>692150</xdr:colOff>
      <xdr:row>36</xdr:row>
      <xdr:rowOff>20621</xdr:rowOff>
    </xdr:to>
    <xdr:sp macro="" textlink="">
      <xdr:nvSpPr>
        <xdr:cNvPr id="123" name="フローチャート : 判断 122"/>
        <xdr:cNvSpPr/>
      </xdr:nvSpPr>
      <xdr:spPr bwMode="auto">
        <a:xfrm>
          <a:off x="2857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5398</xdr:rowOff>
    </xdr:from>
    <xdr:ext cx="762000" cy="259045"/>
    <xdr:sp macro="" textlink="">
      <xdr:nvSpPr>
        <xdr:cNvPr id="124" name="テキスト ボックス 123"/>
        <xdr:cNvSpPr txBox="1"/>
      </xdr:nvSpPr>
      <xdr:spPr>
        <a:xfrm>
          <a:off x="2527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85311</xdr:rowOff>
    </xdr:from>
    <xdr:to>
      <xdr:col>5</xdr:col>
      <xdr:colOff>34925</xdr:colOff>
      <xdr:row>37</xdr:row>
      <xdr:rowOff>186911</xdr:rowOff>
    </xdr:to>
    <xdr:sp macro="" textlink="">
      <xdr:nvSpPr>
        <xdr:cNvPr id="130" name="円/楕円 129"/>
        <xdr:cNvSpPr/>
      </xdr:nvSpPr>
      <xdr:spPr bwMode="auto">
        <a:xfrm>
          <a:off x="5600700" y="721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57388</xdr:rowOff>
    </xdr:from>
    <xdr:ext cx="762000" cy="259045"/>
    <xdr:sp macro="" textlink="">
      <xdr:nvSpPr>
        <xdr:cNvPr id="131" name="人口1人当たり決算額の推移該当値テキスト445"/>
        <xdr:cNvSpPr txBox="1"/>
      </xdr:nvSpPr>
      <xdr:spPr>
        <a:xfrm>
          <a:off x="5740400" y="718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149320</xdr:rowOff>
    </xdr:from>
    <xdr:to>
      <xdr:col>4</xdr:col>
      <xdr:colOff>520700</xdr:colOff>
      <xdr:row>37</xdr:row>
      <xdr:rowOff>79470</xdr:rowOff>
    </xdr:to>
    <xdr:sp macro="" textlink="">
      <xdr:nvSpPr>
        <xdr:cNvPr id="132" name="円/楕円 131"/>
        <xdr:cNvSpPr/>
      </xdr:nvSpPr>
      <xdr:spPr bwMode="auto">
        <a:xfrm>
          <a:off x="4953000" y="710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64247</xdr:rowOff>
    </xdr:from>
    <xdr:ext cx="736600" cy="259045"/>
    <xdr:sp macro="" textlink="">
      <xdr:nvSpPr>
        <xdr:cNvPr id="133" name="テキスト ボックス 132"/>
        <xdr:cNvSpPr txBox="1"/>
      </xdr:nvSpPr>
      <xdr:spPr>
        <a:xfrm>
          <a:off x="4622800" y="71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116009</xdr:rowOff>
    </xdr:from>
    <xdr:to>
      <xdr:col>3</xdr:col>
      <xdr:colOff>955675</xdr:colOff>
      <xdr:row>37</xdr:row>
      <xdr:rowOff>46159</xdr:rowOff>
    </xdr:to>
    <xdr:sp macro="" textlink="">
      <xdr:nvSpPr>
        <xdr:cNvPr id="134" name="円/楕円 133"/>
        <xdr:cNvSpPr/>
      </xdr:nvSpPr>
      <xdr:spPr bwMode="auto">
        <a:xfrm>
          <a:off x="4254500" y="7069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30936</xdr:rowOff>
    </xdr:from>
    <xdr:ext cx="762000" cy="259045"/>
    <xdr:sp macro="" textlink="">
      <xdr:nvSpPr>
        <xdr:cNvPr id="135" name="テキスト ボックス 134"/>
        <xdr:cNvSpPr txBox="1"/>
      </xdr:nvSpPr>
      <xdr:spPr>
        <a:xfrm>
          <a:off x="3924300" y="715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328933</xdr:rowOff>
    </xdr:from>
    <xdr:to>
      <xdr:col>3</xdr:col>
      <xdr:colOff>257175</xdr:colOff>
      <xdr:row>36</xdr:row>
      <xdr:rowOff>87633</xdr:rowOff>
    </xdr:to>
    <xdr:sp macro="" textlink="">
      <xdr:nvSpPr>
        <xdr:cNvPr id="136" name="円/楕円 135"/>
        <xdr:cNvSpPr/>
      </xdr:nvSpPr>
      <xdr:spPr bwMode="auto">
        <a:xfrm>
          <a:off x="3556000" y="693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72410</xdr:rowOff>
    </xdr:from>
    <xdr:ext cx="762000" cy="259045"/>
    <xdr:sp macro="" textlink="">
      <xdr:nvSpPr>
        <xdr:cNvPr id="137" name="テキスト ボックス 136"/>
        <xdr:cNvSpPr txBox="1"/>
      </xdr:nvSpPr>
      <xdr:spPr>
        <a:xfrm>
          <a:off x="3225800" y="702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208984</xdr:rowOff>
    </xdr:from>
    <xdr:to>
      <xdr:col>2</xdr:col>
      <xdr:colOff>692150</xdr:colOff>
      <xdr:row>35</xdr:row>
      <xdr:rowOff>310584</xdr:rowOff>
    </xdr:to>
    <xdr:sp macro="" textlink="">
      <xdr:nvSpPr>
        <xdr:cNvPr id="138" name="円/楕円 137"/>
        <xdr:cNvSpPr/>
      </xdr:nvSpPr>
      <xdr:spPr bwMode="auto">
        <a:xfrm>
          <a:off x="2857500" y="681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320761</xdr:rowOff>
    </xdr:from>
    <xdr:ext cx="762000" cy="259045"/>
    <xdr:sp macro="" textlink="">
      <xdr:nvSpPr>
        <xdr:cNvPr id="139" name="テキスト ボックス 138"/>
        <xdr:cNvSpPr txBox="1"/>
      </xdr:nvSpPr>
      <xdr:spPr>
        <a:xfrm>
          <a:off x="2527300" y="658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7531</xdr:rowOff>
    </xdr:from>
    <xdr:to>
      <xdr:col>6</xdr:col>
      <xdr:colOff>511175</xdr:colOff>
      <xdr:row>31</xdr:row>
      <xdr:rowOff>55537</xdr:rowOff>
    </xdr:to>
    <xdr:cxnSp macro="">
      <xdr:nvCxnSpPr>
        <xdr:cNvPr id="61" name="直線コネクタ 60"/>
        <xdr:cNvCxnSpPr/>
      </xdr:nvCxnSpPr>
      <xdr:spPr>
        <a:xfrm>
          <a:off x="3797300" y="5322481"/>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100741</xdr:rowOff>
    </xdr:from>
    <xdr:ext cx="534377" cy="259045"/>
    <xdr:sp macro="" textlink="">
      <xdr:nvSpPr>
        <xdr:cNvPr id="62" name="人件費平均値テキスト"/>
        <xdr:cNvSpPr txBox="1"/>
      </xdr:nvSpPr>
      <xdr:spPr>
        <a:xfrm>
          <a:off x="4686300" y="59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7531</xdr:rowOff>
    </xdr:from>
    <xdr:to>
      <xdr:col>5</xdr:col>
      <xdr:colOff>358775</xdr:colOff>
      <xdr:row>31</xdr:row>
      <xdr:rowOff>18504</xdr:rowOff>
    </xdr:to>
    <xdr:cxnSp macro="">
      <xdr:nvCxnSpPr>
        <xdr:cNvPr id="64" name="直線コネクタ 63"/>
        <xdr:cNvCxnSpPr/>
      </xdr:nvCxnSpPr>
      <xdr:spPr>
        <a:xfrm flipV="1">
          <a:off x="2908300" y="532248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xdr:rowOff>
    </xdr:from>
    <xdr:to>
      <xdr:col>5</xdr:col>
      <xdr:colOff>409575</xdr:colOff>
      <xdr:row>35</xdr:row>
      <xdr:rowOff>102641</xdr:rowOff>
    </xdr:to>
    <xdr:sp macro="" textlink="">
      <xdr:nvSpPr>
        <xdr:cNvPr id="65" name="フローチャート : 判断 64"/>
        <xdr:cNvSpPr/>
      </xdr:nvSpPr>
      <xdr:spPr>
        <a:xfrm>
          <a:off x="3746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93768</xdr:rowOff>
    </xdr:from>
    <xdr:ext cx="534377" cy="259045"/>
    <xdr:sp macro="" textlink="">
      <xdr:nvSpPr>
        <xdr:cNvPr id="66" name="テキスト ボックス 65"/>
        <xdr:cNvSpPr txBox="1"/>
      </xdr:nvSpPr>
      <xdr:spPr>
        <a:xfrm>
          <a:off x="3530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18504</xdr:rowOff>
    </xdr:from>
    <xdr:to>
      <xdr:col>4</xdr:col>
      <xdr:colOff>155575</xdr:colOff>
      <xdr:row>31</xdr:row>
      <xdr:rowOff>133376</xdr:rowOff>
    </xdr:to>
    <xdr:cxnSp macro="">
      <xdr:nvCxnSpPr>
        <xdr:cNvPr id="67" name="直線コネクタ 66"/>
        <xdr:cNvCxnSpPr/>
      </xdr:nvCxnSpPr>
      <xdr:spPr>
        <a:xfrm flipV="1">
          <a:off x="2019300" y="5333454"/>
          <a:ext cx="889000" cy="11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124134</xdr:rowOff>
    </xdr:from>
    <xdr:ext cx="534377" cy="259045"/>
    <xdr:sp macro="" textlink="">
      <xdr:nvSpPr>
        <xdr:cNvPr id="69" name="テキスト ボックス 68"/>
        <xdr:cNvSpPr txBox="1"/>
      </xdr:nvSpPr>
      <xdr:spPr>
        <a:xfrm>
          <a:off x="2641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102705</xdr:rowOff>
    </xdr:from>
    <xdr:to>
      <xdr:col>2</xdr:col>
      <xdr:colOff>638175</xdr:colOff>
      <xdr:row>31</xdr:row>
      <xdr:rowOff>133376</xdr:rowOff>
    </xdr:to>
    <xdr:cxnSp macro="">
      <xdr:nvCxnSpPr>
        <xdr:cNvPr id="70" name="直線コネクタ 69"/>
        <xdr:cNvCxnSpPr/>
      </xdr:nvCxnSpPr>
      <xdr:spPr>
        <a:xfrm>
          <a:off x="1130300" y="5246205"/>
          <a:ext cx="889000" cy="2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113276</xdr:rowOff>
    </xdr:from>
    <xdr:ext cx="534377" cy="259045"/>
    <xdr:sp macro="" textlink="">
      <xdr:nvSpPr>
        <xdr:cNvPr id="72" name="テキスト ボックス 71"/>
        <xdr:cNvSpPr txBox="1"/>
      </xdr:nvSpPr>
      <xdr:spPr>
        <a:xfrm>
          <a:off x="1752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57230</xdr:rowOff>
    </xdr:from>
    <xdr:ext cx="534377" cy="259045"/>
    <xdr:sp macro="" textlink="">
      <xdr:nvSpPr>
        <xdr:cNvPr id="74" name="テキスト ボックス 73"/>
        <xdr:cNvSpPr txBox="1"/>
      </xdr:nvSpPr>
      <xdr:spPr>
        <a:xfrm>
          <a:off x="863111" y="60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4737</xdr:rowOff>
    </xdr:from>
    <xdr:to>
      <xdr:col>6</xdr:col>
      <xdr:colOff>561975</xdr:colOff>
      <xdr:row>31</xdr:row>
      <xdr:rowOff>106337</xdr:rowOff>
    </xdr:to>
    <xdr:sp macro="" textlink="">
      <xdr:nvSpPr>
        <xdr:cNvPr id="80" name="円/楕円 79"/>
        <xdr:cNvSpPr/>
      </xdr:nvSpPr>
      <xdr:spPr>
        <a:xfrm>
          <a:off x="4584700" y="531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129214</xdr:rowOff>
    </xdr:from>
    <xdr:ext cx="534377" cy="259045"/>
    <xdr:sp macro="" textlink="">
      <xdr:nvSpPr>
        <xdr:cNvPr id="81" name="人件費該当値テキスト"/>
        <xdr:cNvSpPr txBox="1"/>
      </xdr:nvSpPr>
      <xdr:spPr>
        <a:xfrm>
          <a:off x="4686300" y="52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75,709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128181</xdr:rowOff>
    </xdr:from>
    <xdr:to>
      <xdr:col>5</xdr:col>
      <xdr:colOff>409575</xdr:colOff>
      <xdr:row>31</xdr:row>
      <xdr:rowOff>58331</xdr:rowOff>
    </xdr:to>
    <xdr:sp macro="" textlink="">
      <xdr:nvSpPr>
        <xdr:cNvPr id="82" name="円/楕円 81"/>
        <xdr:cNvSpPr/>
      </xdr:nvSpPr>
      <xdr:spPr>
        <a:xfrm>
          <a:off x="3746500" y="52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74858</xdr:rowOff>
    </xdr:from>
    <xdr:ext cx="534377" cy="259045"/>
    <xdr:sp macro="" textlink="">
      <xdr:nvSpPr>
        <xdr:cNvPr id="83" name="テキスト ボックス 82"/>
        <xdr:cNvSpPr txBox="1"/>
      </xdr:nvSpPr>
      <xdr:spPr>
        <a:xfrm>
          <a:off x="3530111" y="504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76,969</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139154</xdr:rowOff>
    </xdr:from>
    <xdr:to>
      <xdr:col>4</xdr:col>
      <xdr:colOff>206375</xdr:colOff>
      <xdr:row>31</xdr:row>
      <xdr:rowOff>69304</xdr:rowOff>
    </xdr:to>
    <xdr:sp macro="" textlink="">
      <xdr:nvSpPr>
        <xdr:cNvPr id="84" name="円/楕円 83"/>
        <xdr:cNvSpPr/>
      </xdr:nvSpPr>
      <xdr:spPr>
        <a:xfrm>
          <a:off x="2857500" y="52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85831</xdr:rowOff>
    </xdr:from>
    <xdr:ext cx="534377" cy="259045"/>
    <xdr:sp macro="" textlink="">
      <xdr:nvSpPr>
        <xdr:cNvPr id="85" name="テキスト ボックス 84"/>
        <xdr:cNvSpPr txBox="1"/>
      </xdr:nvSpPr>
      <xdr:spPr>
        <a:xfrm>
          <a:off x="2641111" y="50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82576</xdr:rowOff>
    </xdr:from>
    <xdr:to>
      <xdr:col>3</xdr:col>
      <xdr:colOff>3175</xdr:colOff>
      <xdr:row>32</xdr:row>
      <xdr:rowOff>12726</xdr:rowOff>
    </xdr:to>
    <xdr:sp macro="" textlink="">
      <xdr:nvSpPr>
        <xdr:cNvPr id="86" name="円/楕円 85"/>
        <xdr:cNvSpPr/>
      </xdr:nvSpPr>
      <xdr:spPr>
        <a:xfrm>
          <a:off x="1968500" y="539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29253</xdr:rowOff>
    </xdr:from>
    <xdr:ext cx="534377" cy="259045"/>
    <xdr:sp macro="" textlink="">
      <xdr:nvSpPr>
        <xdr:cNvPr id="87" name="テキスト ボックス 86"/>
        <xdr:cNvSpPr txBox="1"/>
      </xdr:nvSpPr>
      <xdr:spPr>
        <a:xfrm>
          <a:off x="1752111" y="517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73,666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51905</xdr:rowOff>
    </xdr:from>
    <xdr:to>
      <xdr:col>1</xdr:col>
      <xdr:colOff>485775</xdr:colOff>
      <xdr:row>30</xdr:row>
      <xdr:rowOff>153505</xdr:rowOff>
    </xdr:to>
    <xdr:sp macro="" textlink="">
      <xdr:nvSpPr>
        <xdr:cNvPr id="88" name="円/楕円 87"/>
        <xdr:cNvSpPr/>
      </xdr:nvSpPr>
      <xdr:spPr>
        <a:xfrm>
          <a:off x="1079500" y="519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170032</xdr:rowOff>
    </xdr:from>
    <xdr:ext cx="534377" cy="259045"/>
    <xdr:sp macro="" textlink="">
      <xdr:nvSpPr>
        <xdr:cNvPr id="89" name="テキスト ボックス 88"/>
        <xdr:cNvSpPr txBox="1"/>
      </xdr:nvSpPr>
      <xdr:spPr>
        <a:xfrm>
          <a:off x="863111" y="497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99885</xdr:rowOff>
    </xdr:from>
    <xdr:to>
      <xdr:col>6</xdr:col>
      <xdr:colOff>511175</xdr:colOff>
      <xdr:row>55</xdr:row>
      <xdr:rowOff>159359</xdr:rowOff>
    </xdr:to>
    <xdr:cxnSp macro="">
      <xdr:nvCxnSpPr>
        <xdr:cNvPr id="119" name="直線コネクタ 118"/>
        <xdr:cNvCxnSpPr/>
      </xdr:nvCxnSpPr>
      <xdr:spPr>
        <a:xfrm flipV="1">
          <a:off x="3797300" y="9529635"/>
          <a:ext cx="8382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56608</xdr:rowOff>
    </xdr:from>
    <xdr:ext cx="534377" cy="259045"/>
    <xdr:sp macro="" textlink="">
      <xdr:nvSpPr>
        <xdr:cNvPr id="120" name="物件費平均値テキスト"/>
        <xdr:cNvSpPr txBox="1"/>
      </xdr:nvSpPr>
      <xdr:spPr>
        <a:xfrm>
          <a:off x="4686300" y="9143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159359</xdr:rowOff>
    </xdr:from>
    <xdr:to>
      <xdr:col>5</xdr:col>
      <xdr:colOff>358775</xdr:colOff>
      <xdr:row>56</xdr:row>
      <xdr:rowOff>19533</xdr:rowOff>
    </xdr:to>
    <xdr:cxnSp macro="">
      <xdr:nvCxnSpPr>
        <xdr:cNvPr id="122" name="直線コネクタ 121"/>
        <xdr:cNvCxnSpPr/>
      </xdr:nvCxnSpPr>
      <xdr:spPr>
        <a:xfrm flipV="1">
          <a:off x="2908300" y="9589109"/>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10338</xdr:rowOff>
    </xdr:from>
    <xdr:to>
      <xdr:col>5</xdr:col>
      <xdr:colOff>409575</xdr:colOff>
      <xdr:row>54</xdr:row>
      <xdr:rowOff>111938</xdr:rowOff>
    </xdr:to>
    <xdr:sp macro="" textlink="">
      <xdr:nvSpPr>
        <xdr:cNvPr id="123" name="フローチャート : 判断 122"/>
        <xdr:cNvSpPr/>
      </xdr:nvSpPr>
      <xdr:spPr>
        <a:xfrm>
          <a:off x="3746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128465</xdr:rowOff>
    </xdr:from>
    <xdr:ext cx="534377" cy="259045"/>
    <xdr:sp macro="" textlink="">
      <xdr:nvSpPr>
        <xdr:cNvPr id="124" name="テキスト ボックス 123"/>
        <xdr:cNvSpPr txBox="1"/>
      </xdr:nvSpPr>
      <xdr:spPr>
        <a:xfrm>
          <a:off x="3530111" y="90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19533</xdr:rowOff>
    </xdr:from>
    <xdr:to>
      <xdr:col>4</xdr:col>
      <xdr:colOff>155575</xdr:colOff>
      <xdr:row>57</xdr:row>
      <xdr:rowOff>5931</xdr:rowOff>
    </xdr:to>
    <xdr:cxnSp macro="">
      <xdr:nvCxnSpPr>
        <xdr:cNvPr id="125" name="直線コネクタ 124"/>
        <xdr:cNvCxnSpPr/>
      </xdr:nvCxnSpPr>
      <xdr:spPr>
        <a:xfrm flipV="1">
          <a:off x="2019300" y="9620733"/>
          <a:ext cx="889000" cy="1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63602</xdr:rowOff>
    </xdr:from>
    <xdr:to>
      <xdr:col>4</xdr:col>
      <xdr:colOff>206375</xdr:colOff>
      <xdr:row>53</xdr:row>
      <xdr:rowOff>165202</xdr:rowOff>
    </xdr:to>
    <xdr:sp macro="" textlink="">
      <xdr:nvSpPr>
        <xdr:cNvPr id="126" name="フローチャート : 判断 125"/>
        <xdr:cNvSpPr/>
      </xdr:nvSpPr>
      <xdr:spPr>
        <a:xfrm>
          <a:off x="2857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10279</xdr:rowOff>
    </xdr:from>
    <xdr:ext cx="534377" cy="259045"/>
    <xdr:sp macro="" textlink="">
      <xdr:nvSpPr>
        <xdr:cNvPr id="127" name="テキスト ボックス 126"/>
        <xdr:cNvSpPr txBox="1"/>
      </xdr:nvSpPr>
      <xdr:spPr>
        <a:xfrm>
          <a:off x="2641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64415</xdr:rowOff>
    </xdr:from>
    <xdr:to>
      <xdr:col>2</xdr:col>
      <xdr:colOff>638175</xdr:colOff>
      <xdr:row>57</xdr:row>
      <xdr:rowOff>5931</xdr:rowOff>
    </xdr:to>
    <xdr:cxnSp macro="">
      <xdr:nvCxnSpPr>
        <xdr:cNvPr id="128" name="直線コネクタ 127"/>
        <xdr:cNvCxnSpPr/>
      </xdr:nvCxnSpPr>
      <xdr:spPr>
        <a:xfrm>
          <a:off x="1130300" y="9665615"/>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18529</xdr:rowOff>
    </xdr:from>
    <xdr:to>
      <xdr:col>3</xdr:col>
      <xdr:colOff>3175</xdr:colOff>
      <xdr:row>54</xdr:row>
      <xdr:rowOff>120129</xdr:rowOff>
    </xdr:to>
    <xdr:sp macro="" textlink="">
      <xdr:nvSpPr>
        <xdr:cNvPr id="129" name="フローチャート : 判断 128"/>
        <xdr:cNvSpPr/>
      </xdr:nvSpPr>
      <xdr:spPr>
        <a:xfrm>
          <a:off x="1968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136656</xdr:rowOff>
    </xdr:from>
    <xdr:ext cx="534377" cy="259045"/>
    <xdr:sp macro="" textlink="">
      <xdr:nvSpPr>
        <xdr:cNvPr id="130" name="テキスト ボックス 129"/>
        <xdr:cNvSpPr txBox="1"/>
      </xdr:nvSpPr>
      <xdr:spPr>
        <a:xfrm>
          <a:off x="1752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117437</xdr:rowOff>
    </xdr:from>
    <xdr:to>
      <xdr:col>1</xdr:col>
      <xdr:colOff>485775</xdr:colOff>
      <xdr:row>55</xdr:row>
      <xdr:rowOff>47587</xdr:rowOff>
    </xdr:to>
    <xdr:sp macro="" textlink="">
      <xdr:nvSpPr>
        <xdr:cNvPr id="131" name="フローチャート : 判断 130"/>
        <xdr:cNvSpPr/>
      </xdr:nvSpPr>
      <xdr:spPr>
        <a:xfrm>
          <a:off x="1079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64114</xdr:rowOff>
    </xdr:from>
    <xdr:ext cx="534377" cy="259045"/>
    <xdr:sp macro="" textlink="">
      <xdr:nvSpPr>
        <xdr:cNvPr id="132" name="テキスト ボックス 131"/>
        <xdr:cNvSpPr txBox="1"/>
      </xdr:nvSpPr>
      <xdr:spPr>
        <a:xfrm>
          <a:off x="863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49085</xdr:rowOff>
    </xdr:from>
    <xdr:to>
      <xdr:col>6</xdr:col>
      <xdr:colOff>561975</xdr:colOff>
      <xdr:row>55</xdr:row>
      <xdr:rowOff>150685</xdr:rowOff>
    </xdr:to>
    <xdr:sp macro="" textlink="">
      <xdr:nvSpPr>
        <xdr:cNvPr id="138" name="円/楕円 137"/>
        <xdr:cNvSpPr/>
      </xdr:nvSpPr>
      <xdr:spPr>
        <a:xfrm>
          <a:off x="4584700" y="94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27512</xdr:rowOff>
    </xdr:from>
    <xdr:ext cx="534377" cy="259045"/>
    <xdr:sp macro="" textlink="">
      <xdr:nvSpPr>
        <xdr:cNvPr id="139" name="物件費該当値テキスト"/>
        <xdr:cNvSpPr txBox="1"/>
      </xdr:nvSpPr>
      <xdr:spPr>
        <a:xfrm>
          <a:off x="4686300" y="9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46,545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108559</xdr:rowOff>
    </xdr:from>
    <xdr:to>
      <xdr:col>5</xdr:col>
      <xdr:colOff>409575</xdr:colOff>
      <xdr:row>56</xdr:row>
      <xdr:rowOff>38709</xdr:rowOff>
    </xdr:to>
    <xdr:sp macro="" textlink="">
      <xdr:nvSpPr>
        <xdr:cNvPr id="140" name="円/楕円 139"/>
        <xdr:cNvSpPr/>
      </xdr:nvSpPr>
      <xdr:spPr>
        <a:xfrm>
          <a:off x="3746500" y="95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29836</xdr:rowOff>
    </xdr:from>
    <xdr:ext cx="534377" cy="259045"/>
    <xdr:sp macro="" textlink="">
      <xdr:nvSpPr>
        <xdr:cNvPr id="141" name="テキスト ボックス 140"/>
        <xdr:cNvSpPr txBox="1"/>
      </xdr:nvSpPr>
      <xdr:spPr>
        <a:xfrm>
          <a:off x="3530111" y="963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140183</xdr:rowOff>
    </xdr:from>
    <xdr:to>
      <xdr:col>4</xdr:col>
      <xdr:colOff>206375</xdr:colOff>
      <xdr:row>56</xdr:row>
      <xdr:rowOff>70333</xdr:rowOff>
    </xdr:to>
    <xdr:sp macro="" textlink="">
      <xdr:nvSpPr>
        <xdr:cNvPr id="142" name="円/楕円 141"/>
        <xdr:cNvSpPr/>
      </xdr:nvSpPr>
      <xdr:spPr>
        <a:xfrm>
          <a:off x="2857500" y="95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61460</xdr:rowOff>
    </xdr:from>
    <xdr:ext cx="534377" cy="259045"/>
    <xdr:sp macro="" textlink="">
      <xdr:nvSpPr>
        <xdr:cNvPr id="143" name="テキスト ボックス 142"/>
        <xdr:cNvSpPr txBox="1"/>
      </xdr:nvSpPr>
      <xdr:spPr>
        <a:xfrm>
          <a:off x="2641111" y="96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126581</xdr:rowOff>
    </xdr:from>
    <xdr:to>
      <xdr:col>3</xdr:col>
      <xdr:colOff>3175</xdr:colOff>
      <xdr:row>57</xdr:row>
      <xdr:rowOff>56731</xdr:rowOff>
    </xdr:to>
    <xdr:sp macro="" textlink="">
      <xdr:nvSpPr>
        <xdr:cNvPr id="144" name="円/楕円 143"/>
        <xdr:cNvSpPr/>
      </xdr:nvSpPr>
      <xdr:spPr>
        <a:xfrm>
          <a:off x="1968500" y="97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47858</xdr:rowOff>
    </xdr:from>
    <xdr:ext cx="534377" cy="259045"/>
    <xdr:sp macro="" textlink="">
      <xdr:nvSpPr>
        <xdr:cNvPr id="145" name="テキスト ボックス 144"/>
        <xdr:cNvSpPr txBox="1"/>
      </xdr:nvSpPr>
      <xdr:spPr>
        <a:xfrm>
          <a:off x="1752111" y="982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13615</xdr:rowOff>
    </xdr:from>
    <xdr:to>
      <xdr:col>1</xdr:col>
      <xdr:colOff>485775</xdr:colOff>
      <xdr:row>56</xdr:row>
      <xdr:rowOff>115215</xdr:rowOff>
    </xdr:to>
    <xdr:sp macro="" textlink="">
      <xdr:nvSpPr>
        <xdr:cNvPr id="146" name="円/楕円 145"/>
        <xdr:cNvSpPr/>
      </xdr:nvSpPr>
      <xdr:spPr>
        <a:xfrm>
          <a:off x="1079500" y="96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106342</xdr:rowOff>
    </xdr:from>
    <xdr:ext cx="534377" cy="259045"/>
    <xdr:sp macro="" textlink="">
      <xdr:nvSpPr>
        <xdr:cNvPr id="147" name="テキスト ボックス 146"/>
        <xdr:cNvSpPr txBox="1"/>
      </xdr:nvSpPr>
      <xdr:spPr>
        <a:xfrm>
          <a:off x="863111" y="97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69</xdr:row>
      <xdr:rowOff>124269</xdr:rowOff>
    </xdr:from>
    <xdr:to>
      <xdr:col>6</xdr:col>
      <xdr:colOff>511175</xdr:colOff>
      <xdr:row>71</xdr:row>
      <xdr:rowOff>7874</xdr:rowOff>
    </xdr:to>
    <xdr:cxnSp macro="">
      <xdr:nvCxnSpPr>
        <xdr:cNvPr id="176" name="直線コネクタ 175"/>
        <xdr:cNvCxnSpPr/>
      </xdr:nvCxnSpPr>
      <xdr:spPr>
        <a:xfrm flipV="1">
          <a:off x="3797300" y="11954319"/>
          <a:ext cx="838200" cy="2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23512</xdr:rowOff>
    </xdr:from>
    <xdr:ext cx="469744" cy="259045"/>
    <xdr:sp macro="" textlink="">
      <xdr:nvSpPr>
        <xdr:cNvPr id="177" name="維持補修費平均値テキスト"/>
        <xdr:cNvSpPr txBox="1"/>
      </xdr:nvSpPr>
      <xdr:spPr>
        <a:xfrm>
          <a:off x="4686300" y="1271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138747</xdr:rowOff>
    </xdr:from>
    <xdr:to>
      <xdr:col>5</xdr:col>
      <xdr:colOff>358775</xdr:colOff>
      <xdr:row>71</xdr:row>
      <xdr:rowOff>7874</xdr:rowOff>
    </xdr:to>
    <xdr:cxnSp macro="">
      <xdr:nvCxnSpPr>
        <xdr:cNvPr id="179" name="直線コネクタ 178"/>
        <xdr:cNvCxnSpPr/>
      </xdr:nvCxnSpPr>
      <xdr:spPr>
        <a:xfrm>
          <a:off x="2908300" y="12140247"/>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168339</xdr:rowOff>
    </xdr:from>
    <xdr:to>
      <xdr:col>5</xdr:col>
      <xdr:colOff>409575</xdr:colOff>
      <xdr:row>75</xdr:row>
      <xdr:rowOff>98489</xdr:rowOff>
    </xdr:to>
    <xdr:sp macro="" textlink="">
      <xdr:nvSpPr>
        <xdr:cNvPr id="180" name="フローチャート : 判断 179"/>
        <xdr:cNvSpPr/>
      </xdr:nvSpPr>
      <xdr:spPr>
        <a:xfrm>
          <a:off x="3746500" y="12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89616</xdr:rowOff>
    </xdr:from>
    <xdr:ext cx="469744" cy="259045"/>
    <xdr:sp macro="" textlink="">
      <xdr:nvSpPr>
        <xdr:cNvPr id="181" name="テキスト ボックス 180"/>
        <xdr:cNvSpPr txBox="1"/>
      </xdr:nvSpPr>
      <xdr:spPr>
        <a:xfrm>
          <a:off x="3562427" y="129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138747</xdr:rowOff>
    </xdr:from>
    <xdr:to>
      <xdr:col>4</xdr:col>
      <xdr:colOff>155575</xdr:colOff>
      <xdr:row>72</xdr:row>
      <xdr:rowOff>89027</xdr:rowOff>
    </xdr:to>
    <xdr:cxnSp macro="">
      <xdr:nvCxnSpPr>
        <xdr:cNvPr id="182" name="直線コネクタ 181"/>
        <xdr:cNvCxnSpPr/>
      </xdr:nvCxnSpPr>
      <xdr:spPr>
        <a:xfrm flipV="1">
          <a:off x="2019300" y="12140247"/>
          <a:ext cx="889000" cy="29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19368</xdr:rowOff>
    </xdr:from>
    <xdr:to>
      <xdr:col>4</xdr:col>
      <xdr:colOff>206375</xdr:colOff>
      <xdr:row>75</xdr:row>
      <xdr:rowOff>120968</xdr:rowOff>
    </xdr:to>
    <xdr:sp macro="" textlink="">
      <xdr:nvSpPr>
        <xdr:cNvPr id="183" name="フローチャート : 判断 182"/>
        <xdr:cNvSpPr/>
      </xdr:nvSpPr>
      <xdr:spPr>
        <a:xfrm>
          <a:off x="2857500" y="128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112095</xdr:rowOff>
    </xdr:from>
    <xdr:ext cx="469744" cy="259045"/>
    <xdr:sp macro="" textlink="">
      <xdr:nvSpPr>
        <xdr:cNvPr id="184" name="テキスト ボックス 183"/>
        <xdr:cNvSpPr txBox="1"/>
      </xdr:nvSpPr>
      <xdr:spPr>
        <a:xfrm>
          <a:off x="2673427" y="129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101219</xdr:rowOff>
    </xdr:from>
    <xdr:to>
      <xdr:col>2</xdr:col>
      <xdr:colOff>638175</xdr:colOff>
      <xdr:row>72</xdr:row>
      <xdr:rowOff>89027</xdr:rowOff>
    </xdr:to>
    <xdr:cxnSp macro="">
      <xdr:nvCxnSpPr>
        <xdr:cNvPr id="185" name="直線コネクタ 184"/>
        <xdr:cNvCxnSpPr/>
      </xdr:nvCxnSpPr>
      <xdr:spPr>
        <a:xfrm>
          <a:off x="1130300" y="12274169"/>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29464</xdr:rowOff>
    </xdr:from>
    <xdr:to>
      <xdr:col>3</xdr:col>
      <xdr:colOff>3175</xdr:colOff>
      <xdr:row>75</xdr:row>
      <xdr:rowOff>131064</xdr:rowOff>
    </xdr:to>
    <xdr:sp macro="" textlink="">
      <xdr:nvSpPr>
        <xdr:cNvPr id="186" name="フローチャート : 判断 185"/>
        <xdr:cNvSpPr/>
      </xdr:nvSpPr>
      <xdr:spPr>
        <a:xfrm>
          <a:off x="1968500" y="128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122190</xdr:rowOff>
    </xdr:from>
    <xdr:ext cx="469744" cy="259045"/>
    <xdr:sp macro="" textlink="">
      <xdr:nvSpPr>
        <xdr:cNvPr id="187" name="テキスト ボックス 186"/>
        <xdr:cNvSpPr txBox="1"/>
      </xdr:nvSpPr>
      <xdr:spPr>
        <a:xfrm>
          <a:off x="1784427" y="1298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38036</xdr:rowOff>
    </xdr:from>
    <xdr:to>
      <xdr:col>1</xdr:col>
      <xdr:colOff>485775</xdr:colOff>
      <xdr:row>75</xdr:row>
      <xdr:rowOff>139636</xdr:rowOff>
    </xdr:to>
    <xdr:sp macro="" textlink="">
      <xdr:nvSpPr>
        <xdr:cNvPr id="188" name="フローチャート : 判断 187"/>
        <xdr:cNvSpPr/>
      </xdr:nvSpPr>
      <xdr:spPr>
        <a:xfrm>
          <a:off x="1079500" y="1289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130763</xdr:rowOff>
    </xdr:from>
    <xdr:ext cx="469744" cy="259045"/>
    <xdr:sp macro="" textlink="">
      <xdr:nvSpPr>
        <xdr:cNvPr id="189" name="テキスト ボックス 188"/>
        <xdr:cNvSpPr txBox="1"/>
      </xdr:nvSpPr>
      <xdr:spPr>
        <a:xfrm>
          <a:off x="895427" y="129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69</xdr:row>
      <xdr:rowOff>73469</xdr:rowOff>
    </xdr:from>
    <xdr:to>
      <xdr:col>6</xdr:col>
      <xdr:colOff>561975</xdr:colOff>
      <xdr:row>70</xdr:row>
      <xdr:rowOff>3619</xdr:rowOff>
    </xdr:to>
    <xdr:sp macro="" textlink="">
      <xdr:nvSpPr>
        <xdr:cNvPr id="195" name="円/楕円 194"/>
        <xdr:cNvSpPr/>
      </xdr:nvSpPr>
      <xdr:spPr>
        <a:xfrm>
          <a:off x="4584700" y="1190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26496</xdr:rowOff>
    </xdr:from>
    <xdr:ext cx="469744" cy="259045"/>
    <xdr:sp macro="" textlink="">
      <xdr:nvSpPr>
        <xdr:cNvPr id="196" name="維持補修費該当値テキスト"/>
        <xdr:cNvSpPr txBox="1"/>
      </xdr:nvSpPr>
      <xdr:spPr>
        <a:xfrm>
          <a:off x="4686300" y="1185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128524</xdr:rowOff>
    </xdr:from>
    <xdr:to>
      <xdr:col>5</xdr:col>
      <xdr:colOff>409575</xdr:colOff>
      <xdr:row>71</xdr:row>
      <xdr:rowOff>58674</xdr:rowOff>
    </xdr:to>
    <xdr:sp macro="" textlink="">
      <xdr:nvSpPr>
        <xdr:cNvPr id="197" name="円/楕円 196"/>
        <xdr:cNvSpPr/>
      </xdr:nvSpPr>
      <xdr:spPr>
        <a:xfrm>
          <a:off x="3746500" y="121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69</xdr:row>
      <xdr:rowOff>75201</xdr:rowOff>
    </xdr:from>
    <xdr:ext cx="469744" cy="259045"/>
    <xdr:sp macro="" textlink="">
      <xdr:nvSpPr>
        <xdr:cNvPr id="198" name="テキスト ボックス 197"/>
        <xdr:cNvSpPr txBox="1"/>
      </xdr:nvSpPr>
      <xdr:spPr>
        <a:xfrm>
          <a:off x="3562427" y="1190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7,392</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87947</xdr:rowOff>
    </xdr:from>
    <xdr:to>
      <xdr:col>4</xdr:col>
      <xdr:colOff>206375</xdr:colOff>
      <xdr:row>71</xdr:row>
      <xdr:rowOff>18097</xdr:rowOff>
    </xdr:to>
    <xdr:sp macro="" textlink="">
      <xdr:nvSpPr>
        <xdr:cNvPr id="199" name="円/楕円 198"/>
        <xdr:cNvSpPr/>
      </xdr:nvSpPr>
      <xdr:spPr>
        <a:xfrm>
          <a:off x="2857500" y="120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69</xdr:row>
      <xdr:rowOff>34624</xdr:rowOff>
    </xdr:from>
    <xdr:ext cx="469744" cy="259045"/>
    <xdr:sp macro="" textlink="">
      <xdr:nvSpPr>
        <xdr:cNvPr id="200" name="テキスト ボックス 199"/>
        <xdr:cNvSpPr txBox="1"/>
      </xdr:nvSpPr>
      <xdr:spPr>
        <a:xfrm>
          <a:off x="2673427" y="1186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38227</xdr:rowOff>
    </xdr:from>
    <xdr:to>
      <xdr:col>3</xdr:col>
      <xdr:colOff>3175</xdr:colOff>
      <xdr:row>72</xdr:row>
      <xdr:rowOff>139827</xdr:rowOff>
    </xdr:to>
    <xdr:sp macro="" textlink="">
      <xdr:nvSpPr>
        <xdr:cNvPr id="201" name="円/楕円 200"/>
        <xdr:cNvSpPr/>
      </xdr:nvSpPr>
      <xdr:spPr>
        <a:xfrm>
          <a:off x="1968500" y="123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70</xdr:row>
      <xdr:rowOff>156354</xdr:rowOff>
    </xdr:from>
    <xdr:ext cx="469744" cy="259045"/>
    <xdr:sp macro="" textlink="">
      <xdr:nvSpPr>
        <xdr:cNvPr id="202" name="テキスト ボックス 201"/>
        <xdr:cNvSpPr txBox="1"/>
      </xdr:nvSpPr>
      <xdr:spPr>
        <a:xfrm>
          <a:off x="1784427" y="1215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50419</xdr:rowOff>
    </xdr:from>
    <xdr:to>
      <xdr:col>1</xdr:col>
      <xdr:colOff>485775</xdr:colOff>
      <xdr:row>71</xdr:row>
      <xdr:rowOff>152019</xdr:rowOff>
    </xdr:to>
    <xdr:sp macro="" textlink="">
      <xdr:nvSpPr>
        <xdr:cNvPr id="203" name="円/楕円 202"/>
        <xdr:cNvSpPr/>
      </xdr:nvSpPr>
      <xdr:spPr>
        <a:xfrm>
          <a:off x="1079500" y="1222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69</xdr:row>
      <xdr:rowOff>168546</xdr:rowOff>
    </xdr:from>
    <xdr:ext cx="469744" cy="259045"/>
    <xdr:sp macro="" textlink="">
      <xdr:nvSpPr>
        <xdr:cNvPr id="204" name="テキスト ボックス 203"/>
        <xdr:cNvSpPr txBox="1"/>
      </xdr:nvSpPr>
      <xdr:spPr>
        <a:xfrm>
          <a:off x="895427" y="119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22695</xdr:rowOff>
    </xdr:from>
    <xdr:to>
      <xdr:col>6</xdr:col>
      <xdr:colOff>511175</xdr:colOff>
      <xdr:row>96</xdr:row>
      <xdr:rowOff>57138</xdr:rowOff>
    </xdr:to>
    <xdr:cxnSp macro="">
      <xdr:nvCxnSpPr>
        <xdr:cNvPr id="234" name="直線コネクタ 233"/>
        <xdr:cNvCxnSpPr/>
      </xdr:nvCxnSpPr>
      <xdr:spPr>
        <a:xfrm flipV="1">
          <a:off x="3797300" y="16310445"/>
          <a:ext cx="838200" cy="20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156735</xdr:rowOff>
    </xdr:from>
    <xdr:ext cx="534377" cy="259045"/>
    <xdr:sp macro="" textlink="">
      <xdr:nvSpPr>
        <xdr:cNvPr id="235" name="扶助費平均値テキスト"/>
        <xdr:cNvSpPr txBox="1"/>
      </xdr:nvSpPr>
      <xdr:spPr>
        <a:xfrm>
          <a:off x="4686300" y="1610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57138</xdr:rowOff>
    </xdr:from>
    <xdr:to>
      <xdr:col>5</xdr:col>
      <xdr:colOff>358775</xdr:colOff>
      <xdr:row>96</xdr:row>
      <xdr:rowOff>153264</xdr:rowOff>
    </xdr:to>
    <xdr:cxnSp macro="">
      <xdr:nvCxnSpPr>
        <xdr:cNvPr id="237" name="直線コネクタ 236"/>
        <xdr:cNvCxnSpPr/>
      </xdr:nvCxnSpPr>
      <xdr:spPr>
        <a:xfrm flipV="1">
          <a:off x="2908300" y="16516338"/>
          <a:ext cx="889000" cy="9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90</xdr:row>
      <xdr:rowOff>49848</xdr:rowOff>
    </xdr:from>
    <xdr:to>
      <xdr:col>5</xdr:col>
      <xdr:colOff>409575</xdr:colOff>
      <xdr:row>90</xdr:row>
      <xdr:rowOff>151448</xdr:rowOff>
    </xdr:to>
    <xdr:sp macro="" textlink="">
      <xdr:nvSpPr>
        <xdr:cNvPr id="238" name="フローチャート : 判断 237"/>
        <xdr:cNvSpPr/>
      </xdr:nvSpPr>
      <xdr:spPr>
        <a:xfrm>
          <a:off x="3746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88</xdr:row>
      <xdr:rowOff>167975</xdr:rowOff>
    </xdr:from>
    <xdr:ext cx="534377" cy="259045"/>
    <xdr:sp macro="" textlink="">
      <xdr:nvSpPr>
        <xdr:cNvPr id="239" name="テキスト ボックス 238"/>
        <xdr:cNvSpPr txBox="1"/>
      </xdr:nvSpPr>
      <xdr:spPr>
        <a:xfrm>
          <a:off x="3530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153264</xdr:rowOff>
    </xdr:from>
    <xdr:to>
      <xdr:col>4</xdr:col>
      <xdr:colOff>155575</xdr:colOff>
      <xdr:row>97</xdr:row>
      <xdr:rowOff>164846</xdr:rowOff>
    </xdr:to>
    <xdr:cxnSp macro="">
      <xdr:nvCxnSpPr>
        <xdr:cNvPr id="240" name="直線コネクタ 239"/>
        <xdr:cNvCxnSpPr/>
      </xdr:nvCxnSpPr>
      <xdr:spPr>
        <a:xfrm flipV="1">
          <a:off x="2019300" y="16612464"/>
          <a:ext cx="889000" cy="18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132372</xdr:rowOff>
    </xdr:from>
    <xdr:to>
      <xdr:col>4</xdr:col>
      <xdr:colOff>206375</xdr:colOff>
      <xdr:row>93</xdr:row>
      <xdr:rowOff>62522</xdr:rowOff>
    </xdr:to>
    <xdr:sp macro="" textlink="">
      <xdr:nvSpPr>
        <xdr:cNvPr id="241" name="フローチャート : 判断 240"/>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79049</xdr:rowOff>
    </xdr:from>
    <xdr:ext cx="534377" cy="259045"/>
    <xdr:sp macro="" textlink="">
      <xdr:nvSpPr>
        <xdr:cNvPr id="242" name="テキスト ボックス 241"/>
        <xdr:cNvSpPr txBox="1"/>
      </xdr:nvSpPr>
      <xdr:spPr>
        <a:xfrm>
          <a:off x="2641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164846</xdr:rowOff>
    </xdr:from>
    <xdr:to>
      <xdr:col>2</xdr:col>
      <xdr:colOff>638175</xdr:colOff>
      <xdr:row>98</xdr:row>
      <xdr:rowOff>29020</xdr:rowOff>
    </xdr:to>
    <xdr:cxnSp macro="">
      <xdr:nvCxnSpPr>
        <xdr:cNvPr id="243" name="直線コネクタ 242"/>
        <xdr:cNvCxnSpPr/>
      </xdr:nvCxnSpPr>
      <xdr:spPr>
        <a:xfrm flipV="1">
          <a:off x="1130300" y="16795496"/>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161519</xdr:rowOff>
    </xdr:from>
    <xdr:to>
      <xdr:col>3</xdr:col>
      <xdr:colOff>3175</xdr:colOff>
      <xdr:row>94</xdr:row>
      <xdr:rowOff>91669</xdr:rowOff>
    </xdr:to>
    <xdr:sp macro="" textlink="">
      <xdr:nvSpPr>
        <xdr:cNvPr id="244" name="フローチャート : 判断 243"/>
        <xdr:cNvSpPr/>
      </xdr:nvSpPr>
      <xdr:spPr>
        <a:xfrm>
          <a:off x="1968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108196</xdr:rowOff>
    </xdr:from>
    <xdr:ext cx="534377" cy="259045"/>
    <xdr:sp macro="" textlink="">
      <xdr:nvSpPr>
        <xdr:cNvPr id="245" name="テキスト ボックス 244"/>
        <xdr:cNvSpPr txBox="1"/>
      </xdr:nvSpPr>
      <xdr:spPr>
        <a:xfrm>
          <a:off x="1752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166281</xdr:rowOff>
    </xdr:from>
    <xdr:to>
      <xdr:col>1</xdr:col>
      <xdr:colOff>485775</xdr:colOff>
      <xdr:row>94</xdr:row>
      <xdr:rowOff>96431</xdr:rowOff>
    </xdr:to>
    <xdr:sp macro="" textlink="">
      <xdr:nvSpPr>
        <xdr:cNvPr id="246" name="フローチャート : 判断 245"/>
        <xdr:cNvSpPr/>
      </xdr:nvSpPr>
      <xdr:spPr>
        <a:xfrm>
          <a:off x="1079500" y="1611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112958</xdr:rowOff>
    </xdr:from>
    <xdr:ext cx="534377" cy="259045"/>
    <xdr:sp macro="" textlink="">
      <xdr:nvSpPr>
        <xdr:cNvPr id="247" name="テキスト ボックス 246"/>
        <xdr:cNvSpPr txBox="1"/>
      </xdr:nvSpPr>
      <xdr:spPr>
        <a:xfrm>
          <a:off x="863111" y="158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143345</xdr:rowOff>
    </xdr:from>
    <xdr:to>
      <xdr:col>6</xdr:col>
      <xdr:colOff>561975</xdr:colOff>
      <xdr:row>95</xdr:row>
      <xdr:rowOff>73495</xdr:rowOff>
    </xdr:to>
    <xdr:sp macro="" textlink="">
      <xdr:nvSpPr>
        <xdr:cNvPr id="253" name="円/楕円 252"/>
        <xdr:cNvSpPr/>
      </xdr:nvSpPr>
      <xdr:spPr>
        <a:xfrm>
          <a:off x="4584700" y="162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121772</xdr:rowOff>
    </xdr:from>
    <xdr:ext cx="534377" cy="259045"/>
    <xdr:sp macro="" textlink="">
      <xdr:nvSpPr>
        <xdr:cNvPr id="254" name="扶助費該当値テキスト"/>
        <xdr:cNvSpPr txBox="1"/>
      </xdr:nvSpPr>
      <xdr:spPr>
        <a:xfrm>
          <a:off x="4686300" y="162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6338</xdr:rowOff>
    </xdr:from>
    <xdr:to>
      <xdr:col>5</xdr:col>
      <xdr:colOff>409575</xdr:colOff>
      <xdr:row>96</xdr:row>
      <xdr:rowOff>107938</xdr:rowOff>
    </xdr:to>
    <xdr:sp macro="" textlink="">
      <xdr:nvSpPr>
        <xdr:cNvPr id="255" name="円/楕円 254"/>
        <xdr:cNvSpPr/>
      </xdr:nvSpPr>
      <xdr:spPr>
        <a:xfrm>
          <a:off x="3746500" y="164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99065</xdr:rowOff>
    </xdr:from>
    <xdr:ext cx="534377" cy="259045"/>
    <xdr:sp macro="" textlink="">
      <xdr:nvSpPr>
        <xdr:cNvPr id="256" name="テキスト ボックス 255"/>
        <xdr:cNvSpPr txBox="1"/>
      </xdr:nvSpPr>
      <xdr:spPr>
        <a:xfrm>
          <a:off x="3530111" y="165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102464</xdr:rowOff>
    </xdr:from>
    <xdr:to>
      <xdr:col>4</xdr:col>
      <xdr:colOff>206375</xdr:colOff>
      <xdr:row>97</xdr:row>
      <xdr:rowOff>32614</xdr:rowOff>
    </xdr:to>
    <xdr:sp macro="" textlink="">
      <xdr:nvSpPr>
        <xdr:cNvPr id="257" name="円/楕円 256"/>
        <xdr:cNvSpPr/>
      </xdr:nvSpPr>
      <xdr:spPr>
        <a:xfrm>
          <a:off x="2857500" y="165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23741</xdr:rowOff>
    </xdr:from>
    <xdr:ext cx="534377" cy="259045"/>
    <xdr:sp macro="" textlink="">
      <xdr:nvSpPr>
        <xdr:cNvPr id="258" name="テキスト ボックス 257"/>
        <xdr:cNvSpPr txBox="1"/>
      </xdr:nvSpPr>
      <xdr:spPr>
        <a:xfrm>
          <a:off x="2641111" y="166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114046</xdr:rowOff>
    </xdr:from>
    <xdr:to>
      <xdr:col>3</xdr:col>
      <xdr:colOff>3175</xdr:colOff>
      <xdr:row>98</xdr:row>
      <xdr:rowOff>44196</xdr:rowOff>
    </xdr:to>
    <xdr:sp macro="" textlink="">
      <xdr:nvSpPr>
        <xdr:cNvPr id="259" name="円/楕円 258"/>
        <xdr:cNvSpPr/>
      </xdr:nvSpPr>
      <xdr:spPr>
        <a:xfrm>
          <a:off x="1968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35323</xdr:rowOff>
    </xdr:from>
    <xdr:ext cx="534377" cy="259045"/>
    <xdr:sp macro="" textlink="">
      <xdr:nvSpPr>
        <xdr:cNvPr id="260" name="テキスト ボックス 259"/>
        <xdr:cNvSpPr txBox="1"/>
      </xdr:nvSpPr>
      <xdr:spPr>
        <a:xfrm>
          <a:off x="1752111" y="16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149670</xdr:rowOff>
    </xdr:from>
    <xdr:to>
      <xdr:col>1</xdr:col>
      <xdr:colOff>485775</xdr:colOff>
      <xdr:row>98</xdr:row>
      <xdr:rowOff>79820</xdr:rowOff>
    </xdr:to>
    <xdr:sp macro="" textlink="">
      <xdr:nvSpPr>
        <xdr:cNvPr id="261" name="円/楕円 260"/>
        <xdr:cNvSpPr/>
      </xdr:nvSpPr>
      <xdr:spPr>
        <a:xfrm>
          <a:off x="1079500" y="167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70947</xdr:rowOff>
    </xdr:from>
    <xdr:ext cx="534377" cy="259045"/>
    <xdr:sp macro="" textlink="">
      <xdr:nvSpPr>
        <xdr:cNvPr id="262" name="テキスト ボックス 261"/>
        <xdr:cNvSpPr txBox="1"/>
      </xdr:nvSpPr>
      <xdr:spPr>
        <a:xfrm>
          <a:off x="863111" y="168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82702</xdr:rowOff>
    </xdr:from>
    <xdr:to>
      <xdr:col>15</xdr:col>
      <xdr:colOff>180975</xdr:colOff>
      <xdr:row>36</xdr:row>
      <xdr:rowOff>21876</xdr:rowOff>
    </xdr:to>
    <xdr:cxnSp macro="">
      <xdr:nvCxnSpPr>
        <xdr:cNvPr id="291" name="直線コネクタ 290"/>
        <xdr:cNvCxnSpPr/>
      </xdr:nvCxnSpPr>
      <xdr:spPr>
        <a:xfrm flipV="1">
          <a:off x="9639300" y="6083452"/>
          <a:ext cx="838200" cy="1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57002</xdr:rowOff>
    </xdr:from>
    <xdr:ext cx="534377" cy="259045"/>
    <xdr:sp macro="" textlink="">
      <xdr:nvSpPr>
        <xdr:cNvPr id="292" name="補助費等平均値テキスト"/>
        <xdr:cNvSpPr txBox="1"/>
      </xdr:nvSpPr>
      <xdr:spPr>
        <a:xfrm>
          <a:off x="10528300" y="6057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21876</xdr:rowOff>
    </xdr:from>
    <xdr:to>
      <xdr:col>14</xdr:col>
      <xdr:colOff>28575</xdr:colOff>
      <xdr:row>36</xdr:row>
      <xdr:rowOff>30372</xdr:rowOff>
    </xdr:to>
    <xdr:cxnSp macro="">
      <xdr:nvCxnSpPr>
        <xdr:cNvPr id="294" name="直線コネクタ 293"/>
        <xdr:cNvCxnSpPr/>
      </xdr:nvCxnSpPr>
      <xdr:spPr>
        <a:xfrm flipV="1">
          <a:off x="8750300" y="6194076"/>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45466</xdr:rowOff>
    </xdr:from>
    <xdr:to>
      <xdr:col>14</xdr:col>
      <xdr:colOff>79375</xdr:colOff>
      <xdr:row>35</xdr:row>
      <xdr:rowOff>147066</xdr:rowOff>
    </xdr:to>
    <xdr:sp macro="" textlink="">
      <xdr:nvSpPr>
        <xdr:cNvPr id="295" name="フローチャート : 判断 294"/>
        <xdr:cNvSpPr/>
      </xdr:nvSpPr>
      <xdr:spPr>
        <a:xfrm>
          <a:off x="9588500" y="604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163593</xdr:rowOff>
    </xdr:from>
    <xdr:ext cx="534377" cy="259045"/>
    <xdr:sp macro="" textlink="">
      <xdr:nvSpPr>
        <xdr:cNvPr id="296" name="テキスト ボックス 295"/>
        <xdr:cNvSpPr txBox="1"/>
      </xdr:nvSpPr>
      <xdr:spPr>
        <a:xfrm>
          <a:off x="9372111" y="58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25343</xdr:rowOff>
    </xdr:from>
    <xdr:to>
      <xdr:col>12</xdr:col>
      <xdr:colOff>511175</xdr:colOff>
      <xdr:row>36</xdr:row>
      <xdr:rowOff>30372</xdr:rowOff>
    </xdr:to>
    <xdr:cxnSp macro="">
      <xdr:nvCxnSpPr>
        <xdr:cNvPr id="297" name="直線コネクタ 296"/>
        <xdr:cNvCxnSpPr/>
      </xdr:nvCxnSpPr>
      <xdr:spPr>
        <a:xfrm>
          <a:off x="7861300" y="619754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162719</xdr:rowOff>
    </xdr:from>
    <xdr:to>
      <xdr:col>12</xdr:col>
      <xdr:colOff>561975</xdr:colOff>
      <xdr:row>36</xdr:row>
      <xdr:rowOff>92869</xdr:rowOff>
    </xdr:to>
    <xdr:sp macro="" textlink="">
      <xdr:nvSpPr>
        <xdr:cNvPr id="298" name="フローチャート : 判断 297"/>
        <xdr:cNvSpPr/>
      </xdr:nvSpPr>
      <xdr:spPr>
        <a:xfrm>
          <a:off x="8699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83996</xdr:rowOff>
    </xdr:from>
    <xdr:ext cx="534377" cy="259045"/>
    <xdr:sp macro="" textlink="">
      <xdr:nvSpPr>
        <xdr:cNvPr id="299" name="テキスト ボックス 298"/>
        <xdr:cNvSpPr txBox="1"/>
      </xdr:nvSpPr>
      <xdr:spPr>
        <a:xfrm>
          <a:off x="8483111" y="6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15494</xdr:rowOff>
    </xdr:from>
    <xdr:to>
      <xdr:col>11</xdr:col>
      <xdr:colOff>307975</xdr:colOff>
      <xdr:row>36</xdr:row>
      <xdr:rowOff>25343</xdr:rowOff>
    </xdr:to>
    <xdr:cxnSp macro="">
      <xdr:nvCxnSpPr>
        <xdr:cNvPr id="300" name="直線コネクタ 299"/>
        <xdr:cNvCxnSpPr/>
      </xdr:nvCxnSpPr>
      <xdr:spPr>
        <a:xfrm>
          <a:off x="6972300" y="6187694"/>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37122</xdr:rowOff>
    </xdr:from>
    <xdr:to>
      <xdr:col>11</xdr:col>
      <xdr:colOff>358775</xdr:colOff>
      <xdr:row>35</xdr:row>
      <xdr:rowOff>138722</xdr:rowOff>
    </xdr:to>
    <xdr:sp macro="" textlink="">
      <xdr:nvSpPr>
        <xdr:cNvPr id="301" name="フローチャート : 判断 300"/>
        <xdr:cNvSpPr/>
      </xdr:nvSpPr>
      <xdr:spPr>
        <a:xfrm>
          <a:off x="7810500" y="60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155249</xdr:rowOff>
    </xdr:from>
    <xdr:ext cx="534377" cy="259045"/>
    <xdr:sp macro="" textlink="">
      <xdr:nvSpPr>
        <xdr:cNvPr id="302" name="テキスト ボックス 301"/>
        <xdr:cNvSpPr txBox="1"/>
      </xdr:nvSpPr>
      <xdr:spPr>
        <a:xfrm>
          <a:off x="7594111" y="58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65678</xdr:rowOff>
    </xdr:from>
    <xdr:to>
      <xdr:col>10</xdr:col>
      <xdr:colOff>155575</xdr:colOff>
      <xdr:row>35</xdr:row>
      <xdr:rowOff>167278</xdr:rowOff>
    </xdr:to>
    <xdr:sp macro="" textlink="">
      <xdr:nvSpPr>
        <xdr:cNvPr id="303" name="フローチャート : 判断 302"/>
        <xdr:cNvSpPr/>
      </xdr:nvSpPr>
      <xdr:spPr>
        <a:xfrm>
          <a:off x="6921500" y="606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12355</xdr:rowOff>
    </xdr:from>
    <xdr:ext cx="534377" cy="259045"/>
    <xdr:sp macro="" textlink="">
      <xdr:nvSpPr>
        <xdr:cNvPr id="304" name="テキスト ボックス 303"/>
        <xdr:cNvSpPr txBox="1"/>
      </xdr:nvSpPr>
      <xdr:spPr>
        <a:xfrm>
          <a:off x="6705111" y="58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31902</xdr:rowOff>
    </xdr:from>
    <xdr:to>
      <xdr:col>15</xdr:col>
      <xdr:colOff>231775</xdr:colOff>
      <xdr:row>35</xdr:row>
      <xdr:rowOff>133502</xdr:rowOff>
    </xdr:to>
    <xdr:sp macro="" textlink="">
      <xdr:nvSpPr>
        <xdr:cNvPr id="310" name="円/楕円 309"/>
        <xdr:cNvSpPr/>
      </xdr:nvSpPr>
      <xdr:spPr>
        <a:xfrm>
          <a:off x="10426700" y="603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54779</xdr:rowOff>
    </xdr:from>
    <xdr:ext cx="534377" cy="259045"/>
    <xdr:sp macro="" textlink="">
      <xdr:nvSpPr>
        <xdr:cNvPr id="311" name="補助費等該当値テキスト"/>
        <xdr:cNvSpPr txBox="1"/>
      </xdr:nvSpPr>
      <xdr:spPr>
        <a:xfrm>
          <a:off x="10528300" y="58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33,992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142526</xdr:rowOff>
    </xdr:from>
    <xdr:to>
      <xdr:col>14</xdr:col>
      <xdr:colOff>79375</xdr:colOff>
      <xdr:row>36</xdr:row>
      <xdr:rowOff>72676</xdr:rowOff>
    </xdr:to>
    <xdr:sp macro="" textlink="">
      <xdr:nvSpPr>
        <xdr:cNvPr id="312" name="円/楕円 311"/>
        <xdr:cNvSpPr/>
      </xdr:nvSpPr>
      <xdr:spPr>
        <a:xfrm>
          <a:off x="9588500" y="61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63803</xdr:rowOff>
    </xdr:from>
    <xdr:ext cx="534377" cy="259045"/>
    <xdr:sp macro="" textlink="">
      <xdr:nvSpPr>
        <xdr:cNvPr id="313" name="テキスト ボックス 312"/>
        <xdr:cNvSpPr txBox="1"/>
      </xdr:nvSpPr>
      <xdr:spPr>
        <a:xfrm>
          <a:off x="9372111" y="62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151022</xdr:rowOff>
    </xdr:from>
    <xdr:to>
      <xdr:col>12</xdr:col>
      <xdr:colOff>561975</xdr:colOff>
      <xdr:row>36</xdr:row>
      <xdr:rowOff>81172</xdr:rowOff>
    </xdr:to>
    <xdr:sp macro="" textlink="">
      <xdr:nvSpPr>
        <xdr:cNvPr id="314" name="円/楕円 313"/>
        <xdr:cNvSpPr/>
      </xdr:nvSpPr>
      <xdr:spPr>
        <a:xfrm>
          <a:off x="8699500" y="615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97699</xdr:rowOff>
    </xdr:from>
    <xdr:ext cx="534377" cy="259045"/>
    <xdr:sp macro="" textlink="">
      <xdr:nvSpPr>
        <xdr:cNvPr id="315" name="テキスト ボックス 314"/>
        <xdr:cNvSpPr txBox="1"/>
      </xdr:nvSpPr>
      <xdr:spPr>
        <a:xfrm>
          <a:off x="8483111" y="592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145993</xdr:rowOff>
    </xdr:from>
    <xdr:to>
      <xdr:col>11</xdr:col>
      <xdr:colOff>358775</xdr:colOff>
      <xdr:row>36</xdr:row>
      <xdr:rowOff>76143</xdr:rowOff>
    </xdr:to>
    <xdr:sp macro="" textlink="">
      <xdr:nvSpPr>
        <xdr:cNvPr id="316" name="円/楕円 315"/>
        <xdr:cNvSpPr/>
      </xdr:nvSpPr>
      <xdr:spPr>
        <a:xfrm>
          <a:off x="7810500" y="61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67270</xdr:rowOff>
    </xdr:from>
    <xdr:ext cx="534377" cy="259045"/>
    <xdr:sp macro="" textlink="">
      <xdr:nvSpPr>
        <xdr:cNvPr id="317" name="テキスト ボックス 316"/>
        <xdr:cNvSpPr txBox="1"/>
      </xdr:nvSpPr>
      <xdr:spPr>
        <a:xfrm>
          <a:off x="7594111" y="623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136144</xdr:rowOff>
    </xdr:from>
    <xdr:to>
      <xdr:col>10</xdr:col>
      <xdr:colOff>155575</xdr:colOff>
      <xdr:row>36</xdr:row>
      <xdr:rowOff>66294</xdr:rowOff>
    </xdr:to>
    <xdr:sp macro="" textlink="">
      <xdr:nvSpPr>
        <xdr:cNvPr id="318" name="円/楕円 317"/>
        <xdr:cNvSpPr/>
      </xdr:nvSpPr>
      <xdr:spPr>
        <a:xfrm>
          <a:off x="6921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57421</xdr:rowOff>
    </xdr:from>
    <xdr:ext cx="534377" cy="259045"/>
    <xdr:sp macro="" textlink="">
      <xdr:nvSpPr>
        <xdr:cNvPr id="319" name="テキスト ボックス 318"/>
        <xdr:cNvSpPr txBox="1"/>
      </xdr:nvSpPr>
      <xdr:spPr>
        <a:xfrm>
          <a:off x="6705111" y="62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81195</xdr:rowOff>
    </xdr:from>
    <xdr:to>
      <xdr:col>15</xdr:col>
      <xdr:colOff>180975</xdr:colOff>
      <xdr:row>54</xdr:row>
      <xdr:rowOff>160960</xdr:rowOff>
    </xdr:to>
    <xdr:cxnSp macro="">
      <xdr:nvCxnSpPr>
        <xdr:cNvPr id="351" name="直線コネクタ 350"/>
        <xdr:cNvCxnSpPr/>
      </xdr:nvCxnSpPr>
      <xdr:spPr>
        <a:xfrm>
          <a:off x="9639300" y="9168045"/>
          <a:ext cx="838200" cy="2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8234</xdr:rowOff>
    </xdr:from>
    <xdr:ext cx="534377" cy="259045"/>
    <xdr:sp macro="" textlink="">
      <xdr:nvSpPr>
        <xdr:cNvPr id="352" name="普通建設事業費平均値テキスト"/>
        <xdr:cNvSpPr txBox="1"/>
      </xdr:nvSpPr>
      <xdr:spPr>
        <a:xfrm>
          <a:off x="10528300" y="9609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81195</xdr:rowOff>
    </xdr:from>
    <xdr:to>
      <xdr:col>14</xdr:col>
      <xdr:colOff>28575</xdr:colOff>
      <xdr:row>56</xdr:row>
      <xdr:rowOff>43182</xdr:rowOff>
    </xdr:to>
    <xdr:cxnSp macro="">
      <xdr:nvCxnSpPr>
        <xdr:cNvPr id="354" name="直線コネクタ 353"/>
        <xdr:cNvCxnSpPr/>
      </xdr:nvCxnSpPr>
      <xdr:spPr>
        <a:xfrm flipV="1">
          <a:off x="8750300" y="9168045"/>
          <a:ext cx="889000" cy="47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6734</xdr:rowOff>
    </xdr:from>
    <xdr:to>
      <xdr:col>14</xdr:col>
      <xdr:colOff>79375</xdr:colOff>
      <xdr:row>57</xdr:row>
      <xdr:rowOff>108334</xdr:rowOff>
    </xdr:to>
    <xdr:sp macro="" textlink="">
      <xdr:nvSpPr>
        <xdr:cNvPr id="355" name="フローチャート : 判断 354"/>
        <xdr:cNvSpPr/>
      </xdr:nvSpPr>
      <xdr:spPr>
        <a:xfrm>
          <a:off x="9588500" y="977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99461</xdr:rowOff>
    </xdr:from>
    <xdr:ext cx="534377" cy="259045"/>
    <xdr:sp macro="" textlink="">
      <xdr:nvSpPr>
        <xdr:cNvPr id="356" name="テキスト ボックス 355"/>
        <xdr:cNvSpPr txBox="1"/>
      </xdr:nvSpPr>
      <xdr:spPr>
        <a:xfrm>
          <a:off x="9372111" y="98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27311</xdr:rowOff>
    </xdr:from>
    <xdr:to>
      <xdr:col>12</xdr:col>
      <xdr:colOff>511175</xdr:colOff>
      <xdr:row>56</xdr:row>
      <xdr:rowOff>43182</xdr:rowOff>
    </xdr:to>
    <xdr:cxnSp macro="">
      <xdr:nvCxnSpPr>
        <xdr:cNvPr id="357" name="直線コネクタ 356"/>
        <xdr:cNvCxnSpPr/>
      </xdr:nvCxnSpPr>
      <xdr:spPr>
        <a:xfrm>
          <a:off x="7861300" y="9457061"/>
          <a:ext cx="889000" cy="18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152304</xdr:rowOff>
    </xdr:from>
    <xdr:to>
      <xdr:col>12</xdr:col>
      <xdr:colOff>561975</xdr:colOff>
      <xdr:row>57</xdr:row>
      <xdr:rowOff>82454</xdr:rowOff>
    </xdr:to>
    <xdr:sp macro="" textlink="">
      <xdr:nvSpPr>
        <xdr:cNvPr id="358" name="フローチャート : 判断 357"/>
        <xdr:cNvSpPr/>
      </xdr:nvSpPr>
      <xdr:spPr>
        <a:xfrm>
          <a:off x="8699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73581</xdr:rowOff>
    </xdr:from>
    <xdr:ext cx="534377" cy="259045"/>
    <xdr:sp macro="" textlink="">
      <xdr:nvSpPr>
        <xdr:cNvPr id="359" name="テキスト ボックス 358"/>
        <xdr:cNvSpPr txBox="1"/>
      </xdr:nvSpPr>
      <xdr:spPr>
        <a:xfrm>
          <a:off x="8483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6655</xdr:rowOff>
    </xdr:from>
    <xdr:to>
      <xdr:col>11</xdr:col>
      <xdr:colOff>307975</xdr:colOff>
      <xdr:row>55</xdr:row>
      <xdr:rowOff>27311</xdr:rowOff>
    </xdr:to>
    <xdr:cxnSp macro="">
      <xdr:nvCxnSpPr>
        <xdr:cNvPr id="360" name="直線コネクタ 359"/>
        <xdr:cNvCxnSpPr/>
      </xdr:nvCxnSpPr>
      <xdr:spPr>
        <a:xfrm>
          <a:off x="6972300" y="9436405"/>
          <a:ext cx="889000" cy="2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13119</xdr:rowOff>
    </xdr:from>
    <xdr:to>
      <xdr:col>11</xdr:col>
      <xdr:colOff>358775</xdr:colOff>
      <xdr:row>57</xdr:row>
      <xdr:rowOff>114719</xdr:rowOff>
    </xdr:to>
    <xdr:sp macro="" textlink="">
      <xdr:nvSpPr>
        <xdr:cNvPr id="361" name="フローチャート : 判断 360"/>
        <xdr:cNvSpPr/>
      </xdr:nvSpPr>
      <xdr:spPr>
        <a:xfrm>
          <a:off x="7810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105846</xdr:rowOff>
    </xdr:from>
    <xdr:ext cx="534377" cy="259045"/>
    <xdr:sp macro="" textlink="">
      <xdr:nvSpPr>
        <xdr:cNvPr id="362" name="テキスト ボックス 361"/>
        <xdr:cNvSpPr txBox="1"/>
      </xdr:nvSpPr>
      <xdr:spPr>
        <a:xfrm>
          <a:off x="7594111" y="98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73796</xdr:rowOff>
    </xdr:from>
    <xdr:to>
      <xdr:col>10</xdr:col>
      <xdr:colOff>155575</xdr:colOff>
      <xdr:row>58</xdr:row>
      <xdr:rowOff>3946</xdr:rowOff>
    </xdr:to>
    <xdr:sp macro="" textlink="">
      <xdr:nvSpPr>
        <xdr:cNvPr id="363" name="フローチャート : 判断 362"/>
        <xdr:cNvSpPr/>
      </xdr:nvSpPr>
      <xdr:spPr>
        <a:xfrm>
          <a:off x="6921500" y="98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166523</xdr:rowOff>
    </xdr:from>
    <xdr:ext cx="534377" cy="259045"/>
    <xdr:sp macro="" textlink="">
      <xdr:nvSpPr>
        <xdr:cNvPr id="364" name="テキスト ボックス 363"/>
        <xdr:cNvSpPr txBox="1"/>
      </xdr:nvSpPr>
      <xdr:spPr>
        <a:xfrm>
          <a:off x="6705111" y="993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110160</xdr:rowOff>
    </xdr:from>
    <xdr:to>
      <xdr:col>15</xdr:col>
      <xdr:colOff>231775</xdr:colOff>
      <xdr:row>55</xdr:row>
      <xdr:rowOff>40310</xdr:rowOff>
    </xdr:to>
    <xdr:sp macro="" textlink="">
      <xdr:nvSpPr>
        <xdr:cNvPr id="370" name="円/楕円 369"/>
        <xdr:cNvSpPr/>
      </xdr:nvSpPr>
      <xdr:spPr>
        <a:xfrm>
          <a:off x="10426700" y="93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133037</xdr:rowOff>
    </xdr:from>
    <xdr:ext cx="534377" cy="259045"/>
    <xdr:sp macro="" textlink="">
      <xdr:nvSpPr>
        <xdr:cNvPr id="371" name="普通建設事業費該当値テキスト"/>
        <xdr:cNvSpPr txBox="1"/>
      </xdr:nvSpPr>
      <xdr:spPr>
        <a:xfrm>
          <a:off x="10528300" y="92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68,698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30395</xdr:rowOff>
    </xdr:from>
    <xdr:to>
      <xdr:col>14</xdr:col>
      <xdr:colOff>79375</xdr:colOff>
      <xdr:row>53</xdr:row>
      <xdr:rowOff>131995</xdr:rowOff>
    </xdr:to>
    <xdr:sp macro="" textlink="">
      <xdr:nvSpPr>
        <xdr:cNvPr id="372" name="円/楕円 371"/>
        <xdr:cNvSpPr/>
      </xdr:nvSpPr>
      <xdr:spPr>
        <a:xfrm>
          <a:off x="9588500" y="91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148522</xdr:rowOff>
    </xdr:from>
    <xdr:ext cx="534377" cy="259045"/>
    <xdr:sp macro="" textlink="">
      <xdr:nvSpPr>
        <xdr:cNvPr id="373" name="テキスト ボックス 372"/>
        <xdr:cNvSpPr txBox="1"/>
      </xdr:nvSpPr>
      <xdr:spPr>
        <a:xfrm>
          <a:off x="9372111" y="889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84,083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163832</xdr:rowOff>
    </xdr:from>
    <xdr:to>
      <xdr:col>12</xdr:col>
      <xdr:colOff>561975</xdr:colOff>
      <xdr:row>56</xdr:row>
      <xdr:rowOff>93982</xdr:rowOff>
    </xdr:to>
    <xdr:sp macro="" textlink="">
      <xdr:nvSpPr>
        <xdr:cNvPr id="374" name="円/楕円 373"/>
        <xdr:cNvSpPr/>
      </xdr:nvSpPr>
      <xdr:spPr>
        <a:xfrm>
          <a:off x="8699500" y="959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110509</xdr:rowOff>
    </xdr:from>
    <xdr:ext cx="534377" cy="259045"/>
    <xdr:sp macro="" textlink="">
      <xdr:nvSpPr>
        <xdr:cNvPr id="375" name="テキスト ボックス 374"/>
        <xdr:cNvSpPr txBox="1"/>
      </xdr:nvSpPr>
      <xdr:spPr>
        <a:xfrm>
          <a:off x="8483111" y="936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147961</xdr:rowOff>
    </xdr:from>
    <xdr:to>
      <xdr:col>11</xdr:col>
      <xdr:colOff>358775</xdr:colOff>
      <xdr:row>55</xdr:row>
      <xdr:rowOff>78111</xdr:rowOff>
    </xdr:to>
    <xdr:sp macro="" textlink="">
      <xdr:nvSpPr>
        <xdr:cNvPr id="376" name="円/楕円 375"/>
        <xdr:cNvSpPr/>
      </xdr:nvSpPr>
      <xdr:spPr>
        <a:xfrm>
          <a:off x="7810500" y="9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94638</xdr:rowOff>
    </xdr:from>
    <xdr:ext cx="534377" cy="259045"/>
    <xdr:sp macro="" textlink="">
      <xdr:nvSpPr>
        <xdr:cNvPr id="377" name="テキスト ボックス 376"/>
        <xdr:cNvSpPr txBox="1"/>
      </xdr:nvSpPr>
      <xdr:spPr>
        <a:xfrm>
          <a:off x="7594111" y="91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127305</xdr:rowOff>
    </xdr:from>
    <xdr:to>
      <xdr:col>10</xdr:col>
      <xdr:colOff>155575</xdr:colOff>
      <xdr:row>55</xdr:row>
      <xdr:rowOff>57455</xdr:rowOff>
    </xdr:to>
    <xdr:sp macro="" textlink="">
      <xdr:nvSpPr>
        <xdr:cNvPr id="378" name="円/楕円 377"/>
        <xdr:cNvSpPr/>
      </xdr:nvSpPr>
      <xdr:spPr>
        <a:xfrm>
          <a:off x="6921500" y="93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73982</xdr:rowOff>
    </xdr:from>
    <xdr:ext cx="534377" cy="259045"/>
    <xdr:sp macro="" textlink="">
      <xdr:nvSpPr>
        <xdr:cNvPr id="379" name="テキスト ボックス 378"/>
        <xdr:cNvSpPr txBox="1"/>
      </xdr:nvSpPr>
      <xdr:spPr>
        <a:xfrm>
          <a:off x="6705111" y="916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71646</xdr:rowOff>
    </xdr:from>
    <xdr:to>
      <xdr:col>15</xdr:col>
      <xdr:colOff>180975</xdr:colOff>
      <xdr:row>72</xdr:row>
      <xdr:rowOff>147015</xdr:rowOff>
    </xdr:to>
    <xdr:cxnSp macro="">
      <xdr:nvCxnSpPr>
        <xdr:cNvPr id="406" name="直線コネクタ 405"/>
        <xdr:cNvCxnSpPr/>
      </xdr:nvCxnSpPr>
      <xdr:spPr>
        <a:xfrm>
          <a:off x="9639300" y="12416046"/>
          <a:ext cx="838200" cy="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28853</xdr:rowOff>
    </xdr:from>
    <xdr:ext cx="534377" cy="259045"/>
    <xdr:sp macro="" textlink="">
      <xdr:nvSpPr>
        <xdr:cNvPr id="407" name="普通建設事業費 （ うち新規整備　）平均値テキスト"/>
        <xdr:cNvSpPr txBox="1"/>
      </xdr:nvSpPr>
      <xdr:spPr>
        <a:xfrm>
          <a:off x="10528300" y="13059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71646</xdr:rowOff>
    </xdr:from>
    <xdr:to>
      <xdr:col>14</xdr:col>
      <xdr:colOff>28575</xdr:colOff>
      <xdr:row>74</xdr:row>
      <xdr:rowOff>130236</xdr:rowOff>
    </xdr:to>
    <xdr:cxnSp macro="">
      <xdr:nvCxnSpPr>
        <xdr:cNvPr id="409" name="直線コネクタ 408"/>
        <xdr:cNvCxnSpPr/>
      </xdr:nvCxnSpPr>
      <xdr:spPr>
        <a:xfrm flipV="1">
          <a:off x="8750300" y="12416046"/>
          <a:ext cx="889000" cy="40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145159</xdr:rowOff>
    </xdr:from>
    <xdr:to>
      <xdr:col>14</xdr:col>
      <xdr:colOff>79375</xdr:colOff>
      <xdr:row>77</xdr:row>
      <xdr:rowOff>75309</xdr:rowOff>
    </xdr:to>
    <xdr:sp macro="" textlink="">
      <xdr:nvSpPr>
        <xdr:cNvPr id="410" name="フローチャート : 判断 409"/>
        <xdr:cNvSpPr/>
      </xdr:nvSpPr>
      <xdr:spPr>
        <a:xfrm>
          <a:off x="9588500" y="131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66436</xdr:rowOff>
    </xdr:from>
    <xdr:ext cx="534377" cy="259045"/>
    <xdr:sp macro="" textlink="">
      <xdr:nvSpPr>
        <xdr:cNvPr id="411" name="テキスト ボックス 410"/>
        <xdr:cNvSpPr txBox="1"/>
      </xdr:nvSpPr>
      <xdr:spPr>
        <a:xfrm>
          <a:off x="9372111" y="132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13" name="テキスト ボックス 41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96215</xdr:rowOff>
    </xdr:from>
    <xdr:to>
      <xdr:col>15</xdr:col>
      <xdr:colOff>231775</xdr:colOff>
      <xdr:row>73</xdr:row>
      <xdr:rowOff>26365</xdr:rowOff>
    </xdr:to>
    <xdr:sp macro="" textlink="">
      <xdr:nvSpPr>
        <xdr:cNvPr id="419" name="円/楕円 418"/>
        <xdr:cNvSpPr/>
      </xdr:nvSpPr>
      <xdr:spPr>
        <a:xfrm>
          <a:off x="10426700" y="124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119092</xdr:rowOff>
    </xdr:from>
    <xdr:ext cx="534377" cy="259045"/>
    <xdr:sp macro="" textlink="">
      <xdr:nvSpPr>
        <xdr:cNvPr id="420" name="普通建設事業費 （ うち新規整備　）該当値テキスト"/>
        <xdr:cNvSpPr txBox="1"/>
      </xdr:nvSpPr>
      <xdr:spPr>
        <a:xfrm>
          <a:off x="10528300" y="1229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44,680</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20846</xdr:rowOff>
    </xdr:from>
    <xdr:to>
      <xdr:col>14</xdr:col>
      <xdr:colOff>79375</xdr:colOff>
      <xdr:row>72</xdr:row>
      <xdr:rowOff>122446</xdr:rowOff>
    </xdr:to>
    <xdr:sp macro="" textlink="">
      <xdr:nvSpPr>
        <xdr:cNvPr id="421" name="円/楕円 420"/>
        <xdr:cNvSpPr/>
      </xdr:nvSpPr>
      <xdr:spPr>
        <a:xfrm>
          <a:off x="9588500" y="123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138973</xdr:rowOff>
    </xdr:from>
    <xdr:ext cx="534377" cy="259045"/>
    <xdr:sp macro="" textlink="">
      <xdr:nvSpPr>
        <xdr:cNvPr id="422" name="テキスト ボックス 421"/>
        <xdr:cNvSpPr txBox="1"/>
      </xdr:nvSpPr>
      <xdr:spPr>
        <a:xfrm>
          <a:off x="9372111" y="1214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79436</xdr:rowOff>
    </xdr:from>
    <xdr:to>
      <xdr:col>12</xdr:col>
      <xdr:colOff>561975</xdr:colOff>
      <xdr:row>75</xdr:row>
      <xdr:rowOff>9586</xdr:rowOff>
    </xdr:to>
    <xdr:sp macro="" textlink="">
      <xdr:nvSpPr>
        <xdr:cNvPr id="423" name="円/楕円 422"/>
        <xdr:cNvSpPr/>
      </xdr:nvSpPr>
      <xdr:spPr>
        <a:xfrm>
          <a:off x="8699500" y="127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26113</xdr:rowOff>
    </xdr:from>
    <xdr:ext cx="534377" cy="259045"/>
    <xdr:sp macro="" textlink="">
      <xdr:nvSpPr>
        <xdr:cNvPr id="424" name="テキスト ボックス 423"/>
        <xdr:cNvSpPr txBox="1"/>
      </xdr:nvSpPr>
      <xdr:spPr>
        <a:xfrm>
          <a:off x="8483111" y="1254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17121</xdr:rowOff>
    </xdr:from>
    <xdr:to>
      <xdr:col>15</xdr:col>
      <xdr:colOff>180975</xdr:colOff>
      <xdr:row>98</xdr:row>
      <xdr:rowOff>64686</xdr:rowOff>
    </xdr:to>
    <xdr:cxnSp macro="">
      <xdr:nvCxnSpPr>
        <xdr:cNvPr id="455" name="直線コネクタ 454"/>
        <xdr:cNvCxnSpPr/>
      </xdr:nvCxnSpPr>
      <xdr:spPr>
        <a:xfrm>
          <a:off x="9639300" y="16819221"/>
          <a:ext cx="838200" cy="4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158804</xdr:rowOff>
    </xdr:from>
    <xdr:ext cx="534377" cy="259045"/>
    <xdr:sp macro="" textlink="">
      <xdr:nvSpPr>
        <xdr:cNvPr id="456" name="普通建設事業費 （ うち更新整備　）平均値テキスト"/>
        <xdr:cNvSpPr txBox="1"/>
      </xdr:nvSpPr>
      <xdr:spPr>
        <a:xfrm>
          <a:off x="10528300" y="1644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17121</xdr:rowOff>
    </xdr:from>
    <xdr:to>
      <xdr:col>14</xdr:col>
      <xdr:colOff>28575</xdr:colOff>
      <xdr:row>98</xdr:row>
      <xdr:rowOff>63691</xdr:rowOff>
    </xdr:to>
    <xdr:cxnSp macro="">
      <xdr:nvCxnSpPr>
        <xdr:cNvPr id="458" name="直線コネクタ 457"/>
        <xdr:cNvCxnSpPr/>
      </xdr:nvCxnSpPr>
      <xdr:spPr>
        <a:xfrm flipV="1">
          <a:off x="8750300" y="16819221"/>
          <a:ext cx="889000" cy="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115891</xdr:rowOff>
    </xdr:from>
    <xdr:to>
      <xdr:col>14</xdr:col>
      <xdr:colOff>79375</xdr:colOff>
      <xdr:row>98</xdr:row>
      <xdr:rowOff>46041</xdr:rowOff>
    </xdr:to>
    <xdr:sp macro="" textlink="">
      <xdr:nvSpPr>
        <xdr:cNvPr id="459" name="フローチャート : 判断 458"/>
        <xdr:cNvSpPr/>
      </xdr:nvSpPr>
      <xdr:spPr>
        <a:xfrm>
          <a:off x="9588500" y="1674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62568</xdr:rowOff>
    </xdr:from>
    <xdr:ext cx="534377" cy="259045"/>
    <xdr:sp macro="" textlink="">
      <xdr:nvSpPr>
        <xdr:cNvPr id="460" name="テキスト ボックス 459"/>
        <xdr:cNvSpPr txBox="1"/>
      </xdr:nvSpPr>
      <xdr:spPr>
        <a:xfrm>
          <a:off x="9372111" y="1652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75298</xdr:rowOff>
    </xdr:from>
    <xdr:to>
      <xdr:col>12</xdr:col>
      <xdr:colOff>561975</xdr:colOff>
      <xdr:row>98</xdr:row>
      <xdr:rowOff>5448</xdr:rowOff>
    </xdr:to>
    <xdr:sp macro="" textlink="">
      <xdr:nvSpPr>
        <xdr:cNvPr id="461" name="フローチャート : 判断 460"/>
        <xdr:cNvSpPr/>
      </xdr:nvSpPr>
      <xdr:spPr>
        <a:xfrm>
          <a:off x="8699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21975</xdr:rowOff>
    </xdr:from>
    <xdr:ext cx="534377" cy="259045"/>
    <xdr:sp macro="" textlink="">
      <xdr:nvSpPr>
        <xdr:cNvPr id="462" name="テキスト ボックス 461"/>
        <xdr:cNvSpPr txBox="1"/>
      </xdr:nvSpPr>
      <xdr:spPr>
        <a:xfrm>
          <a:off x="8483111" y="164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13886</xdr:rowOff>
    </xdr:from>
    <xdr:to>
      <xdr:col>15</xdr:col>
      <xdr:colOff>231775</xdr:colOff>
      <xdr:row>98</xdr:row>
      <xdr:rowOff>115486</xdr:rowOff>
    </xdr:to>
    <xdr:sp macro="" textlink="">
      <xdr:nvSpPr>
        <xdr:cNvPr id="468" name="円/楕円 467"/>
        <xdr:cNvSpPr/>
      </xdr:nvSpPr>
      <xdr:spPr>
        <a:xfrm>
          <a:off x="10426700" y="168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163763</xdr:rowOff>
    </xdr:from>
    <xdr:ext cx="534377" cy="259045"/>
    <xdr:sp macro="" textlink="">
      <xdr:nvSpPr>
        <xdr:cNvPr id="469" name="普通建設事業費 （ うち更新整備　）該当値テキスト"/>
        <xdr:cNvSpPr txBox="1"/>
      </xdr:nvSpPr>
      <xdr:spPr>
        <a:xfrm>
          <a:off x="10528300" y="1679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137771</xdr:rowOff>
    </xdr:from>
    <xdr:to>
      <xdr:col>14</xdr:col>
      <xdr:colOff>79375</xdr:colOff>
      <xdr:row>98</xdr:row>
      <xdr:rowOff>67921</xdr:rowOff>
    </xdr:to>
    <xdr:sp macro="" textlink="">
      <xdr:nvSpPr>
        <xdr:cNvPr id="470" name="円/楕円 469"/>
        <xdr:cNvSpPr/>
      </xdr:nvSpPr>
      <xdr:spPr>
        <a:xfrm>
          <a:off x="9588500" y="167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59048</xdr:rowOff>
    </xdr:from>
    <xdr:ext cx="534377" cy="259045"/>
    <xdr:sp macro="" textlink="">
      <xdr:nvSpPr>
        <xdr:cNvPr id="471" name="テキスト ボックス 470"/>
        <xdr:cNvSpPr txBox="1"/>
      </xdr:nvSpPr>
      <xdr:spPr>
        <a:xfrm>
          <a:off x="9372111" y="168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12891</xdr:rowOff>
    </xdr:from>
    <xdr:to>
      <xdr:col>12</xdr:col>
      <xdr:colOff>561975</xdr:colOff>
      <xdr:row>98</xdr:row>
      <xdr:rowOff>114491</xdr:rowOff>
    </xdr:to>
    <xdr:sp macro="" textlink="">
      <xdr:nvSpPr>
        <xdr:cNvPr id="472" name="円/楕円 471"/>
        <xdr:cNvSpPr/>
      </xdr:nvSpPr>
      <xdr:spPr>
        <a:xfrm>
          <a:off x="8699500" y="1681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105618</xdr:rowOff>
    </xdr:from>
    <xdr:ext cx="534377" cy="259045"/>
    <xdr:sp macro="" textlink="">
      <xdr:nvSpPr>
        <xdr:cNvPr id="473" name="テキスト ボックス 472"/>
        <xdr:cNvSpPr txBox="1"/>
      </xdr:nvSpPr>
      <xdr:spPr>
        <a:xfrm>
          <a:off x="8483111" y="1690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48587</xdr:rowOff>
    </xdr:from>
    <xdr:to>
      <xdr:col>23</xdr:col>
      <xdr:colOff>517525</xdr:colOff>
      <xdr:row>38</xdr:row>
      <xdr:rowOff>41076</xdr:rowOff>
    </xdr:to>
    <xdr:cxnSp macro="">
      <xdr:nvCxnSpPr>
        <xdr:cNvPr id="504" name="直線コネクタ 503"/>
        <xdr:cNvCxnSpPr/>
      </xdr:nvCxnSpPr>
      <xdr:spPr>
        <a:xfrm flipV="1">
          <a:off x="15481300" y="6220787"/>
          <a:ext cx="838200" cy="33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96065</xdr:rowOff>
    </xdr:from>
    <xdr:ext cx="378565" cy="259045"/>
    <xdr:sp macro="" textlink="">
      <xdr:nvSpPr>
        <xdr:cNvPr id="505" name="災害復旧事業費平均値テキスト"/>
        <xdr:cNvSpPr txBox="1"/>
      </xdr:nvSpPr>
      <xdr:spPr>
        <a:xfrm>
          <a:off x="16370300" y="6439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41076</xdr:rowOff>
    </xdr:from>
    <xdr:to>
      <xdr:col>22</xdr:col>
      <xdr:colOff>365125</xdr:colOff>
      <xdr:row>38</xdr:row>
      <xdr:rowOff>124351</xdr:rowOff>
    </xdr:to>
    <xdr:cxnSp macro="">
      <xdr:nvCxnSpPr>
        <xdr:cNvPr id="507" name="直線コネクタ 506"/>
        <xdr:cNvCxnSpPr/>
      </xdr:nvCxnSpPr>
      <xdr:spPr>
        <a:xfrm flipV="1">
          <a:off x="14592300" y="655617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123190</xdr:rowOff>
    </xdr:from>
    <xdr:to>
      <xdr:col>22</xdr:col>
      <xdr:colOff>415925</xdr:colOff>
      <xdr:row>39</xdr:row>
      <xdr:rowOff>53340</xdr:rowOff>
    </xdr:to>
    <xdr:sp macro="" textlink="">
      <xdr:nvSpPr>
        <xdr:cNvPr id="508" name="フローチャート : 判断 507"/>
        <xdr:cNvSpPr/>
      </xdr:nvSpPr>
      <xdr:spPr>
        <a:xfrm>
          <a:off x="15430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44467</xdr:rowOff>
    </xdr:from>
    <xdr:ext cx="378565" cy="259045"/>
    <xdr:sp macro="" textlink="">
      <xdr:nvSpPr>
        <xdr:cNvPr id="509" name="テキスト ボックス 508"/>
        <xdr:cNvSpPr txBox="1"/>
      </xdr:nvSpPr>
      <xdr:spPr>
        <a:xfrm>
          <a:off x="15292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124351</xdr:rowOff>
    </xdr:from>
    <xdr:to>
      <xdr:col>21</xdr:col>
      <xdr:colOff>161925</xdr:colOff>
      <xdr:row>39</xdr:row>
      <xdr:rowOff>11031</xdr:rowOff>
    </xdr:to>
    <xdr:cxnSp macro="">
      <xdr:nvCxnSpPr>
        <xdr:cNvPr id="510" name="直線コネクタ 509"/>
        <xdr:cNvCxnSpPr/>
      </xdr:nvCxnSpPr>
      <xdr:spPr>
        <a:xfrm flipV="1">
          <a:off x="13703300" y="6639451"/>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123843</xdr:rowOff>
    </xdr:from>
    <xdr:to>
      <xdr:col>21</xdr:col>
      <xdr:colOff>212725</xdr:colOff>
      <xdr:row>36</xdr:row>
      <xdr:rowOff>53993</xdr:rowOff>
    </xdr:to>
    <xdr:sp macro="" textlink="">
      <xdr:nvSpPr>
        <xdr:cNvPr id="511" name="フローチャート : 判断 510"/>
        <xdr:cNvSpPr/>
      </xdr:nvSpPr>
      <xdr:spPr>
        <a:xfrm>
          <a:off x="14541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70520</xdr:rowOff>
    </xdr:from>
    <xdr:ext cx="469744" cy="259045"/>
    <xdr:sp macro="" textlink="">
      <xdr:nvSpPr>
        <xdr:cNvPr id="512" name="テキスト ボックス 511"/>
        <xdr:cNvSpPr txBox="1"/>
      </xdr:nvSpPr>
      <xdr:spPr>
        <a:xfrm>
          <a:off x="14357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11031</xdr:rowOff>
    </xdr:from>
    <xdr:to>
      <xdr:col>19</xdr:col>
      <xdr:colOff>644525</xdr:colOff>
      <xdr:row>39</xdr:row>
      <xdr:rowOff>40422</xdr:rowOff>
    </xdr:to>
    <xdr:cxnSp macro="">
      <xdr:nvCxnSpPr>
        <xdr:cNvPr id="513" name="直線コネクタ 512"/>
        <xdr:cNvCxnSpPr/>
      </xdr:nvCxnSpPr>
      <xdr:spPr>
        <a:xfrm flipV="1">
          <a:off x="12814300" y="6697581"/>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36322</xdr:rowOff>
    </xdr:from>
    <xdr:to>
      <xdr:col>20</xdr:col>
      <xdr:colOff>9525</xdr:colOff>
      <xdr:row>33</xdr:row>
      <xdr:rowOff>137922</xdr:rowOff>
    </xdr:to>
    <xdr:sp macro="" textlink="">
      <xdr:nvSpPr>
        <xdr:cNvPr id="514" name="フローチャート : 判断 513"/>
        <xdr:cNvSpPr/>
      </xdr:nvSpPr>
      <xdr:spPr>
        <a:xfrm>
          <a:off x="13652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154449</xdr:rowOff>
    </xdr:from>
    <xdr:ext cx="469744" cy="259045"/>
    <xdr:sp macro="" textlink="">
      <xdr:nvSpPr>
        <xdr:cNvPr id="515" name="テキスト ボックス 514"/>
        <xdr:cNvSpPr txBox="1"/>
      </xdr:nvSpPr>
      <xdr:spPr>
        <a:xfrm>
          <a:off x="13468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43833</xdr:rowOff>
    </xdr:from>
    <xdr:to>
      <xdr:col>18</xdr:col>
      <xdr:colOff>492125</xdr:colOff>
      <xdr:row>33</xdr:row>
      <xdr:rowOff>145433</xdr:rowOff>
    </xdr:to>
    <xdr:sp macro="" textlink="">
      <xdr:nvSpPr>
        <xdr:cNvPr id="516" name="フローチャート : 判断 515"/>
        <xdr:cNvSpPr/>
      </xdr:nvSpPr>
      <xdr:spPr>
        <a:xfrm>
          <a:off x="12763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31</xdr:row>
      <xdr:rowOff>161960</xdr:rowOff>
    </xdr:from>
    <xdr:ext cx="469744" cy="259045"/>
    <xdr:sp macro="" textlink="">
      <xdr:nvSpPr>
        <xdr:cNvPr id="517" name="テキスト ボックス 516"/>
        <xdr:cNvSpPr txBox="1"/>
      </xdr:nvSpPr>
      <xdr:spPr>
        <a:xfrm>
          <a:off x="12579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169237</xdr:rowOff>
    </xdr:from>
    <xdr:to>
      <xdr:col>23</xdr:col>
      <xdr:colOff>568325</xdr:colOff>
      <xdr:row>36</xdr:row>
      <xdr:rowOff>99387</xdr:rowOff>
    </xdr:to>
    <xdr:sp macro="" textlink="">
      <xdr:nvSpPr>
        <xdr:cNvPr id="523" name="円/楕円 522"/>
        <xdr:cNvSpPr/>
      </xdr:nvSpPr>
      <xdr:spPr>
        <a:xfrm>
          <a:off x="16268700" y="61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20664</xdr:rowOff>
    </xdr:from>
    <xdr:ext cx="469744" cy="259045"/>
    <xdr:sp macro="" textlink="">
      <xdr:nvSpPr>
        <xdr:cNvPr id="524" name="災害復旧事業費該当値テキスト"/>
        <xdr:cNvSpPr txBox="1"/>
      </xdr:nvSpPr>
      <xdr:spPr>
        <a:xfrm>
          <a:off x="16370300" y="602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161726</xdr:rowOff>
    </xdr:from>
    <xdr:to>
      <xdr:col>22</xdr:col>
      <xdr:colOff>415925</xdr:colOff>
      <xdr:row>38</xdr:row>
      <xdr:rowOff>91876</xdr:rowOff>
    </xdr:to>
    <xdr:sp macro="" textlink="">
      <xdr:nvSpPr>
        <xdr:cNvPr id="525" name="円/楕円 524"/>
        <xdr:cNvSpPr/>
      </xdr:nvSpPr>
      <xdr:spPr>
        <a:xfrm>
          <a:off x="15430500" y="65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108402</xdr:rowOff>
    </xdr:from>
    <xdr:ext cx="378565" cy="259045"/>
    <xdr:sp macro="" textlink="">
      <xdr:nvSpPr>
        <xdr:cNvPr id="526" name="テキスト ボックス 525"/>
        <xdr:cNvSpPr txBox="1"/>
      </xdr:nvSpPr>
      <xdr:spPr>
        <a:xfrm>
          <a:off x="15292017" y="6280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73551</xdr:rowOff>
    </xdr:from>
    <xdr:to>
      <xdr:col>21</xdr:col>
      <xdr:colOff>212725</xdr:colOff>
      <xdr:row>39</xdr:row>
      <xdr:rowOff>3701</xdr:rowOff>
    </xdr:to>
    <xdr:sp macro="" textlink="">
      <xdr:nvSpPr>
        <xdr:cNvPr id="527" name="円/楕円 526"/>
        <xdr:cNvSpPr/>
      </xdr:nvSpPr>
      <xdr:spPr>
        <a:xfrm>
          <a:off x="14541500" y="65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166278</xdr:rowOff>
    </xdr:from>
    <xdr:ext cx="378565" cy="259045"/>
    <xdr:sp macro="" textlink="">
      <xdr:nvSpPr>
        <xdr:cNvPr id="528" name="テキスト ボックス 527"/>
        <xdr:cNvSpPr txBox="1"/>
      </xdr:nvSpPr>
      <xdr:spPr>
        <a:xfrm>
          <a:off x="14403017" y="668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131681</xdr:rowOff>
    </xdr:from>
    <xdr:to>
      <xdr:col>20</xdr:col>
      <xdr:colOff>9525</xdr:colOff>
      <xdr:row>39</xdr:row>
      <xdr:rowOff>61831</xdr:rowOff>
    </xdr:to>
    <xdr:sp macro="" textlink="">
      <xdr:nvSpPr>
        <xdr:cNvPr id="529" name="円/楕円 528"/>
        <xdr:cNvSpPr/>
      </xdr:nvSpPr>
      <xdr:spPr>
        <a:xfrm>
          <a:off x="136525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52958</xdr:rowOff>
    </xdr:from>
    <xdr:ext cx="378565" cy="259045"/>
    <xdr:sp macro="" textlink="">
      <xdr:nvSpPr>
        <xdr:cNvPr id="530" name="テキスト ボックス 529"/>
        <xdr:cNvSpPr txBox="1"/>
      </xdr:nvSpPr>
      <xdr:spPr>
        <a:xfrm>
          <a:off x="13514017" y="673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161072</xdr:rowOff>
    </xdr:from>
    <xdr:to>
      <xdr:col>18</xdr:col>
      <xdr:colOff>492125</xdr:colOff>
      <xdr:row>39</xdr:row>
      <xdr:rowOff>91222</xdr:rowOff>
    </xdr:to>
    <xdr:sp macro="" textlink="">
      <xdr:nvSpPr>
        <xdr:cNvPr id="531" name="円/楕円 530"/>
        <xdr:cNvSpPr/>
      </xdr:nvSpPr>
      <xdr:spPr>
        <a:xfrm>
          <a:off x="127635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82349</xdr:rowOff>
    </xdr:from>
    <xdr:ext cx="378565" cy="259045"/>
    <xdr:sp macro="" textlink="">
      <xdr:nvSpPr>
        <xdr:cNvPr id="532" name="テキスト ボックス 531"/>
        <xdr:cNvSpPr txBox="1"/>
      </xdr:nvSpPr>
      <xdr:spPr>
        <a:xfrm>
          <a:off x="12625017" y="676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5" name="直線コネクタ 60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7" name="直線コネクタ 60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9" name="直線コネクタ 60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14904</xdr:rowOff>
    </xdr:from>
    <xdr:to>
      <xdr:col>23</xdr:col>
      <xdr:colOff>517525</xdr:colOff>
      <xdr:row>74</xdr:row>
      <xdr:rowOff>74835</xdr:rowOff>
    </xdr:to>
    <xdr:cxnSp macro="">
      <xdr:nvCxnSpPr>
        <xdr:cNvPr id="610" name="直線コネクタ 609"/>
        <xdr:cNvCxnSpPr/>
      </xdr:nvCxnSpPr>
      <xdr:spPr>
        <a:xfrm>
          <a:off x="15481300" y="12530754"/>
          <a:ext cx="838200" cy="2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121486</xdr:rowOff>
    </xdr:from>
    <xdr:ext cx="534377" cy="259045"/>
    <xdr:sp macro="" textlink="">
      <xdr:nvSpPr>
        <xdr:cNvPr id="611" name="公債費平均値テキスト"/>
        <xdr:cNvSpPr txBox="1"/>
      </xdr:nvSpPr>
      <xdr:spPr>
        <a:xfrm>
          <a:off x="16370300" y="12808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2" name="フローチャート : 判断 61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84627</xdr:rowOff>
    </xdr:from>
    <xdr:to>
      <xdr:col>22</xdr:col>
      <xdr:colOff>365125</xdr:colOff>
      <xdr:row>73</xdr:row>
      <xdr:rowOff>14904</xdr:rowOff>
    </xdr:to>
    <xdr:cxnSp macro="">
      <xdr:nvCxnSpPr>
        <xdr:cNvPr id="613" name="直線コネクタ 612"/>
        <xdr:cNvCxnSpPr/>
      </xdr:nvCxnSpPr>
      <xdr:spPr>
        <a:xfrm>
          <a:off x="14592300" y="12429027"/>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80251</xdr:rowOff>
    </xdr:from>
    <xdr:to>
      <xdr:col>22</xdr:col>
      <xdr:colOff>415925</xdr:colOff>
      <xdr:row>76</xdr:row>
      <xdr:rowOff>10401</xdr:rowOff>
    </xdr:to>
    <xdr:sp macro="" textlink="">
      <xdr:nvSpPr>
        <xdr:cNvPr id="614" name="フローチャート : 判断 613"/>
        <xdr:cNvSpPr/>
      </xdr:nvSpPr>
      <xdr:spPr>
        <a:xfrm>
          <a:off x="15430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1528</xdr:rowOff>
    </xdr:from>
    <xdr:ext cx="534377" cy="259045"/>
    <xdr:sp macro="" textlink="">
      <xdr:nvSpPr>
        <xdr:cNvPr id="615" name="テキスト ボックス 614"/>
        <xdr:cNvSpPr txBox="1"/>
      </xdr:nvSpPr>
      <xdr:spPr>
        <a:xfrm>
          <a:off x="15214111" y="1303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141091</xdr:rowOff>
    </xdr:from>
    <xdr:to>
      <xdr:col>21</xdr:col>
      <xdr:colOff>161925</xdr:colOff>
      <xdr:row>72</xdr:row>
      <xdr:rowOff>84627</xdr:rowOff>
    </xdr:to>
    <xdr:cxnSp macro="">
      <xdr:nvCxnSpPr>
        <xdr:cNvPr id="616" name="直線コネクタ 615"/>
        <xdr:cNvCxnSpPr/>
      </xdr:nvCxnSpPr>
      <xdr:spPr>
        <a:xfrm>
          <a:off x="13703300" y="12314041"/>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8" name="テキスト ボックス 617"/>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141091</xdr:rowOff>
    </xdr:from>
    <xdr:to>
      <xdr:col>19</xdr:col>
      <xdr:colOff>644525</xdr:colOff>
      <xdr:row>73</xdr:row>
      <xdr:rowOff>76111</xdr:rowOff>
    </xdr:to>
    <xdr:cxnSp macro="">
      <xdr:nvCxnSpPr>
        <xdr:cNvPr id="619" name="直線コネクタ 618"/>
        <xdr:cNvCxnSpPr/>
      </xdr:nvCxnSpPr>
      <xdr:spPr>
        <a:xfrm flipV="1">
          <a:off x="12814300" y="12314041"/>
          <a:ext cx="889000" cy="27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1" name="テキスト ボックス 620"/>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3" name="テキスト ボックス 622"/>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24035</xdr:rowOff>
    </xdr:from>
    <xdr:to>
      <xdr:col>23</xdr:col>
      <xdr:colOff>568325</xdr:colOff>
      <xdr:row>74</xdr:row>
      <xdr:rowOff>125635</xdr:rowOff>
    </xdr:to>
    <xdr:sp macro="" textlink="">
      <xdr:nvSpPr>
        <xdr:cNvPr id="629" name="円/楕円 628"/>
        <xdr:cNvSpPr/>
      </xdr:nvSpPr>
      <xdr:spPr>
        <a:xfrm>
          <a:off x="16268700" y="127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46912</xdr:rowOff>
    </xdr:from>
    <xdr:ext cx="534377" cy="259045"/>
    <xdr:sp macro="" textlink="">
      <xdr:nvSpPr>
        <xdr:cNvPr id="630" name="公債費該当値テキスト"/>
        <xdr:cNvSpPr txBox="1"/>
      </xdr:nvSpPr>
      <xdr:spPr>
        <a:xfrm>
          <a:off x="16370300" y="1256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43,405</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135554</xdr:rowOff>
    </xdr:from>
    <xdr:to>
      <xdr:col>22</xdr:col>
      <xdr:colOff>415925</xdr:colOff>
      <xdr:row>73</xdr:row>
      <xdr:rowOff>65704</xdr:rowOff>
    </xdr:to>
    <xdr:sp macro="" textlink="">
      <xdr:nvSpPr>
        <xdr:cNvPr id="631" name="円/楕円 630"/>
        <xdr:cNvSpPr/>
      </xdr:nvSpPr>
      <xdr:spPr>
        <a:xfrm>
          <a:off x="15430500" y="1247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82231</xdr:rowOff>
    </xdr:from>
    <xdr:ext cx="534377" cy="259045"/>
    <xdr:sp macro="" textlink="">
      <xdr:nvSpPr>
        <xdr:cNvPr id="632" name="テキスト ボックス 631"/>
        <xdr:cNvSpPr txBox="1"/>
      </xdr:nvSpPr>
      <xdr:spPr>
        <a:xfrm>
          <a:off x="15214111" y="1225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55,551</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33827</xdr:rowOff>
    </xdr:from>
    <xdr:to>
      <xdr:col>21</xdr:col>
      <xdr:colOff>212725</xdr:colOff>
      <xdr:row>72</xdr:row>
      <xdr:rowOff>135427</xdr:rowOff>
    </xdr:to>
    <xdr:sp macro="" textlink="">
      <xdr:nvSpPr>
        <xdr:cNvPr id="633" name="円/楕円 632"/>
        <xdr:cNvSpPr/>
      </xdr:nvSpPr>
      <xdr:spPr>
        <a:xfrm>
          <a:off x="14541500" y="123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151954</xdr:rowOff>
    </xdr:from>
    <xdr:ext cx="534377" cy="259045"/>
    <xdr:sp macro="" textlink="">
      <xdr:nvSpPr>
        <xdr:cNvPr id="634" name="テキスト ボックス 633"/>
        <xdr:cNvSpPr txBox="1"/>
      </xdr:nvSpPr>
      <xdr:spPr>
        <a:xfrm>
          <a:off x="14325111" y="121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60,891</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90291</xdr:rowOff>
    </xdr:from>
    <xdr:to>
      <xdr:col>20</xdr:col>
      <xdr:colOff>9525</xdr:colOff>
      <xdr:row>72</xdr:row>
      <xdr:rowOff>20441</xdr:rowOff>
    </xdr:to>
    <xdr:sp macro="" textlink="">
      <xdr:nvSpPr>
        <xdr:cNvPr id="635" name="円/楕円 634"/>
        <xdr:cNvSpPr/>
      </xdr:nvSpPr>
      <xdr:spPr>
        <a:xfrm>
          <a:off x="13652500" y="1226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36968</xdr:rowOff>
    </xdr:from>
    <xdr:ext cx="534377" cy="259045"/>
    <xdr:sp macro="" textlink="">
      <xdr:nvSpPr>
        <xdr:cNvPr id="636" name="テキスト ボックス 635"/>
        <xdr:cNvSpPr txBox="1"/>
      </xdr:nvSpPr>
      <xdr:spPr>
        <a:xfrm>
          <a:off x="13436111" y="1203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25311</xdr:rowOff>
    </xdr:from>
    <xdr:to>
      <xdr:col>18</xdr:col>
      <xdr:colOff>492125</xdr:colOff>
      <xdr:row>73</xdr:row>
      <xdr:rowOff>126911</xdr:rowOff>
    </xdr:to>
    <xdr:sp macro="" textlink="">
      <xdr:nvSpPr>
        <xdr:cNvPr id="637" name="円/楕円 636"/>
        <xdr:cNvSpPr/>
      </xdr:nvSpPr>
      <xdr:spPr>
        <a:xfrm>
          <a:off x="12763500" y="125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143438</xdr:rowOff>
    </xdr:from>
    <xdr:ext cx="534377" cy="259045"/>
    <xdr:sp macro="" textlink="">
      <xdr:nvSpPr>
        <xdr:cNvPr id="638" name="テキスト ボックス 637"/>
        <xdr:cNvSpPr txBox="1"/>
      </xdr:nvSpPr>
      <xdr:spPr>
        <a:xfrm>
          <a:off x="12547111" y="123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10998</xdr:rowOff>
    </xdr:from>
    <xdr:to>
      <xdr:col>23</xdr:col>
      <xdr:colOff>516889</xdr:colOff>
      <xdr:row>98</xdr:row>
      <xdr:rowOff>126715</xdr:rowOff>
    </xdr:to>
    <xdr:cxnSp macro="">
      <xdr:nvCxnSpPr>
        <xdr:cNvPr id="660" name="直線コネクタ 659"/>
        <xdr:cNvCxnSpPr/>
      </xdr:nvCxnSpPr>
      <xdr:spPr>
        <a:xfrm flipV="1">
          <a:off x="16317595" y="15955848"/>
          <a:ext cx="1269" cy="97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130542</xdr:rowOff>
    </xdr:from>
    <xdr:ext cx="378565" cy="259045"/>
    <xdr:sp macro="" textlink="">
      <xdr:nvSpPr>
        <xdr:cNvPr id="661" name="積立金最小値テキスト"/>
        <xdr:cNvSpPr txBox="1"/>
      </xdr:nvSpPr>
      <xdr:spPr>
        <a:xfrm>
          <a:off x="16370300" y="16932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126715</xdr:rowOff>
    </xdr:from>
    <xdr:to>
      <xdr:col>23</xdr:col>
      <xdr:colOff>606425</xdr:colOff>
      <xdr:row>98</xdr:row>
      <xdr:rowOff>126715</xdr:rowOff>
    </xdr:to>
    <xdr:cxnSp macro="">
      <xdr:nvCxnSpPr>
        <xdr:cNvPr id="662" name="直線コネクタ 661"/>
        <xdr:cNvCxnSpPr/>
      </xdr:nvCxnSpPr>
      <xdr:spPr>
        <a:xfrm>
          <a:off x="16230600" y="1692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129125</xdr:rowOff>
    </xdr:from>
    <xdr:ext cx="534377" cy="259045"/>
    <xdr:sp macro="" textlink="">
      <xdr:nvSpPr>
        <xdr:cNvPr id="663" name="積立金最大値テキスト"/>
        <xdr:cNvSpPr txBox="1"/>
      </xdr:nvSpPr>
      <xdr:spPr>
        <a:xfrm>
          <a:off x="16370300" y="157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93</xdr:row>
      <xdr:rowOff>10998</xdr:rowOff>
    </xdr:from>
    <xdr:to>
      <xdr:col>23</xdr:col>
      <xdr:colOff>606425</xdr:colOff>
      <xdr:row>93</xdr:row>
      <xdr:rowOff>10998</xdr:rowOff>
    </xdr:to>
    <xdr:cxnSp macro="">
      <xdr:nvCxnSpPr>
        <xdr:cNvPr id="664" name="直線コネクタ 663"/>
        <xdr:cNvCxnSpPr/>
      </xdr:nvCxnSpPr>
      <xdr:spPr>
        <a:xfrm>
          <a:off x="16230600" y="1595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116794</xdr:rowOff>
    </xdr:from>
    <xdr:to>
      <xdr:col>23</xdr:col>
      <xdr:colOff>517525</xdr:colOff>
      <xdr:row>98</xdr:row>
      <xdr:rowOff>63714</xdr:rowOff>
    </xdr:to>
    <xdr:cxnSp macro="">
      <xdr:nvCxnSpPr>
        <xdr:cNvPr id="665" name="直線コネクタ 664"/>
        <xdr:cNvCxnSpPr/>
      </xdr:nvCxnSpPr>
      <xdr:spPr>
        <a:xfrm>
          <a:off x="15481300" y="16747444"/>
          <a:ext cx="838200" cy="11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7535</xdr:rowOff>
    </xdr:from>
    <xdr:ext cx="469744" cy="259045"/>
    <xdr:sp macro="" textlink="">
      <xdr:nvSpPr>
        <xdr:cNvPr id="666" name="積立金平均値テキスト"/>
        <xdr:cNvSpPr txBox="1"/>
      </xdr:nvSpPr>
      <xdr:spPr>
        <a:xfrm>
          <a:off x="16370300" y="164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156108</xdr:rowOff>
    </xdr:from>
    <xdr:to>
      <xdr:col>23</xdr:col>
      <xdr:colOff>568325</xdr:colOff>
      <xdr:row>97</xdr:row>
      <xdr:rowOff>86258</xdr:rowOff>
    </xdr:to>
    <xdr:sp macro="" textlink="">
      <xdr:nvSpPr>
        <xdr:cNvPr id="667" name="フローチャート : 判断 666"/>
        <xdr:cNvSpPr/>
      </xdr:nvSpPr>
      <xdr:spPr>
        <a:xfrm>
          <a:off x="16268700" y="166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107879</xdr:rowOff>
    </xdr:from>
    <xdr:to>
      <xdr:col>22</xdr:col>
      <xdr:colOff>365125</xdr:colOff>
      <xdr:row>97</xdr:row>
      <xdr:rowOff>116794</xdr:rowOff>
    </xdr:to>
    <xdr:cxnSp macro="">
      <xdr:nvCxnSpPr>
        <xdr:cNvPr id="668" name="直線コネクタ 667"/>
        <xdr:cNvCxnSpPr/>
      </xdr:nvCxnSpPr>
      <xdr:spPr>
        <a:xfrm>
          <a:off x="14592300" y="15538379"/>
          <a:ext cx="889000" cy="120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83779</xdr:rowOff>
    </xdr:from>
    <xdr:to>
      <xdr:col>22</xdr:col>
      <xdr:colOff>415925</xdr:colOff>
      <xdr:row>96</xdr:row>
      <xdr:rowOff>13929</xdr:rowOff>
    </xdr:to>
    <xdr:sp macro="" textlink="">
      <xdr:nvSpPr>
        <xdr:cNvPr id="669" name="フローチャート : 判断 668"/>
        <xdr:cNvSpPr/>
      </xdr:nvSpPr>
      <xdr:spPr>
        <a:xfrm>
          <a:off x="15430500" y="1637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30456</xdr:rowOff>
    </xdr:from>
    <xdr:ext cx="534377" cy="259045"/>
    <xdr:sp macro="" textlink="">
      <xdr:nvSpPr>
        <xdr:cNvPr id="670" name="テキスト ボックス 669"/>
        <xdr:cNvSpPr txBox="1"/>
      </xdr:nvSpPr>
      <xdr:spPr>
        <a:xfrm>
          <a:off x="15214111" y="1614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107879</xdr:rowOff>
    </xdr:from>
    <xdr:to>
      <xdr:col>21</xdr:col>
      <xdr:colOff>161925</xdr:colOff>
      <xdr:row>94</xdr:row>
      <xdr:rowOff>128408</xdr:rowOff>
    </xdr:to>
    <xdr:cxnSp macro="">
      <xdr:nvCxnSpPr>
        <xdr:cNvPr id="671" name="直線コネクタ 670"/>
        <xdr:cNvCxnSpPr/>
      </xdr:nvCxnSpPr>
      <xdr:spPr>
        <a:xfrm flipV="1">
          <a:off x="13703300" y="15538379"/>
          <a:ext cx="889000" cy="70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128408</xdr:rowOff>
    </xdr:from>
    <xdr:to>
      <xdr:col>19</xdr:col>
      <xdr:colOff>644525</xdr:colOff>
      <xdr:row>98</xdr:row>
      <xdr:rowOff>104313</xdr:rowOff>
    </xdr:to>
    <xdr:cxnSp macro="">
      <xdr:nvCxnSpPr>
        <xdr:cNvPr id="674" name="直線コネクタ 673"/>
        <xdr:cNvCxnSpPr/>
      </xdr:nvCxnSpPr>
      <xdr:spPr>
        <a:xfrm flipV="1">
          <a:off x="12814300" y="16244708"/>
          <a:ext cx="889000" cy="66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12914</xdr:rowOff>
    </xdr:from>
    <xdr:to>
      <xdr:col>23</xdr:col>
      <xdr:colOff>568325</xdr:colOff>
      <xdr:row>98</xdr:row>
      <xdr:rowOff>114514</xdr:rowOff>
    </xdr:to>
    <xdr:sp macro="" textlink="">
      <xdr:nvSpPr>
        <xdr:cNvPr id="684" name="円/楕円 683"/>
        <xdr:cNvSpPr/>
      </xdr:nvSpPr>
      <xdr:spPr>
        <a:xfrm>
          <a:off x="16268700" y="168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99291</xdr:rowOff>
    </xdr:from>
    <xdr:ext cx="469744" cy="259045"/>
    <xdr:sp macro="" textlink="">
      <xdr:nvSpPr>
        <xdr:cNvPr id="685" name="積立金該当値テキスト"/>
        <xdr:cNvSpPr txBox="1"/>
      </xdr:nvSpPr>
      <xdr:spPr>
        <a:xfrm>
          <a:off x="16370300" y="1672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65994</xdr:rowOff>
    </xdr:from>
    <xdr:to>
      <xdr:col>22</xdr:col>
      <xdr:colOff>415925</xdr:colOff>
      <xdr:row>97</xdr:row>
      <xdr:rowOff>167594</xdr:rowOff>
    </xdr:to>
    <xdr:sp macro="" textlink="">
      <xdr:nvSpPr>
        <xdr:cNvPr id="686" name="円/楕円 685"/>
        <xdr:cNvSpPr/>
      </xdr:nvSpPr>
      <xdr:spPr>
        <a:xfrm>
          <a:off x="15430500" y="166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158721</xdr:rowOff>
    </xdr:from>
    <xdr:ext cx="469744" cy="259045"/>
    <xdr:sp macro="" textlink="">
      <xdr:nvSpPr>
        <xdr:cNvPr id="687" name="テキスト ボックス 686"/>
        <xdr:cNvSpPr txBox="1"/>
      </xdr:nvSpPr>
      <xdr:spPr>
        <a:xfrm>
          <a:off x="15246427" y="1678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57079</xdr:rowOff>
    </xdr:from>
    <xdr:to>
      <xdr:col>21</xdr:col>
      <xdr:colOff>212725</xdr:colOff>
      <xdr:row>90</xdr:row>
      <xdr:rowOff>158679</xdr:rowOff>
    </xdr:to>
    <xdr:sp macro="" textlink="">
      <xdr:nvSpPr>
        <xdr:cNvPr id="688" name="円/楕円 687"/>
        <xdr:cNvSpPr/>
      </xdr:nvSpPr>
      <xdr:spPr>
        <a:xfrm>
          <a:off x="14541500" y="154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3756</xdr:rowOff>
    </xdr:from>
    <xdr:ext cx="534377" cy="259045"/>
    <xdr:sp macro="" textlink="">
      <xdr:nvSpPr>
        <xdr:cNvPr id="689" name="テキスト ボックス 688"/>
        <xdr:cNvSpPr txBox="1"/>
      </xdr:nvSpPr>
      <xdr:spPr>
        <a:xfrm>
          <a:off x="14325111" y="152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30,696</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77608</xdr:rowOff>
    </xdr:from>
    <xdr:to>
      <xdr:col>20</xdr:col>
      <xdr:colOff>9525</xdr:colOff>
      <xdr:row>95</xdr:row>
      <xdr:rowOff>7758</xdr:rowOff>
    </xdr:to>
    <xdr:sp macro="" textlink="">
      <xdr:nvSpPr>
        <xdr:cNvPr id="690" name="円/楕円 689"/>
        <xdr:cNvSpPr/>
      </xdr:nvSpPr>
      <xdr:spPr>
        <a:xfrm>
          <a:off x="13652500" y="161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170335</xdr:rowOff>
    </xdr:from>
    <xdr:ext cx="534377" cy="259045"/>
    <xdr:sp macro="" textlink="">
      <xdr:nvSpPr>
        <xdr:cNvPr id="691" name="テキスト ボックス 690"/>
        <xdr:cNvSpPr txBox="1"/>
      </xdr:nvSpPr>
      <xdr:spPr>
        <a:xfrm>
          <a:off x="13436111" y="162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53513</xdr:rowOff>
    </xdr:from>
    <xdr:to>
      <xdr:col>18</xdr:col>
      <xdr:colOff>492125</xdr:colOff>
      <xdr:row>98</xdr:row>
      <xdr:rowOff>155113</xdr:rowOff>
    </xdr:to>
    <xdr:sp macro="" textlink="">
      <xdr:nvSpPr>
        <xdr:cNvPr id="692" name="円/楕円 691"/>
        <xdr:cNvSpPr/>
      </xdr:nvSpPr>
      <xdr:spPr>
        <a:xfrm>
          <a:off x="12763500" y="168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98</xdr:row>
      <xdr:rowOff>146240</xdr:rowOff>
    </xdr:from>
    <xdr:ext cx="378565" cy="259045"/>
    <xdr:sp macro="" textlink="">
      <xdr:nvSpPr>
        <xdr:cNvPr id="693" name="テキスト ボックス 692"/>
        <xdr:cNvSpPr txBox="1"/>
      </xdr:nvSpPr>
      <xdr:spPr>
        <a:xfrm>
          <a:off x="12625017" y="1694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5" name="直線コネクタ 714"/>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8"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9" name="直線コネクタ 718"/>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69520</xdr:rowOff>
    </xdr:from>
    <xdr:to>
      <xdr:col>32</xdr:col>
      <xdr:colOff>187325</xdr:colOff>
      <xdr:row>38</xdr:row>
      <xdr:rowOff>112954</xdr:rowOff>
    </xdr:to>
    <xdr:cxnSp macro="">
      <xdr:nvCxnSpPr>
        <xdr:cNvPr id="720" name="直線コネクタ 719"/>
        <xdr:cNvCxnSpPr/>
      </xdr:nvCxnSpPr>
      <xdr:spPr>
        <a:xfrm flipV="1">
          <a:off x="21323300" y="6413170"/>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128236</xdr:rowOff>
    </xdr:from>
    <xdr:ext cx="469744" cy="259045"/>
    <xdr:sp macro="" textlink="">
      <xdr:nvSpPr>
        <xdr:cNvPr id="721" name="投資及び出資金平均値テキスト"/>
        <xdr:cNvSpPr txBox="1"/>
      </xdr:nvSpPr>
      <xdr:spPr>
        <a:xfrm>
          <a:off x="22212300" y="612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2" name="フローチャート : 判断 721"/>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72720</xdr:rowOff>
    </xdr:from>
    <xdr:to>
      <xdr:col>31</xdr:col>
      <xdr:colOff>34925</xdr:colOff>
      <xdr:row>38</xdr:row>
      <xdr:rowOff>112954</xdr:rowOff>
    </xdr:to>
    <xdr:cxnSp macro="">
      <xdr:nvCxnSpPr>
        <xdr:cNvPr id="723" name="直線コネクタ 722"/>
        <xdr:cNvCxnSpPr/>
      </xdr:nvCxnSpPr>
      <xdr:spPr>
        <a:xfrm>
          <a:off x="20434300" y="6587820"/>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101244</xdr:rowOff>
    </xdr:from>
    <xdr:to>
      <xdr:col>31</xdr:col>
      <xdr:colOff>85725</xdr:colOff>
      <xdr:row>38</xdr:row>
      <xdr:rowOff>31394</xdr:rowOff>
    </xdr:to>
    <xdr:sp macro="" textlink="">
      <xdr:nvSpPr>
        <xdr:cNvPr id="724" name="フローチャート : 判断 723"/>
        <xdr:cNvSpPr/>
      </xdr:nvSpPr>
      <xdr:spPr>
        <a:xfrm>
          <a:off x="21272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47921</xdr:rowOff>
    </xdr:from>
    <xdr:ext cx="378565" cy="259045"/>
    <xdr:sp macro="" textlink="">
      <xdr:nvSpPr>
        <xdr:cNvPr id="725" name="テキスト ボックス 724"/>
        <xdr:cNvSpPr txBox="1"/>
      </xdr:nvSpPr>
      <xdr:spPr>
        <a:xfrm>
          <a:off x="21134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62205</xdr:rowOff>
    </xdr:from>
    <xdr:to>
      <xdr:col>29</xdr:col>
      <xdr:colOff>517525</xdr:colOff>
      <xdr:row>38</xdr:row>
      <xdr:rowOff>72720</xdr:rowOff>
    </xdr:to>
    <xdr:cxnSp macro="">
      <xdr:nvCxnSpPr>
        <xdr:cNvPr id="726" name="直線コネクタ 725"/>
        <xdr:cNvCxnSpPr/>
      </xdr:nvCxnSpPr>
      <xdr:spPr>
        <a:xfrm>
          <a:off x="19545300" y="657730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7" name="フローチャート : 判断 726"/>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80154</xdr:rowOff>
    </xdr:from>
    <xdr:ext cx="378565" cy="259045"/>
    <xdr:sp macro="" textlink="">
      <xdr:nvSpPr>
        <xdr:cNvPr id="728" name="テキスト ボックス 727"/>
        <xdr:cNvSpPr txBox="1"/>
      </xdr:nvSpPr>
      <xdr:spPr>
        <a:xfrm>
          <a:off x="20245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62205</xdr:rowOff>
    </xdr:from>
    <xdr:to>
      <xdr:col>28</xdr:col>
      <xdr:colOff>314325</xdr:colOff>
      <xdr:row>38</xdr:row>
      <xdr:rowOff>121641</xdr:rowOff>
    </xdr:to>
    <xdr:cxnSp macro="">
      <xdr:nvCxnSpPr>
        <xdr:cNvPr id="729" name="直線コネクタ 728"/>
        <xdr:cNvCxnSpPr/>
      </xdr:nvCxnSpPr>
      <xdr:spPr>
        <a:xfrm flipV="1">
          <a:off x="18656300" y="6577305"/>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30" name="フローチャート : 判断 729"/>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81754</xdr:rowOff>
    </xdr:from>
    <xdr:ext cx="378565" cy="259045"/>
    <xdr:sp macro="" textlink="">
      <xdr:nvSpPr>
        <xdr:cNvPr id="731" name="テキスト ボックス 730"/>
        <xdr:cNvSpPr txBox="1"/>
      </xdr:nvSpPr>
      <xdr:spPr>
        <a:xfrm>
          <a:off x="19356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2" name="フローチャート : 判断 731"/>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80383</xdr:rowOff>
    </xdr:from>
    <xdr:ext cx="378565" cy="259045"/>
    <xdr:sp macro="" textlink="">
      <xdr:nvSpPr>
        <xdr:cNvPr id="733" name="テキスト ボックス 732"/>
        <xdr:cNvSpPr txBox="1"/>
      </xdr:nvSpPr>
      <xdr:spPr>
        <a:xfrm>
          <a:off x="18467017" y="625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18720</xdr:rowOff>
    </xdr:from>
    <xdr:to>
      <xdr:col>32</xdr:col>
      <xdr:colOff>238125</xdr:colOff>
      <xdr:row>37</xdr:row>
      <xdr:rowOff>120320</xdr:rowOff>
    </xdr:to>
    <xdr:sp macro="" textlink="">
      <xdr:nvSpPr>
        <xdr:cNvPr id="739" name="円/楕円 738"/>
        <xdr:cNvSpPr/>
      </xdr:nvSpPr>
      <xdr:spPr>
        <a:xfrm>
          <a:off x="22110700" y="63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168597</xdr:rowOff>
    </xdr:from>
    <xdr:ext cx="469744" cy="259045"/>
    <xdr:sp macro="" textlink="">
      <xdr:nvSpPr>
        <xdr:cNvPr id="740" name="投資及び出資金該当値テキスト"/>
        <xdr:cNvSpPr txBox="1"/>
      </xdr:nvSpPr>
      <xdr:spPr>
        <a:xfrm>
          <a:off x="22212300" y="634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62154</xdr:rowOff>
    </xdr:from>
    <xdr:to>
      <xdr:col>31</xdr:col>
      <xdr:colOff>85725</xdr:colOff>
      <xdr:row>38</xdr:row>
      <xdr:rowOff>163754</xdr:rowOff>
    </xdr:to>
    <xdr:sp macro="" textlink="">
      <xdr:nvSpPr>
        <xdr:cNvPr id="741" name="円/楕円 740"/>
        <xdr:cNvSpPr/>
      </xdr:nvSpPr>
      <xdr:spPr>
        <a:xfrm>
          <a:off x="21272500" y="65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154881</xdr:rowOff>
    </xdr:from>
    <xdr:ext cx="378565" cy="259045"/>
    <xdr:sp macro="" textlink="">
      <xdr:nvSpPr>
        <xdr:cNvPr id="742" name="テキスト ボックス 741"/>
        <xdr:cNvSpPr txBox="1"/>
      </xdr:nvSpPr>
      <xdr:spPr>
        <a:xfrm>
          <a:off x="21134017" y="66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21920</xdr:rowOff>
    </xdr:from>
    <xdr:to>
      <xdr:col>29</xdr:col>
      <xdr:colOff>568325</xdr:colOff>
      <xdr:row>38</xdr:row>
      <xdr:rowOff>123520</xdr:rowOff>
    </xdr:to>
    <xdr:sp macro="" textlink="">
      <xdr:nvSpPr>
        <xdr:cNvPr id="743" name="円/楕円 742"/>
        <xdr:cNvSpPr/>
      </xdr:nvSpPr>
      <xdr:spPr>
        <a:xfrm>
          <a:off x="20383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114647</xdr:rowOff>
    </xdr:from>
    <xdr:ext cx="378565" cy="259045"/>
    <xdr:sp macro="" textlink="">
      <xdr:nvSpPr>
        <xdr:cNvPr id="744" name="テキスト ボックス 743"/>
        <xdr:cNvSpPr txBox="1"/>
      </xdr:nvSpPr>
      <xdr:spPr>
        <a:xfrm>
          <a:off x="20245017" y="6629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11405</xdr:rowOff>
    </xdr:from>
    <xdr:to>
      <xdr:col>28</xdr:col>
      <xdr:colOff>365125</xdr:colOff>
      <xdr:row>38</xdr:row>
      <xdr:rowOff>113005</xdr:rowOff>
    </xdr:to>
    <xdr:sp macro="" textlink="">
      <xdr:nvSpPr>
        <xdr:cNvPr id="745" name="円/楕円 744"/>
        <xdr:cNvSpPr/>
      </xdr:nvSpPr>
      <xdr:spPr>
        <a:xfrm>
          <a:off x="19494500" y="65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104132</xdr:rowOff>
    </xdr:from>
    <xdr:ext cx="378565" cy="259045"/>
    <xdr:sp macro="" textlink="">
      <xdr:nvSpPr>
        <xdr:cNvPr id="746" name="テキスト ボックス 745"/>
        <xdr:cNvSpPr txBox="1"/>
      </xdr:nvSpPr>
      <xdr:spPr>
        <a:xfrm>
          <a:off x="19356017" y="66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70841</xdr:rowOff>
    </xdr:from>
    <xdr:to>
      <xdr:col>27</xdr:col>
      <xdr:colOff>161925</xdr:colOff>
      <xdr:row>39</xdr:row>
      <xdr:rowOff>991</xdr:rowOff>
    </xdr:to>
    <xdr:sp macro="" textlink="">
      <xdr:nvSpPr>
        <xdr:cNvPr id="747" name="円/楕円 746"/>
        <xdr:cNvSpPr/>
      </xdr:nvSpPr>
      <xdr:spPr>
        <a:xfrm>
          <a:off x="186055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163568</xdr:rowOff>
    </xdr:from>
    <xdr:ext cx="313932" cy="259045"/>
    <xdr:sp macro="" textlink="">
      <xdr:nvSpPr>
        <xdr:cNvPr id="748" name="テキスト ボックス 747"/>
        <xdr:cNvSpPr txBox="1"/>
      </xdr:nvSpPr>
      <xdr:spPr>
        <a:xfrm>
          <a:off x="18499333" y="6678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2" name="直線コネクタ 771"/>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3"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4" name="直線コネクタ 773"/>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5"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6" name="直線コネクタ 775"/>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79464</xdr:rowOff>
    </xdr:from>
    <xdr:to>
      <xdr:col>32</xdr:col>
      <xdr:colOff>187325</xdr:colOff>
      <xdr:row>57</xdr:row>
      <xdr:rowOff>100609</xdr:rowOff>
    </xdr:to>
    <xdr:cxnSp macro="">
      <xdr:nvCxnSpPr>
        <xdr:cNvPr id="777" name="直線コネクタ 776"/>
        <xdr:cNvCxnSpPr/>
      </xdr:nvCxnSpPr>
      <xdr:spPr>
        <a:xfrm>
          <a:off x="21323300" y="9852114"/>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8"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9" name="フローチャート : 判断 778"/>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57518</xdr:rowOff>
    </xdr:from>
    <xdr:to>
      <xdr:col>31</xdr:col>
      <xdr:colOff>34925</xdr:colOff>
      <xdr:row>57</xdr:row>
      <xdr:rowOff>79464</xdr:rowOff>
    </xdr:to>
    <xdr:cxnSp macro="">
      <xdr:nvCxnSpPr>
        <xdr:cNvPr id="780" name="直線コネクタ 779"/>
        <xdr:cNvCxnSpPr/>
      </xdr:nvCxnSpPr>
      <xdr:spPr>
        <a:xfrm>
          <a:off x="20434300" y="9830168"/>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69964</xdr:rowOff>
    </xdr:from>
    <xdr:to>
      <xdr:col>31</xdr:col>
      <xdr:colOff>85725</xdr:colOff>
      <xdr:row>58</xdr:row>
      <xdr:rowOff>114</xdr:rowOff>
    </xdr:to>
    <xdr:sp macro="" textlink="">
      <xdr:nvSpPr>
        <xdr:cNvPr id="781" name="フローチャート : 判断 780"/>
        <xdr:cNvSpPr/>
      </xdr:nvSpPr>
      <xdr:spPr>
        <a:xfrm>
          <a:off x="21272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162691</xdr:rowOff>
    </xdr:from>
    <xdr:ext cx="469744" cy="259045"/>
    <xdr:sp macro="" textlink="">
      <xdr:nvSpPr>
        <xdr:cNvPr id="782" name="テキスト ボックス 781"/>
        <xdr:cNvSpPr txBox="1"/>
      </xdr:nvSpPr>
      <xdr:spPr>
        <a:xfrm>
          <a:off x="21088427" y="99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34925</xdr:rowOff>
    </xdr:from>
    <xdr:to>
      <xdr:col>29</xdr:col>
      <xdr:colOff>517525</xdr:colOff>
      <xdr:row>57</xdr:row>
      <xdr:rowOff>57518</xdr:rowOff>
    </xdr:to>
    <xdr:cxnSp macro="">
      <xdr:nvCxnSpPr>
        <xdr:cNvPr id="783" name="直線コネクタ 782"/>
        <xdr:cNvCxnSpPr/>
      </xdr:nvCxnSpPr>
      <xdr:spPr>
        <a:xfrm>
          <a:off x="19545300" y="9807575"/>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90424</xdr:rowOff>
    </xdr:from>
    <xdr:to>
      <xdr:col>29</xdr:col>
      <xdr:colOff>568325</xdr:colOff>
      <xdr:row>58</xdr:row>
      <xdr:rowOff>20574</xdr:rowOff>
    </xdr:to>
    <xdr:sp macro="" textlink="">
      <xdr:nvSpPr>
        <xdr:cNvPr id="784" name="フローチャート : 判断 783"/>
        <xdr:cNvSpPr/>
      </xdr:nvSpPr>
      <xdr:spPr>
        <a:xfrm>
          <a:off x="20383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11701</xdr:rowOff>
    </xdr:from>
    <xdr:ext cx="469744" cy="259045"/>
    <xdr:sp macro="" textlink="">
      <xdr:nvSpPr>
        <xdr:cNvPr id="785" name="テキスト ボックス 784"/>
        <xdr:cNvSpPr txBox="1"/>
      </xdr:nvSpPr>
      <xdr:spPr>
        <a:xfrm>
          <a:off x="20199427"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34925</xdr:rowOff>
    </xdr:from>
    <xdr:to>
      <xdr:col>28</xdr:col>
      <xdr:colOff>314325</xdr:colOff>
      <xdr:row>57</xdr:row>
      <xdr:rowOff>43535</xdr:rowOff>
    </xdr:to>
    <xdr:cxnSp macro="">
      <xdr:nvCxnSpPr>
        <xdr:cNvPr id="786" name="直線コネクタ 785"/>
        <xdr:cNvCxnSpPr/>
      </xdr:nvCxnSpPr>
      <xdr:spPr>
        <a:xfrm flipV="1">
          <a:off x="18656300" y="9807575"/>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110236</xdr:rowOff>
    </xdr:from>
    <xdr:to>
      <xdr:col>28</xdr:col>
      <xdr:colOff>365125</xdr:colOff>
      <xdr:row>58</xdr:row>
      <xdr:rowOff>40386</xdr:rowOff>
    </xdr:to>
    <xdr:sp macro="" textlink="">
      <xdr:nvSpPr>
        <xdr:cNvPr id="787" name="フローチャート : 判断 786"/>
        <xdr:cNvSpPr/>
      </xdr:nvSpPr>
      <xdr:spPr>
        <a:xfrm>
          <a:off x="19494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31513</xdr:rowOff>
    </xdr:from>
    <xdr:ext cx="469744" cy="259045"/>
    <xdr:sp macro="" textlink="">
      <xdr:nvSpPr>
        <xdr:cNvPr id="788" name="テキスト ボックス 787"/>
        <xdr:cNvSpPr txBox="1"/>
      </xdr:nvSpPr>
      <xdr:spPr>
        <a:xfrm>
          <a:off x="19310427"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98844</xdr:rowOff>
    </xdr:from>
    <xdr:to>
      <xdr:col>27</xdr:col>
      <xdr:colOff>161925</xdr:colOff>
      <xdr:row>58</xdr:row>
      <xdr:rowOff>28994</xdr:rowOff>
    </xdr:to>
    <xdr:sp macro="" textlink="">
      <xdr:nvSpPr>
        <xdr:cNvPr id="789" name="フローチャート : 判断 788"/>
        <xdr:cNvSpPr/>
      </xdr:nvSpPr>
      <xdr:spPr>
        <a:xfrm>
          <a:off x="18605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20121</xdr:rowOff>
    </xdr:from>
    <xdr:ext cx="469744" cy="259045"/>
    <xdr:sp macro="" textlink="">
      <xdr:nvSpPr>
        <xdr:cNvPr id="790" name="テキスト ボックス 789"/>
        <xdr:cNvSpPr txBox="1"/>
      </xdr:nvSpPr>
      <xdr:spPr>
        <a:xfrm>
          <a:off x="18421427" y="99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49809</xdr:rowOff>
    </xdr:from>
    <xdr:to>
      <xdr:col>32</xdr:col>
      <xdr:colOff>238125</xdr:colOff>
      <xdr:row>57</xdr:row>
      <xdr:rowOff>151409</xdr:rowOff>
    </xdr:to>
    <xdr:sp macro="" textlink="">
      <xdr:nvSpPr>
        <xdr:cNvPr id="796" name="円/楕円 795"/>
        <xdr:cNvSpPr/>
      </xdr:nvSpPr>
      <xdr:spPr>
        <a:xfrm>
          <a:off x="22110700" y="98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28236</xdr:rowOff>
    </xdr:from>
    <xdr:ext cx="469744" cy="259045"/>
    <xdr:sp macro="" textlink="">
      <xdr:nvSpPr>
        <xdr:cNvPr id="797" name="貸付金該当値テキスト"/>
        <xdr:cNvSpPr txBox="1"/>
      </xdr:nvSpPr>
      <xdr:spPr>
        <a:xfrm>
          <a:off x="22212300" y="980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28664</xdr:rowOff>
    </xdr:from>
    <xdr:to>
      <xdr:col>31</xdr:col>
      <xdr:colOff>85725</xdr:colOff>
      <xdr:row>57</xdr:row>
      <xdr:rowOff>130264</xdr:rowOff>
    </xdr:to>
    <xdr:sp macro="" textlink="">
      <xdr:nvSpPr>
        <xdr:cNvPr id="798" name="円/楕円 797"/>
        <xdr:cNvSpPr/>
      </xdr:nvSpPr>
      <xdr:spPr>
        <a:xfrm>
          <a:off x="21272500" y="98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146791</xdr:rowOff>
    </xdr:from>
    <xdr:ext cx="469744" cy="259045"/>
    <xdr:sp macro="" textlink="">
      <xdr:nvSpPr>
        <xdr:cNvPr id="799" name="テキスト ボックス 798"/>
        <xdr:cNvSpPr txBox="1"/>
      </xdr:nvSpPr>
      <xdr:spPr>
        <a:xfrm>
          <a:off x="21088427" y="957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6718</xdr:rowOff>
    </xdr:from>
    <xdr:to>
      <xdr:col>29</xdr:col>
      <xdr:colOff>568325</xdr:colOff>
      <xdr:row>57</xdr:row>
      <xdr:rowOff>108318</xdr:rowOff>
    </xdr:to>
    <xdr:sp macro="" textlink="">
      <xdr:nvSpPr>
        <xdr:cNvPr id="800" name="円/楕円 799"/>
        <xdr:cNvSpPr/>
      </xdr:nvSpPr>
      <xdr:spPr>
        <a:xfrm>
          <a:off x="20383500" y="97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124845</xdr:rowOff>
    </xdr:from>
    <xdr:ext cx="469744" cy="259045"/>
    <xdr:sp macro="" textlink="">
      <xdr:nvSpPr>
        <xdr:cNvPr id="801" name="テキスト ボックス 800"/>
        <xdr:cNvSpPr txBox="1"/>
      </xdr:nvSpPr>
      <xdr:spPr>
        <a:xfrm>
          <a:off x="20199427" y="955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155575</xdr:rowOff>
    </xdr:from>
    <xdr:to>
      <xdr:col>28</xdr:col>
      <xdr:colOff>365125</xdr:colOff>
      <xdr:row>57</xdr:row>
      <xdr:rowOff>85725</xdr:rowOff>
    </xdr:to>
    <xdr:sp macro="" textlink="">
      <xdr:nvSpPr>
        <xdr:cNvPr id="802" name="円/楕円 801"/>
        <xdr:cNvSpPr/>
      </xdr:nvSpPr>
      <xdr:spPr>
        <a:xfrm>
          <a:off x="19494500" y="97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102252</xdr:rowOff>
    </xdr:from>
    <xdr:ext cx="469744" cy="259045"/>
    <xdr:sp macro="" textlink="">
      <xdr:nvSpPr>
        <xdr:cNvPr id="803" name="テキスト ボックス 802"/>
        <xdr:cNvSpPr txBox="1"/>
      </xdr:nvSpPr>
      <xdr:spPr>
        <a:xfrm>
          <a:off x="19310427" y="953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164185</xdr:rowOff>
    </xdr:from>
    <xdr:to>
      <xdr:col>27</xdr:col>
      <xdr:colOff>161925</xdr:colOff>
      <xdr:row>57</xdr:row>
      <xdr:rowOff>94335</xdr:rowOff>
    </xdr:to>
    <xdr:sp macro="" textlink="">
      <xdr:nvSpPr>
        <xdr:cNvPr id="804" name="円/楕円 803"/>
        <xdr:cNvSpPr/>
      </xdr:nvSpPr>
      <xdr:spPr>
        <a:xfrm>
          <a:off x="18605500" y="97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110862</xdr:rowOff>
    </xdr:from>
    <xdr:ext cx="469744" cy="259045"/>
    <xdr:sp macro="" textlink="">
      <xdr:nvSpPr>
        <xdr:cNvPr id="805" name="テキスト ボックス 804"/>
        <xdr:cNvSpPr txBox="1"/>
      </xdr:nvSpPr>
      <xdr:spPr>
        <a:xfrm>
          <a:off x="18421427" y="954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6" name="テキスト ボックス 81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6" name="テキスト ボックス 82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30" name="直線コネクタ 829"/>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31"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2" name="直線コネクタ 831"/>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3"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4" name="直線コネクタ 833"/>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141529</xdr:rowOff>
    </xdr:from>
    <xdr:to>
      <xdr:col>32</xdr:col>
      <xdr:colOff>187325</xdr:colOff>
      <xdr:row>77</xdr:row>
      <xdr:rowOff>68605</xdr:rowOff>
    </xdr:to>
    <xdr:cxnSp macro="">
      <xdr:nvCxnSpPr>
        <xdr:cNvPr id="835" name="直線コネクタ 834"/>
        <xdr:cNvCxnSpPr/>
      </xdr:nvCxnSpPr>
      <xdr:spPr>
        <a:xfrm>
          <a:off x="21323300" y="13000279"/>
          <a:ext cx="838200" cy="26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15841</xdr:rowOff>
    </xdr:from>
    <xdr:ext cx="534377" cy="259045"/>
    <xdr:sp macro="" textlink="">
      <xdr:nvSpPr>
        <xdr:cNvPr id="836" name="繰出金平均値テキスト"/>
        <xdr:cNvSpPr txBox="1"/>
      </xdr:nvSpPr>
      <xdr:spPr>
        <a:xfrm>
          <a:off x="22212300" y="12703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7" name="フローチャート : 判断 836"/>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141529</xdr:rowOff>
    </xdr:from>
    <xdr:to>
      <xdr:col>31</xdr:col>
      <xdr:colOff>34925</xdr:colOff>
      <xdr:row>76</xdr:row>
      <xdr:rowOff>126251</xdr:rowOff>
    </xdr:to>
    <xdr:cxnSp macro="">
      <xdr:nvCxnSpPr>
        <xdr:cNvPr id="838" name="直線コネクタ 837"/>
        <xdr:cNvCxnSpPr/>
      </xdr:nvCxnSpPr>
      <xdr:spPr>
        <a:xfrm flipV="1">
          <a:off x="20434300" y="13000279"/>
          <a:ext cx="889000" cy="15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135115</xdr:rowOff>
    </xdr:from>
    <xdr:to>
      <xdr:col>31</xdr:col>
      <xdr:colOff>85725</xdr:colOff>
      <xdr:row>75</xdr:row>
      <xdr:rowOff>65265</xdr:rowOff>
    </xdr:to>
    <xdr:sp macro="" textlink="">
      <xdr:nvSpPr>
        <xdr:cNvPr id="839" name="フローチャート : 判断 838"/>
        <xdr:cNvSpPr/>
      </xdr:nvSpPr>
      <xdr:spPr>
        <a:xfrm>
          <a:off x="21272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81792</xdr:rowOff>
    </xdr:from>
    <xdr:ext cx="534377" cy="259045"/>
    <xdr:sp macro="" textlink="">
      <xdr:nvSpPr>
        <xdr:cNvPr id="840" name="テキスト ボックス 839"/>
        <xdr:cNvSpPr txBox="1"/>
      </xdr:nvSpPr>
      <xdr:spPr>
        <a:xfrm>
          <a:off x="21056111" y="125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126251</xdr:rowOff>
    </xdr:from>
    <xdr:to>
      <xdr:col>29</xdr:col>
      <xdr:colOff>517525</xdr:colOff>
      <xdr:row>77</xdr:row>
      <xdr:rowOff>24905</xdr:rowOff>
    </xdr:to>
    <xdr:cxnSp macro="">
      <xdr:nvCxnSpPr>
        <xdr:cNvPr id="841" name="直線コネクタ 840"/>
        <xdr:cNvCxnSpPr/>
      </xdr:nvCxnSpPr>
      <xdr:spPr>
        <a:xfrm flipV="1">
          <a:off x="19545300" y="13156451"/>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80746</xdr:rowOff>
    </xdr:from>
    <xdr:to>
      <xdr:col>29</xdr:col>
      <xdr:colOff>568325</xdr:colOff>
      <xdr:row>76</xdr:row>
      <xdr:rowOff>10895</xdr:rowOff>
    </xdr:to>
    <xdr:sp macro="" textlink="">
      <xdr:nvSpPr>
        <xdr:cNvPr id="842" name="フローチャート : 判断 841"/>
        <xdr:cNvSpPr/>
      </xdr:nvSpPr>
      <xdr:spPr>
        <a:xfrm>
          <a:off x="20383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27423</xdr:rowOff>
    </xdr:from>
    <xdr:ext cx="534377" cy="259045"/>
    <xdr:sp macro="" textlink="">
      <xdr:nvSpPr>
        <xdr:cNvPr id="843" name="テキスト ボックス 842"/>
        <xdr:cNvSpPr txBox="1"/>
      </xdr:nvSpPr>
      <xdr:spPr>
        <a:xfrm>
          <a:off x="20167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1778</xdr:rowOff>
    </xdr:from>
    <xdr:to>
      <xdr:col>28</xdr:col>
      <xdr:colOff>314325</xdr:colOff>
      <xdr:row>77</xdr:row>
      <xdr:rowOff>24905</xdr:rowOff>
    </xdr:to>
    <xdr:cxnSp macro="">
      <xdr:nvCxnSpPr>
        <xdr:cNvPr id="844" name="直線コネクタ 843"/>
        <xdr:cNvCxnSpPr/>
      </xdr:nvCxnSpPr>
      <xdr:spPr>
        <a:xfrm>
          <a:off x="18656300" y="13203428"/>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116522</xdr:rowOff>
    </xdr:from>
    <xdr:to>
      <xdr:col>28</xdr:col>
      <xdr:colOff>365125</xdr:colOff>
      <xdr:row>76</xdr:row>
      <xdr:rowOff>46673</xdr:rowOff>
    </xdr:to>
    <xdr:sp macro="" textlink="">
      <xdr:nvSpPr>
        <xdr:cNvPr id="845" name="フローチャート : 判断 844"/>
        <xdr:cNvSpPr/>
      </xdr:nvSpPr>
      <xdr:spPr>
        <a:xfrm>
          <a:off x="19494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63199</xdr:rowOff>
    </xdr:from>
    <xdr:ext cx="534377" cy="259045"/>
    <xdr:sp macro="" textlink="">
      <xdr:nvSpPr>
        <xdr:cNvPr id="846" name="テキスト ボックス 845"/>
        <xdr:cNvSpPr txBox="1"/>
      </xdr:nvSpPr>
      <xdr:spPr>
        <a:xfrm>
          <a:off x="19278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137630</xdr:rowOff>
    </xdr:from>
    <xdr:to>
      <xdr:col>27</xdr:col>
      <xdr:colOff>161925</xdr:colOff>
      <xdr:row>76</xdr:row>
      <xdr:rowOff>67779</xdr:rowOff>
    </xdr:to>
    <xdr:sp macro="" textlink="">
      <xdr:nvSpPr>
        <xdr:cNvPr id="847" name="フローチャート : 判断 846"/>
        <xdr:cNvSpPr/>
      </xdr:nvSpPr>
      <xdr:spPr>
        <a:xfrm>
          <a:off x="18605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84307</xdr:rowOff>
    </xdr:from>
    <xdr:ext cx="534377" cy="259045"/>
    <xdr:sp macro="" textlink="">
      <xdr:nvSpPr>
        <xdr:cNvPr id="848" name="テキスト ボックス 847"/>
        <xdr:cNvSpPr txBox="1"/>
      </xdr:nvSpPr>
      <xdr:spPr>
        <a:xfrm>
          <a:off x="18389111" y="127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17805</xdr:rowOff>
    </xdr:from>
    <xdr:to>
      <xdr:col>32</xdr:col>
      <xdr:colOff>238125</xdr:colOff>
      <xdr:row>77</xdr:row>
      <xdr:rowOff>119405</xdr:rowOff>
    </xdr:to>
    <xdr:sp macro="" textlink="">
      <xdr:nvSpPr>
        <xdr:cNvPr id="854" name="円/楕円 853"/>
        <xdr:cNvSpPr/>
      </xdr:nvSpPr>
      <xdr:spPr>
        <a:xfrm>
          <a:off x="22110700" y="132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167682</xdr:rowOff>
    </xdr:from>
    <xdr:ext cx="534377" cy="259045"/>
    <xdr:sp macro="" textlink="">
      <xdr:nvSpPr>
        <xdr:cNvPr id="855" name="繰出金該当値テキスト"/>
        <xdr:cNvSpPr txBox="1"/>
      </xdr:nvSpPr>
      <xdr:spPr>
        <a:xfrm>
          <a:off x="22212300" y="131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28,366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90729</xdr:rowOff>
    </xdr:from>
    <xdr:to>
      <xdr:col>31</xdr:col>
      <xdr:colOff>85725</xdr:colOff>
      <xdr:row>76</xdr:row>
      <xdr:rowOff>20879</xdr:rowOff>
    </xdr:to>
    <xdr:sp macro="" textlink="">
      <xdr:nvSpPr>
        <xdr:cNvPr id="856" name="円/楕円 855"/>
        <xdr:cNvSpPr/>
      </xdr:nvSpPr>
      <xdr:spPr>
        <a:xfrm>
          <a:off x="21272500" y="129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12006</xdr:rowOff>
    </xdr:from>
    <xdr:ext cx="534377" cy="259045"/>
    <xdr:sp macro="" textlink="">
      <xdr:nvSpPr>
        <xdr:cNvPr id="857" name="テキスト ボックス 856"/>
        <xdr:cNvSpPr txBox="1"/>
      </xdr:nvSpPr>
      <xdr:spPr>
        <a:xfrm>
          <a:off x="21056111" y="130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75451</xdr:rowOff>
    </xdr:from>
    <xdr:to>
      <xdr:col>29</xdr:col>
      <xdr:colOff>568325</xdr:colOff>
      <xdr:row>77</xdr:row>
      <xdr:rowOff>5601</xdr:rowOff>
    </xdr:to>
    <xdr:sp macro="" textlink="">
      <xdr:nvSpPr>
        <xdr:cNvPr id="858" name="円/楕円 857"/>
        <xdr:cNvSpPr/>
      </xdr:nvSpPr>
      <xdr:spPr>
        <a:xfrm>
          <a:off x="20383500" y="1310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168178</xdr:rowOff>
    </xdr:from>
    <xdr:ext cx="534377" cy="259045"/>
    <xdr:sp macro="" textlink="">
      <xdr:nvSpPr>
        <xdr:cNvPr id="859" name="テキスト ボックス 858"/>
        <xdr:cNvSpPr txBox="1"/>
      </xdr:nvSpPr>
      <xdr:spPr>
        <a:xfrm>
          <a:off x="20167111" y="1319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145555</xdr:rowOff>
    </xdr:from>
    <xdr:to>
      <xdr:col>28</xdr:col>
      <xdr:colOff>365125</xdr:colOff>
      <xdr:row>77</xdr:row>
      <xdr:rowOff>75705</xdr:rowOff>
    </xdr:to>
    <xdr:sp macro="" textlink="">
      <xdr:nvSpPr>
        <xdr:cNvPr id="860" name="円/楕円 859"/>
        <xdr:cNvSpPr/>
      </xdr:nvSpPr>
      <xdr:spPr>
        <a:xfrm>
          <a:off x="19494500" y="131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66832</xdr:rowOff>
    </xdr:from>
    <xdr:ext cx="534377" cy="259045"/>
    <xdr:sp macro="" textlink="">
      <xdr:nvSpPr>
        <xdr:cNvPr id="861" name="テキスト ボックス 860"/>
        <xdr:cNvSpPr txBox="1"/>
      </xdr:nvSpPr>
      <xdr:spPr>
        <a:xfrm>
          <a:off x="19278111" y="1326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122428</xdr:rowOff>
    </xdr:from>
    <xdr:to>
      <xdr:col>27</xdr:col>
      <xdr:colOff>161925</xdr:colOff>
      <xdr:row>77</xdr:row>
      <xdr:rowOff>52578</xdr:rowOff>
    </xdr:to>
    <xdr:sp macro="" textlink="">
      <xdr:nvSpPr>
        <xdr:cNvPr id="862" name="円/楕円 861"/>
        <xdr:cNvSpPr/>
      </xdr:nvSpPr>
      <xdr:spPr>
        <a:xfrm>
          <a:off x="18605500" y="131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43705</xdr:rowOff>
    </xdr:from>
    <xdr:ext cx="534377" cy="259045"/>
    <xdr:sp macro="" textlink="">
      <xdr:nvSpPr>
        <xdr:cNvPr id="863" name="テキスト ボックス 862"/>
        <xdr:cNvSpPr txBox="1"/>
      </xdr:nvSpPr>
      <xdr:spPr>
        <a:xfrm>
          <a:off x="18389111" y="132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4" name="直線コネクタ 87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5" name="テキスト ボックス 87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7" name="テキスト ボックス 87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9" name="直線コネクタ 87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4" name="直線コネクタ 88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6" name="フローチャート : 判断 88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7" name="直線コネクタ 88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8" name="フローチャート : 判断 88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9" name="テキスト ボックス 88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0" name="直線コネクタ 88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1" name="フローチャート : 判断 89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2" name="テキスト ボックス 89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3" name="直線コネクタ 89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4" name="フローチャート : 判断 89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5" name="テキスト ボックス 89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フローチャート : 判断 89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7" name="テキスト ボックス 89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3" name="円/楕円 90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5" name="円/楕円 90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6" name="テキスト ボックス 90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7" name="円/楕円 90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8" name="テキスト ボックス 90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9" name="円/楕円 90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0" name="テキスト ボックス 90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1" name="円/楕円 91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2" name="テキスト ボックス 91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395,840</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主な構成項目である人件費は、住民一人あたり</a:t>
          </a:r>
          <a:r>
            <a:rPr kumimoji="1" lang="en-US" altLang="ja-JP" sz="1300">
              <a:latin typeface="ＭＳ Ｐゴシック"/>
            </a:rPr>
            <a:t>75,709</a:t>
          </a:r>
          <a:r>
            <a:rPr kumimoji="1" lang="ja-JP" altLang="en-US" sz="1300">
              <a:latin typeface="ＭＳ Ｐゴシック"/>
            </a:rPr>
            <a:t>円と、前年度比</a:t>
          </a:r>
          <a:r>
            <a:rPr kumimoji="1" lang="en-US" altLang="ja-JP" sz="1300">
              <a:latin typeface="ＭＳ Ｐゴシック"/>
            </a:rPr>
            <a:t>1,260</a:t>
          </a:r>
          <a:r>
            <a:rPr kumimoji="1" lang="ja-JP" altLang="en-US" sz="1300">
              <a:latin typeface="ＭＳ Ｐゴシック"/>
            </a:rPr>
            <a:t>円の減となっているものの、類似団体と比較して高い水準にあるため、引き続き事業の見直しや定員の適正化によりコスト抑制を図っていく必要がある。</a:t>
          </a:r>
          <a:endParaRPr kumimoji="1" lang="en-US" altLang="ja-JP" sz="1300">
            <a:latin typeface="ＭＳ Ｐゴシック"/>
          </a:endParaRPr>
        </a:p>
        <a:p>
          <a:r>
            <a:rPr kumimoji="1" lang="ja-JP" altLang="en-US" sz="1300">
              <a:latin typeface="ＭＳ Ｐゴシック"/>
            </a:rPr>
            <a:t>　また、維持補修費も住民一人あたり</a:t>
          </a:r>
          <a:r>
            <a:rPr kumimoji="1" lang="en-US" altLang="ja-JP" sz="1300">
              <a:latin typeface="ＭＳ Ｐゴシック"/>
            </a:rPr>
            <a:t>8,581</a:t>
          </a:r>
          <a:r>
            <a:rPr kumimoji="1" lang="ja-JP" altLang="en-US" sz="1300">
              <a:latin typeface="ＭＳ Ｐゴシック"/>
            </a:rPr>
            <a:t>円となっており、類似団体と比較して高い水準にある。行政区域が広大であることに加え、公共施設の老朽化に係るコストが増加していることが要因となっている。</a:t>
          </a:r>
          <a:endParaRPr kumimoji="1" lang="en-US" altLang="ja-JP" sz="1300">
            <a:latin typeface="ＭＳ Ｐゴシック"/>
          </a:endParaRPr>
        </a:p>
        <a:p>
          <a:r>
            <a:rPr kumimoji="1" lang="ja-JP" altLang="en-US" sz="1300">
              <a:latin typeface="ＭＳ Ｐゴシック"/>
            </a:rPr>
            <a:t>　普通建設事業費については、住民一人あたり</a:t>
          </a:r>
          <a:r>
            <a:rPr kumimoji="1" lang="en-US" altLang="ja-JP" sz="1300">
              <a:latin typeface="ＭＳ Ｐゴシック"/>
            </a:rPr>
            <a:t>68,698</a:t>
          </a:r>
          <a:r>
            <a:rPr kumimoji="1" lang="ja-JP" altLang="en-US" sz="1300">
              <a:latin typeface="ＭＳ Ｐゴシック"/>
            </a:rPr>
            <a:t>円となっている。芸術文化ホール建設の完了に伴い、前年度比</a:t>
          </a:r>
          <a:r>
            <a:rPr kumimoji="1" lang="en-US" altLang="ja-JP" sz="1300">
              <a:latin typeface="ＭＳ Ｐゴシック"/>
            </a:rPr>
            <a:t>15,385</a:t>
          </a:r>
          <a:r>
            <a:rPr kumimoji="1" lang="ja-JP" altLang="en-US" sz="1300">
              <a:latin typeface="ＭＳ Ｐゴシック"/>
            </a:rPr>
            <a:t>円の減となっているものの、寺家駅整備や小学校新設などの建設事業により、類似団体と比較して高い水準となっている。</a:t>
          </a:r>
          <a:endParaRPr kumimoji="1" lang="en-US" altLang="ja-JP" sz="1300">
            <a:latin typeface="ＭＳ Ｐゴシック"/>
          </a:endParaRPr>
        </a:p>
        <a:p>
          <a:r>
            <a:rPr kumimoji="1" lang="ja-JP" altLang="en-US" sz="1300">
              <a:latin typeface="ＭＳ Ｐゴシック"/>
            </a:rPr>
            <a:t>　今後も美術館の整備等の大型事業が続く予定であり、選択と集中による事業費の精査を図るとともに、計画的な維持管理によるコスト削減を図っていく。</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185,764
180,001
635.16
75,627,370
73,532,825
481,532
43,376,371
82,799,178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149497</xdr:rowOff>
    </xdr:from>
    <xdr:to>
      <xdr:col>6</xdr:col>
      <xdr:colOff>511175</xdr:colOff>
      <xdr:row>34</xdr:row>
      <xdr:rowOff>54792</xdr:rowOff>
    </xdr:to>
    <xdr:cxnSp macro="">
      <xdr:nvCxnSpPr>
        <xdr:cNvPr id="63" name="直線コネクタ 62"/>
        <xdr:cNvCxnSpPr/>
      </xdr:nvCxnSpPr>
      <xdr:spPr>
        <a:xfrm>
          <a:off x="3797300" y="5635897"/>
          <a:ext cx="8382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65694</xdr:rowOff>
    </xdr:from>
    <xdr:ext cx="469744" cy="259045"/>
    <xdr:sp macro="" textlink="">
      <xdr:nvSpPr>
        <xdr:cNvPr id="64" name="議会費平均値テキスト"/>
        <xdr:cNvSpPr txBox="1"/>
      </xdr:nvSpPr>
      <xdr:spPr>
        <a:xfrm>
          <a:off x="4686300" y="5894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103777</xdr:rowOff>
    </xdr:from>
    <xdr:to>
      <xdr:col>5</xdr:col>
      <xdr:colOff>358775</xdr:colOff>
      <xdr:row>32</xdr:row>
      <xdr:rowOff>149497</xdr:rowOff>
    </xdr:to>
    <xdr:cxnSp macro="">
      <xdr:nvCxnSpPr>
        <xdr:cNvPr id="66" name="直線コネクタ 65"/>
        <xdr:cNvCxnSpPr/>
      </xdr:nvCxnSpPr>
      <xdr:spPr>
        <a:xfrm>
          <a:off x="2908300" y="55901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93799</xdr:rowOff>
    </xdr:from>
    <xdr:to>
      <xdr:col>5</xdr:col>
      <xdr:colOff>409575</xdr:colOff>
      <xdr:row>34</xdr:row>
      <xdr:rowOff>23949</xdr:rowOff>
    </xdr:to>
    <xdr:sp macro="" textlink="">
      <xdr:nvSpPr>
        <xdr:cNvPr id="67" name="フローチャート : 判断 66"/>
        <xdr:cNvSpPr/>
      </xdr:nvSpPr>
      <xdr:spPr>
        <a:xfrm>
          <a:off x="3746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15076</xdr:rowOff>
    </xdr:from>
    <xdr:ext cx="469744" cy="259045"/>
    <xdr:sp macro="" textlink="">
      <xdr:nvSpPr>
        <xdr:cNvPr id="68" name="テキスト ボックス 67"/>
        <xdr:cNvSpPr txBox="1"/>
      </xdr:nvSpPr>
      <xdr:spPr>
        <a:xfrm>
          <a:off x="3562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103777</xdr:rowOff>
    </xdr:from>
    <xdr:to>
      <xdr:col>4</xdr:col>
      <xdr:colOff>155575</xdr:colOff>
      <xdr:row>32</xdr:row>
      <xdr:rowOff>169092</xdr:rowOff>
    </xdr:to>
    <xdr:cxnSp macro="">
      <xdr:nvCxnSpPr>
        <xdr:cNvPr id="69" name="直線コネクタ 68"/>
        <xdr:cNvCxnSpPr/>
      </xdr:nvCxnSpPr>
      <xdr:spPr>
        <a:xfrm flipV="1">
          <a:off x="2019300" y="55901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36649</xdr:rowOff>
    </xdr:from>
    <xdr:to>
      <xdr:col>4</xdr:col>
      <xdr:colOff>206375</xdr:colOff>
      <xdr:row>35</xdr:row>
      <xdr:rowOff>138249</xdr:rowOff>
    </xdr:to>
    <xdr:sp macro="" textlink="">
      <xdr:nvSpPr>
        <xdr:cNvPr id="70" name="フローチャート : 判断 69"/>
        <xdr:cNvSpPr/>
      </xdr:nvSpPr>
      <xdr:spPr>
        <a:xfrm>
          <a:off x="2857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129376</xdr:rowOff>
    </xdr:from>
    <xdr:ext cx="469744" cy="259045"/>
    <xdr:sp macro="" textlink="">
      <xdr:nvSpPr>
        <xdr:cNvPr id="71" name="テキスト ボックス 70"/>
        <xdr:cNvSpPr txBox="1"/>
      </xdr:nvSpPr>
      <xdr:spPr>
        <a:xfrm>
          <a:off x="2673427"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35197</xdr:rowOff>
    </xdr:from>
    <xdr:to>
      <xdr:col>2</xdr:col>
      <xdr:colOff>638175</xdr:colOff>
      <xdr:row>32</xdr:row>
      <xdr:rowOff>169092</xdr:rowOff>
    </xdr:to>
    <xdr:cxnSp macro="">
      <xdr:nvCxnSpPr>
        <xdr:cNvPr id="72" name="直線コネクタ 71"/>
        <xdr:cNvCxnSpPr/>
      </xdr:nvCxnSpPr>
      <xdr:spPr>
        <a:xfrm>
          <a:off x="1130300" y="5521597"/>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64407</xdr:rowOff>
    </xdr:from>
    <xdr:to>
      <xdr:col>3</xdr:col>
      <xdr:colOff>3175</xdr:colOff>
      <xdr:row>35</xdr:row>
      <xdr:rowOff>166007</xdr:rowOff>
    </xdr:to>
    <xdr:sp macro="" textlink="">
      <xdr:nvSpPr>
        <xdr:cNvPr id="73" name="フローチャート : 判断 72"/>
        <xdr:cNvSpPr/>
      </xdr:nvSpPr>
      <xdr:spPr>
        <a:xfrm>
          <a:off x="1968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157134</xdr:rowOff>
    </xdr:from>
    <xdr:ext cx="469744" cy="259045"/>
    <xdr:sp macro="" textlink="">
      <xdr:nvSpPr>
        <xdr:cNvPr id="74" name="テキスト ボックス 73"/>
        <xdr:cNvSpPr txBox="1"/>
      </xdr:nvSpPr>
      <xdr:spPr>
        <a:xfrm>
          <a:off x="1784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33383</xdr:rowOff>
    </xdr:from>
    <xdr:to>
      <xdr:col>1</xdr:col>
      <xdr:colOff>485775</xdr:colOff>
      <xdr:row>34</xdr:row>
      <xdr:rowOff>134983</xdr:rowOff>
    </xdr:to>
    <xdr:sp macro="" textlink="">
      <xdr:nvSpPr>
        <xdr:cNvPr id="75" name="フローチャート : 判断 74"/>
        <xdr:cNvSpPr/>
      </xdr:nvSpPr>
      <xdr:spPr>
        <a:xfrm>
          <a:off x="1079500" y="58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126110</xdr:rowOff>
    </xdr:from>
    <xdr:ext cx="469744" cy="259045"/>
    <xdr:sp macro="" textlink="">
      <xdr:nvSpPr>
        <xdr:cNvPr id="76" name="テキスト ボックス 75"/>
        <xdr:cNvSpPr txBox="1"/>
      </xdr:nvSpPr>
      <xdr:spPr>
        <a:xfrm>
          <a:off x="895427" y="595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3992</xdr:rowOff>
    </xdr:from>
    <xdr:to>
      <xdr:col>6</xdr:col>
      <xdr:colOff>561975</xdr:colOff>
      <xdr:row>34</xdr:row>
      <xdr:rowOff>105592</xdr:rowOff>
    </xdr:to>
    <xdr:sp macro="" textlink="">
      <xdr:nvSpPr>
        <xdr:cNvPr id="82" name="円/楕円 81"/>
        <xdr:cNvSpPr/>
      </xdr:nvSpPr>
      <xdr:spPr>
        <a:xfrm>
          <a:off x="4584700" y="58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26869</xdr:rowOff>
    </xdr:from>
    <xdr:ext cx="469744" cy="259045"/>
    <xdr:sp macro="" textlink="">
      <xdr:nvSpPr>
        <xdr:cNvPr id="83" name="議会費該当値テキスト"/>
        <xdr:cNvSpPr txBox="1"/>
      </xdr:nvSpPr>
      <xdr:spPr>
        <a:xfrm>
          <a:off x="4686300"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98697</xdr:rowOff>
    </xdr:from>
    <xdr:to>
      <xdr:col>5</xdr:col>
      <xdr:colOff>409575</xdr:colOff>
      <xdr:row>33</xdr:row>
      <xdr:rowOff>28847</xdr:rowOff>
    </xdr:to>
    <xdr:sp macro="" textlink="">
      <xdr:nvSpPr>
        <xdr:cNvPr id="84" name="円/楕円 83"/>
        <xdr:cNvSpPr/>
      </xdr:nvSpPr>
      <xdr:spPr>
        <a:xfrm>
          <a:off x="3746500" y="55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45374</xdr:rowOff>
    </xdr:from>
    <xdr:ext cx="469744" cy="259045"/>
    <xdr:sp macro="" textlink="">
      <xdr:nvSpPr>
        <xdr:cNvPr id="85" name="テキスト ボックス 84"/>
        <xdr:cNvSpPr txBox="1"/>
      </xdr:nvSpPr>
      <xdr:spPr>
        <a:xfrm>
          <a:off x="3562427" y="536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52977</xdr:rowOff>
    </xdr:from>
    <xdr:to>
      <xdr:col>4</xdr:col>
      <xdr:colOff>206375</xdr:colOff>
      <xdr:row>32</xdr:row>
      <xdr:rowOff>154577</xdr:rowOff>
    </xdr:to>
    <xdr:sp macro="" textlink="">
      <xdr:nvSpPr>
        <xdr:cNvPr id="86" name="円/楕円 85"/>
        <xdr:cNvSpPr/>
      </xdr:nvSpPr>
      <xdr:spPr>
        <a:xfrm>
          <a:off x="2857500" y="55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171104</xdr:rowOff>
    </xdr:from>
    <xdr:ext cx="469744" cy="259045"/>
    <xdr:sp macro="" textlink="">
      <xdr:nvSpPr>
        <xdr:cNvPr id="87" name="テキスト ボックス 86"/>
        <xdr:cNvSpPr txBox="1"/>
      </xdr:nvSpPr>
      <xdr:spPr>
        <a:xfrm>
          <a:off x="2673427" y="53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118292</xdr:rowOff>
    </xdr:from>
    <xdr:to>
      <xdr:col>3</xdr:col>
      <xdr:colOff>3175</xdr:colOff>
      <xdr:row>33</xdr:row>
      <xdr:rowOff>48442</xdr:rowOff>
    </xdr:to>
    <xdr:sp macro="" textlink="">
      <xdr:nvSpPr>
        <xdr:cNvPr id="88" name="円/楕円 87"/>
        <xdr:cNvSpPr/>
      </xdr:nvSpPr>
      <xdr:spPr>
        <a:xfrm>
          <a:off x="1968500" y="56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64969</xdr:rowOff>
    </xdr:from>
    <xdr:ext cx="469744" cy="259045"/>
    <xdr:sp macro="" textlink="">
      <xdr:nvSpPr>
        <xdr:cNvPr id="89" name="テキスト ボックス 88"/>
        <xdr:cNvSpPr txBox="1"/>
      </xdr:nvSpPr>
      <xdr:spPr>
        <a:xfrm>
          <a:off x="1784427" y="53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155847</xdr:rowOff>
    </xdr:from>
    <xdr:to>
      <xdr:col>1</xdr:col>
      <xdr:colOff>485775</xdr:colOff>
      <xdr:row>32</xdr:row>
      <xdr:rowOff>85997</xdr:rowOff>
    </xdr:to>
    <xdr:sp macro="" textlink="">
      <xdr:nvSpPr>
        <xdr:cNvPr id="90" name="円/楕円 89"/>
        <xdr:cNvSpPr/>
      </xdr:nvSpPr>
      <xdr:spPr>
        <a:xfrm>
          <a:off x="1079500" y="54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102524</xdr:rowOff>
    </xdr:from>
    <xdr:ext cx="469744" cy="259045"/>
    <xdr:sp macro="" textlink="">
      <xdr:nvSpPr>
        <xdr:cNvPr id="91" name="テキスト ボックス 90"/>
        <xdr:cNvSpPr txBox="1"/>
      </xdr:nvSpPr>
      <xdr:spPr>
        <a:xfrm>
          <a:off x="895427" y="52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117831</xdr:rowOff>
    </xdr:from>
    <xdr:to>
      <xdr:col>6</xdr:col>
      <xdr:colOff>511175</xdr:colOff>
      <xdr:row>56</xdr:row>
      <xdr:rowOff>73768</xdr:rowOff>
    </xdr:to>
    <xdr:cxnSp macro="">
      <xdr:nvCxnSpPr>
        <xdr:cNvPr id="121" name="直線コネクタ 120"/>
        <xdr:cNvCxnSpPr/>
      </xdr:nvCxnSpPr>
      <xdr:spPr>
        <a:xfrm>
          <a:off x="3797300" y="9204681"/>
          <a:ext cx="838200" cy="47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47439</xdr:rowOff>
    </xdr:from>
    <xdr:ext cx="534377" cy="259045"/>
    <xdr:sp macro="" textlink="">
      <xdr:nvSpPr>
        <xdr:cNvPr id="122" name="総務費平均値テキスト"/>
        <xdr:cNvSpPr txBox="1"/>
      </xdr:nvSpPr>
      <xdr:spPr>
        <a:xfrm>
          <a:off x="4686300" y="9648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94780</xdr:rowOff>
    </xdr:from>
    <xdr:to>
      <xdr:col>5</xdr:col>
      <xdr:colOff>358775</xdr:colOff>
      <xdr:row>53</xdr:row>
      <xdr:rowOff>117831</xdr:rowOff>
    </xdr:to>
    <xdr:cxnSp macro="">
      <xdr:nvCxnSpPr>
        <xdr:cNvPr id="124" name="直線コネクタ 123"/>
        <xdr:cNvCxnSpPr/>
      </xdr:nvCxnSpPr>
      <xdr:spPr>
        <a:xfrm>
          <a:off x="2908300" y="9181630"/>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33617</xdr:rowOff>
    </xdr:from>
    <xdr:to>
      <xdr:col>5</xdr:col>
      <xdr:colOff>409575</xdr:colOff>
      <xdr:row>56</xdr:row>
      <xdr:rowOff>135217</xdr:rowOff>
    </xdr:to>
    <xdr:sp macro="" textlink="">
      <xdr:nvSpPr>
        <xdr:cNvPr id="125" name="フローチャート : 判断 124"/>
        <xdr:cNvSpPr/>
      </xdr:nvSpPr>
      <xdr:spPr>
        <a:xfrm>
          <a:off x="3746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126344</xdr:rowOff>
    </xdr:from>
    <xdr:ext cx="534377" cy="259045"/>
    <xdr:sp macro="" textlink="">
      <xdr:nvSpPr>
        <xdr:cNvPr id="126" name="テキスト ボックス 125"/>
        <xdr:cNvSpPr txBox="1"/>
      </xdr:nvSpPr>
      <xdr:spPr>
        <a:xfrm>
          <a:off x="3530111" y="97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94780</xdr:rowOff>
    </xdr:from>
    <xdr:to>
      <xdr:col>4</xdr:col>
      <xdr:colOff>155575</xdr:colOff>
      <xdr:row>53</xdr:row>
      <xdr:rowOff>160274</xdr:rowOff>
    </xdr:to>
    <xdr:cxnSp macro="">
      <xdr:nvCxnSpPr>
        <xdr:cNvPr id="127" name="直線コネクタ 126"/>
        <xdr:cNvCxnSpPr/>
      </xdr:nvCxnSpPr>
      <xdr:spPr>
        <a:xfrm flipV="1">
          <a:off x="2019300" y="9181630"/>
          <a:ext cx="889000" cy="6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67842</xdr:rowOff>
    </xdr:from>
    <xdr:ext cx="534377" cy="259045"/>
    <xdr:sp macro="" textlink="">
      <xdr:nvSpPr>
        <xdr:cNvPr id="129" name="テキスト ボックス 128"/>
        <xdr:cNvSpPr txBox="1"/>
      </xdr:nvSpPr>
      <xdr:spPr>
        <a:xfrm>
          <a:off x="2641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145338</xdr:rowOff>
    </xdr:from>
    <xdr:to>
      <xdr:col>2</xdr:col>
      <xdr:colOff>638175</xdr:colOff>
      <xdr:row>53</xdr:row>
      <xdr:rowOff>160274</xdr:rowOff>
    </xdr:to>
    <xdr:cxnSp macro="">
      <xdr:nvCxnSpPr>
        <xdr:cNvPr id="130" name="直線コネクタ 129"/>
        <xdr:cNvCxnSpPr/>
      </xdr:nvCxnSpPr>
      <xdr:spPr>
        <a:xfrm>
          <a:off x="1130300" y="9232188"/>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62089</xdr:rowOff>
    </xdr:from>
    <xdr:ext cx="534377" cy="259045"/>
    <xdr:sp macro="" textlink="">
      <xdr:nvSpPr>
        <xdr:cNvPr id="132" name="テキスト ボックス 131"/>
        <xdr:cNvSpPr txBox="1"/>
      </xdr:nvSpPr>
      <xdr:spPr>
        <a:xfrm>
          <a:off x="1752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144498</xdr:rowOff>
    </xdr:from>
    <xdr:ext cx="534377" cy="259045"/>
    <xdr:sp macro="" textlink="">
      <xdr:nvSpPr>
        <xdr:cNvPr id="134" name="テキスト ボックス 133"/>
        <xdr:cNvSpPr txBox="1"/>
      </xdr:nvSpPr>
      <xdr:spPr>
        <a:xfrm>
          <a:off x="863111" y="95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22968</xdr:rowOff>
    </xdr:from>
    <xdr:to>
      <xdr:col>6</xdr:col>
      <xdr:colOff>561975</xdr:colOff>
      <xdr:row>56</xdr:row>
      <xdr:rowOff>124568</xdr:rowOff>
    </xdr:to>
    <xdr:sp macro="" textlink="">
      <xdr:nvSpPr>
        <xdr:cNvPr id="140" name="円/楕円 139"/>
        <xdr:cNvSpPr/>
      </xdr:nvSpPr>
      <xdr:spPr>
        <a:xfrm>
          <a:off x="4584700" y="96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45845</xdr:rowOff>
    </xdr:from>
    <xdr:ext cx="534377" cy="259045"/>
    <xdr:sp macro="" textlink="">
      <xdr:nvSpPr>
        <xdr:cNvPr id="141" name="総務費該当値テキスト"/>
        <xdr:cNvSpPr txBox="1"/>
      </xdr:nvSpPr>
      <xdr:spPr>
        <a:xfrm>
          <a:off x="4686300" y="94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45,461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67031</xdr:rowOff>
    </xdr:from>
    <xdr:to>
      <xdr:col>5</xdr:col>
      <xdr:colOff>409575</xdr:colOff>
      <xdr:row>53</xdr:row>
      <xdr:rowOff>168631</xdr:rowOff>
    </xdr:to>
    <xdr:sp macro="" textlink="">
      <xdr:nvSpPr>
        <xdr:cNvPr id="142" name="円/楕円 141"/>
        <xdr:cNvSpPr/>
      </xdr:nvSpPr>
      <xdr:spPr>
        <a:xfrm>
          <a:off x="3746500" y="91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13708</xdr:rowOff>
    </xdr:from>
    <xdr:ext cx="534377" cy="259045"/>
    <xdr:sp macro="" textlink="">
      <xdr:nvSpPr>
        <xdr:cNvPr id="143" name="テキスト ボックス 142"/>
        <xdr:cNvSpPr txBox="1"/>
      </xdr:nvSpPr>
      <xdr:spPr>
        <a:xfrm>
          <a:off x="3530111" y="89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43980</xdr:rowOff>
    </xdr:from>
    <xdr:to>
      <xdr:col>4</xdr:col>
      <xdr:colOff>206375</xdr:colOff>
      <xdr:row>53</xdr:row>
      <xdr:rowOff>145580</xdr:rowOff>
    </xdr:to>
    <xdr:sp macro="" textlink="">
      <xdr:nvSpPr>
        <xdr:cNvPr id="144" name="円/楕円 143"/>
        <xdr:cNvSpPr/>
      </xdr:nvSpPr>
      <xdr:spPr>
        <a:xfrm>
          <a:off x="2857500" y="91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162107</xdr:rowOff>
    </xdr:from>
    <xdr:ext cx="534377" cy="259045"/>
    <xdr:sp macro="" textlink="">
      <xdr:nvSpPr>
        <xdr:cNvPr id="145" name="テキスト ボックス 144"/>
        <xdr:cNvSpPr txBox="1"/>
      </xdr:nvSpPr>
      <xdr:spPr>
        <a:xfrm>
          <a:off x="2641111" y="890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71,358</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109474</xdr:rowOff>
    </xdr:from>
    <xdr:to>
      <xdr:col>3</xdr:col>
      <xdr:colOff>3175</xdr:colOff>
      <xdr:row>54</xdr:row>
      <xdr:rowOff>39624</xdr:rowOff>
    </xdr:to>
    <xdr:sp macro="" textlink="">
      <xdr:nvSpPr>
        <xdr:cNvPr id="146" name="円/楕円 145"/>
        <xdr:cNvSpPr/>
      </xdr:nvSpPr>
      <xdr:spPr>
        <a:xfrm>
          <a:off x="1968500" y="919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56151</xdr:rowOff>
    </xdr:from>
    <xdr:ext cx="534377" cy="259045"/>
    <xdr:sp macro="" textlink="">
      <xdr:nvSpPr>
        <xdr:cNvPr id="147" name="テキスト ボックス 146"/>
        <xdr:cNvSpPr txBox="1"/>
      </xdr:nvSpPr>
      <xdr:spPr>
        <a:xfrm>
          <a:off x="1752111" y="89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67,920</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94538</xdr:rowOff>
    </xdr:from>
    <xdr:to>
      <xdr:col>1</xdr:col>
      <xdr:colOff>485775</xdr:colOff>
      <xdr:row>54</xdr:row>
      <xdr:rowOff>24688</xdr:rowOff>
    </xdr:to>
    <xdr:sp macro="" textlink="">
      <xdr:nvSpPr>
        <xdr:cNvPr id="148" name="円/楕円 147"/>
        <xdr:cNvSpPr/>
      </xdr:nvSpPr>
      <xdr:spPr>
        <a:xfrm>
          <a:off x="1079500" y="91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41215</xdr:rowOff>
    </xdr:from>
    <xdr:ext cx="534377" cy="259045"/>
    <xdr:sp macro="" textlink="">
      <xdr:nvSpPr>
        <xdr:cNvPr id="149" name="テキスト ボックス 148"/>
        <xdr:cNvSpPr txBox="1"/>
      </xdr:nvSpPr>
      <xdr:spPr>
        <a:xfrm>
          <a:off x="863111" y="89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29809</xdr:rowOff>
    </xdr:from>
    <xdr:to>
      <xdr:col>6</xdr:col>
      <xdr:colOff>510540</xdr:colOff>
      <xdr:row>79</xdr:row>
      <xdr:rowOff>29547</xdr:rowOff>
    </xdr:to>
    <xdr:cxnSp macro="">
      <xdr:nvCxnSpPr>
        <xdr:cNvPr id="176" name="直線コネクタ 175"/>
        <xdr:cNvCxnSpPr/>
      </xdr:nvCxnSpPr>
      <xdr:spPr>
        <a:xfrm flipV="1">
          <a:off x="4633595" y="12031309"/>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33374</xdr:rowOff>
    </xdr:from>
    <xdr:ext cx="599010" cy="259045"/>
    <xdr:sp macro="" textlink="">
      <xdr:nvSpPr>
        <xdr:cNvPr id="177" name="民生費最小値テキスト"/>
        <xdr:cNvSpPr txBox="1"/>
      </xdr:nvSpPr>
      <xdr:spPr>
        <a:xfrm>
          <a:off x="4686300" y="1357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79</xdr:row>
      <xdr:rowOff>29547</xdr:rowOff>
    </xdr:from>
    <xdr:to>
      <xdr:col>6</xdr:col>
      <xdr:colOff>600075</xdr:colOff>
      <xdr:row>79</xdr:row>
      <xdr:rowOff>29547</xdr:rowOff>
    </xdr:to>
    <xdr:cxnSp macro="">
      <xdr:nvCxnSpPr>
        <xdr:cNvPr id="178" name="直線コネクタ 177"/>
        <xdr:cNvCxnSpPr/>
      </xdr:nvCxnSpPr>
      <xdr:spPr>
        <a:xfrm>
          <a:off x="4546600" y="13574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147936</xdr:rowOff>
    </xdr:from>
    <xdr:ext cx="599010" cy="259045"/>
    <xdr:sp macro="" textlink="">
      <xdr:nvSpPr>
        <xdr:cNvPr id="179" name="民生費最大値テキスト"/>
        <xdr:cNvSpPr txBox="1"/>
      </xdr:nvSpPr>
      <xdr:spPr>
        <a:xfrm>
          <a:off x="4686300" y="1180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29809</xdr:rowOff>
    </xdr:from>
    <xdr:to>
      <xdr:col>6</xdr:col>
      <xdr:colOff>600075</xdr:colOff>
      <xdr:row>70</xdr:row>
      <xdr:rowOff>29809</xdr:rowOff>
    </xdr:to>
    <xdr:cxnSp macro="">
      <xdr:nvCxnSpPr>
        <xdr:cNvPr id="180" name="直線コネクタ 179"/>
        <xdr:cNvCxnSpPr/>
      </xdr:nvCxnSpPr>
      <xdr:spPr>
        <a:xfrm>
          <a:off x="4546600" y="1203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134671</xdr:rowOff>
    </xdr:from>
    <xdr:to>
      <xdr:col>6</xdr:col>
      <xdr:colOff>511175</xdr:colOff>
      <xdr:row>76</xdr:row>
      <xdr:rowOff>55705</xdr:rowOff>
    </xdr:to>
    <xdr:cxnSp macro="">
      <xdr:nvCxnSpPr>
        <xdr:cNvPr id="181" name="直線コネクタ 180"/>
        <xdr:cNvCxnSpPr/>
      </xdr:nvCxnSpPr>
      <xdr:spPr>
        <a:xfrm flipV="1">
          <a:off x="3797300" y="12993421"/>
          <a:ext cx="838200" cy="9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77814</xdr:rowOff>
    </xdr:from>
    <xdr:ext cx="599010" cy="259045"/>
    <xdr:sp macro="" textlink="">
      <xdr:nvSpPr>
        <xdr:cNvPr id="182" name="民生費平均値テキスト"/>
        <xdr:cNvSpPr txBox="1"/>
      </xdr:nvSpPr>
      <xdr:spPr>
        <a:xfrm>
          <a:off x="4686300" y="1276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54937</xdr:rowOff>
    </xdr:from>
    <xdr:to>
      <xdr:col>6</xdr:col>
      <xdr:colOff>561975</xdr:colOff>
      <xdr:row>75</xdr:row>
      <xdr:rowOff>156536</xdr:rowOff>
    </xdr:to>
    <xdr:sp macro="" textlink="">
      <xdr:nvSpPr>
        <xdr:cNvPr id="183" name="フローチャート : 判断 182"/>
        <xdr:cNvSpPr/>
      </xdr:nvSpPr>
      <xdr:spPr>
        <a:xfrm>
          <a:off x="45847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55705</xdr:rowOff>
    </xdr:from>
    <xdr:to>
      <xdr:col>5</xdr:col>
      <xdr:colOff>358775</xdr:colOff>
      <xdr:row>77</xdr:row>
      <xdr:rowOff>155408</xdr:rowOff>
    </xdr:to>
    <xdr:cxnSp macro="">
      <xdr:nvCxnSpPr>
        <xdr:cNvPr id="184" name="直線コネクタ 183"/>
        <xdr:cNvCxnSpPr/>
      </xdr:nvCxnSpPr>
      <xdr:spPr>
        <a:xfrm flipV="1">
          <a:off x="2908300" y="13085905"/>
          <a:ext cx="889000" cy="27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69</xdr:row>
      <xdr:rowOff>135077</xdr:rowOff>
    </xdr:from>
    <xdr:to>
      <xdr:col>5</xdr:col>
      <xdr:colOff>409575</xdr:colOff>
      <xdr:row>70</xdr:row>
      <xdr:rowOff>65227</xdr:rowOff>
    </xdr:to>
    <xdr:sp macro="" textlink="">
      <xdr:nvSpPr>
        <xdr:cNvPr id="185" name="フローチャート : 判断 184"/>
        <xdr:cNvSpPr/>
      </xdr:nvSpPr>
      <xdr:spPr>
        <a:xfrm>
          <a:off x="3746500" y="1196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81754</xdr:rowOff>
    </xdr:from>
    <xdr:ext cx="599010" cy="259045"/>
    <xdr:sp macro="" textlink="">
      <xdr:nvSpPr>
        <xdr:cNvPr id="186" name="テキスト ボックス 185"/>
        <xdr:cNvSpPr txBox="1"/>
      </xdr:nvSpPr>
      <xdr:spPr>
        <a:xfrm>
          <a:off x="3497794" y="1174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155408</xdr:rowOff>
    </xdr:from>
    <xdr:to>
      <xdr:col>4</xdr:col>
      <xdr:colOff>155575</xdr:colOff>
      <xdr:row>79</xdr:row>
      <xdr:rowOff>29972</xdr:rowOff>
    </xdr:to>
    <xdr:cxnSp macro="">
      <xdr:nvCxnSpPr>
        <xdr:cNvPr id="187" name="直線コネクタ 186"/>
        <xdr:cNvCxnSpPr/>
      </xdr:nvCxnSpPr>
      <xdr:spPr>
        <a:xfrm flipV="1">
          <a:off x="2019300" y="13357058"/>
          <a:ext cx="889000" cy="2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141870</xdr:rowOff>
    </xdr:from>
    <xdr:to>
      <xdr:col>4</xdr:col>
      <xdr:colOff>206375</xdr:colOff>
      <xdr:row>72</xdr:row>
      <xdr:rowOff>72020</xdr:rowOff>
    </xdr:to>
    <xdr:sp macro="" textlink="">
      <xdr:nvSpPr>
        <xdr:cNvPr id="188" name="フローチャート : 判断 187"/>
        <xdr:cNvSpPr/>
      </xdr:nvSpPr>
      <xdr:spPr>
        <a:xfrm>
          <a:off x="2857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88547</xdr:rowOff>
    </xdr:from>
    <xdr:ext cx="599010" cy="259045"/>
    <xdr:sp macro="" textlink="">
      <xdr:nvSpPr>
        <xdr:cNvPr id="189" name="テキスト ボックス 188"/>
        <xdr:cNvSpPr txBox="1"/>
      </xdr:nvSpPr>
      <xdr:spPr>
        <a:xfrm>
          <a:off x="2608794"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29972</xdr:rowOff>
    </xdr:from>
    <xdr:to>
      <xdr:col>2</xdr:col>
      <xdr:colOff>638175</xdr:colOff>
      <xdr:row>79</xdr:row>
      <xdr:rowOff>69455</xdr:rowOff>
    </xdr:to>
    <xdr:cxnSp macro="">
      <xdr:nvCxnSpPr>
        <xdr:cNvPr id="190" name="直線コネクタ 189"/>
        <xdr:cNvCxnSpPr/>
      </xdr:nvCxnSpPr>
      <xdr:spPr>
        <a:xfrm flipV="1">
          <a:off x="1130300" y="13574522"/>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72</xdr:row>
      <xdr:rowOff>154998</xdr:rowOff>
    </xdr:from>
    <xdr:to>
      <xdr:col>3</xdr:col>
      <xdr:colOff>3175</xdr:colOff>
      <xdr:row>73</xdr:row>
      <xdr:rowOff>85148</xdr:rowOff>
    </xdr:to>
    <xdr:sp macro="" textlink="">
      <xdr:nvSpPr>
        <xdr:cNvPr id="191" name="フローチャート : 判断 190"/>
        <xdr:cNvSpPr/>
      </xdr:nvSpPr>
      <xdr:spPr>
        <a:xfrm>
          <a:off x="1968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101675</xdr:rowOff>
    </xdr:from>
    <xdr:ext cx="599010" cy="259045"/>
    <xdr:sp macro="" textlink="">
      <xdr:nvSpPr>
        <xdr:cNvPr id="192" name="テキスト ボックス 191"/>
        <xdr:cNvSpPr txBox="1"/>
      </xdr:nvSpPr>
      <xdr:spPr>
        <a:xfrm>
          <a:off x="1719794"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96803</xdr:rowOff>
    </xdr:from>
    <xdr:to>
      <xdr:col>1</xdr:col>
      <xdr:colOff>485775</xdr:colOff>
      <xdr:row>74</xdr:row>
      <xdr:rowOff>26953</xdr:rowOff>
    </xdr:to>
    <xdr:sp macro="" textlink="">
      <xdr:nvSpPr>
        <xdr:cNvPr id="193" name="フローチャート : 判断 192"/>
        <xdr:cNvSpPr/>
      </xdr:nvSpPr>
      <xdr:spPr>
        <a:xfrm>
          <a:off x="1079500" y="1261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43480</xdr:rowOff>
    </xdr:from>
    <xdr:ext cx="599010" cy="259045"/>
    <xdr:sp macro="" textlink="">
      <xdr:nvSpPr>
        <xdr:cNvPr id="194" name="テキスト ボックス 193"/>
        <xdr:cNvSpPr txBox="1"/>
      </xdr:nvSpPr>
      <xdr:spPr>
        <a:xfrm>
          <a:off x="830794" y="12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83871</xdr:rowOff>
    </xdr:from>
    <xdr:to>
      <xdr:col>6</xdr:col>
      <xdr:colOff>561975</xdr:colOff>
      <xdr:row>76</xdr:row>
      <xdr:rowOff>14021</xdr:rowOff>
    </xdr:to>
    <xdr:sp macro="" textlink="">
      <xdr:nvSpPr>
        <xdr:cNvPr id="200" name="円/楕円 199"/>
        <xdr:cNvSpPr/>
      </xdr:nvSpPr>
      <xdr:spPr>
        <a:xfrm>
          <a:off x="4584700" y="129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62298</xdr:rowOff>
    </xdr:from>
    <xdr:ext cx="599010" cy="259045"/>
    <xdr:sp macro="" textlink="">
      <xdr:nvSpPr>
        <xdr:cNvPr id="201" name="民生費該当値テキスト"/>
        <xdr:cNvSpPr txBox="1"/>
      </xdr:nvSpPr>
      <xdr:spPr>
        <a:xfrm>
          <a:off x="4686300" y="1292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129,904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4905</xdr:rowOff>
    </xdr:from>
    <xdr:to>
      <xdr:col>5</xdr:col>
      <xdr:colOff>409575</xdr:colOff>
      <xdr:row>76</xdr:row>
      <xdr:rowOff>106505</xdr:rowOff>
    </xdr:to>
    <xdr:sp macro="" textlink="">
      <xdr:nvSpPr>
        <xdr:cNvPr id="202" name="円/楕円 201"/>
        <xdr:cNvSpPr/>
      </xdr:nvSpPr>
      <xdr:spPr>
        <a:xfrm>
          <a:off x="3746500" y="1303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97632</xdr:rowOff>
    </xdr:from>
    <xdr:ext cx="599010" cy="259045"/>
    <xdr:sp macro="" textlink="">
      <xdr:nvSpPr>
        <xdr:cNvPr id="203" name="テキスト ボックス 202"/>
        <xdr:cNvSpPr txBox="1"/>
      </xdr:nvSpPr>
      <xdr:spPr>
        <a:xfrm>
          <a:off x="3497794" y="1312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104608</xdr:rowOff>
    </xdr:from>
    <xdr:to>
      <xdr:col>4</xdr:col>
      <xdr:colOff>206375</xdr:colOff>
      <xdr:row>78</xdr:row>
      <xdr:rowOff>34758</xdr:rowOff>
    </xdr:to>
    <xdr:sp macro="" textlink="">
      <xdr:nvSpPr>
        <xdr:cNvPr id="204" name="円/楕円 203"/>
        <xdr:cNvSpPr/>
      </xdr:nvSpPr>
      <xdr:spPr>
        <a:xfrm>
          <a:off x="2857500" y="1330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25885</xdr:rowOff>
    </xdr:from>
    <xdr:ext cx="599010" cy="259045"/>
    <xdr:sp macro="" textlink="">
      <xdr:nvSpPr>
        <xdr:cNvPr id="205" name="テキスト ボックス 204"/>
        <xdr:cNvSpPr txBox="1"/>
      </xdr:nvSpPr>
      <xdr:spPr>
        <a:xfrm>
          <a:off x="2608794" y="1339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150622</xdr:rowOff>
    </xdr:from>
    <xdr:to>
      <xdr:col>3</xdr:col>
      <xdr:colOff>3175</xdr:colOff>
      <xdr:row>79</xdr:row>
      <xdr:rowOff>80772</xdr:rowOff>
    </xdr:to>
    <xdr:sp macro="" textlink="">
      <xdr:nvSpPr>
        <xdr:cNvPr id="206" name="円/楕円 205"/>
        <xdr:cNvSpPr/>
      </xdr:nvSpPr>
      <xdr:spPr>
        <a:xfrm>
          <a:off x="1968500" y="13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71899</xdr:rowOff>
    </xdr:from>
    <xdr:ext cx="599010" cy="259045"/>
    <xdr:sp macro="" textlink="">
      <xdr:nvSpPr>
        <xdr:cNvPr id="207" name="テキスト ボックス 206"/>
        <xdr:cNvSpPr txBox="1"/>
      </xdr:nvSpPr>
      <xdr:spPr>
        <a:xfrm>
          <a:off x="1719794" y="1361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112,110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18655</xdr:rowOff>
    </xdr:from>
    <xdr:to>
      <xdr:col>1</xdr:col>
      <xdr:colOff>485775</xdr:colOff>
      <xdr:row>79</xdr:row>
      <xdr:rowOff>120255</xdr:rowOff>
    </xdr:to>
    <xdr:sp macro="" textlink="">
      <xdr:nvSpPr>
        <xdr:cNvPr id="208" name="円/楕円 207"/>
        <xdr:cNvSpPr/>
      </xdr:nvSpPr>
      <xdr:spPr>
        <a:xfrm>
          <a:off x="1079500" y="135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111382</xdr:rowOff>
    </xdr:from>
    <xdr:ext cx="599010" cy="259045"/>
    <xdr:sp macro="" textlink="">
      <xdr:nvSpPr>
        <xdr:cNvPr id="209" name="テキスト ボックス 208"/>
        <xdr:cNvSpPr txBox="1"/>
      </xdr:nvSpPr>
      <xdr:spPr>
        <a:xfrm>
          <a:off x="830794" y="1365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32" name="直線コネクタ 231"/>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33"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4" name="直線コネクタ 233"/>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5"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6" name="直線コネクタ 235"/>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51505</xdr:rowOff>
    </xdr:from>
    <xdr:to>
      <xdr:col>6</xdr:col>
      <xdr:colOff>511175</xdr:colOff>
      <xdr:row>97</xdr:row>
      <xdr:rowOff>43642</xdr:rowOff>
    </xdr:to>
    <xdr:cxnSp macro="">
      <xdr:nvCxnSpPr>
        <xdr:cNvPr id="237" name="直線コネクタ 236"/>
        <xdr:cNvCxnSpPr/>
      </xdr:nvCxnSpPr>
      <xdr:spPr>
        <a:xfrm flipV="1">
          <a:off x="3797300" y="16510705"/>
          <a:ext cx="838200" cy="16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17732</xdr:rowOff>
    </xdr:from>
    <xdr:ext cx="534377" cy="259045"/>
    <xdr:sp macro="" textlink="">
      <xdr:nvSpPr>
        <xdr:cNvPr id="238" name="衛生費平均値テキスト"/>
        <xdr:cNvSpPr txBox="1"/>
      </xdr:nvSpPr>
      <xdr:spPr>
        <a:xfrm>
          <a:off x="4686300" y="1613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9" name="フローチャート : 判断 238"/>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63897</xdr:rowOff>
    </xdr:from>
    <xdr:to>
      <xdr:col>5</xdr:col>
      <xdr:colOff>358775</xdr:colOff>
      <xdr:row>97</xdr:row>
      <xdr:rowOff>43642</xdr:rowOff>
    </xdr:to>
    <xdr:cxnSp macro="">
      <xdr:nvCxnSpPr>
        <xdr:cNvPr id="240" name="直線コネクタ 239"/>
        <xdr:cNvCxnSpPr/>
      </xdr:nvCxnSpPr>
      <xdr:spPr>
        <a:xfrm>
          <a:off x="2908300" y="16523097"/>
          <a:ext cx="889000" cy="15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38288</xdr:rowOff>
    </xdr:from>
    <xdr:to>
      <xdr:col>5</xdr:col>
      <xdr:colOff>409575</xdr:colOff>
      <xdr:row>96</xdr:row>
      <xdr:rowOff>139888</xdr:rowOff>
    </xdr:to>
    <xdr:sp macro="" textlink="">
      <xdr:nvSpPr>
        <xdr:cNvPr id="241" name="フローチャート : 判断 240"/>
        <xdr:cNvSpPr/>
      </xdr:nvSpPr>
      <xdr:spPr>
        <a:xfrm>
          <a:off x="3746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156415</xdr:rowOff>
    </xdr:from>
    <xdr:ext cx="534377" cy="259045"/>
    <xdr:sp macro="" textlink="">
      <xdr:nvSpPr>
        <xdr:cNvPr id="242" name="テキスト ボックス 241"/>
        <xdr:cNvSpPr txBox="1"/>
      </xdr:nvSpPr>
      <xdr:spPr>
        <a:xfrm>
          <a:off x="3530111" y="1627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63897</xdr:rowOff>
    </xdr:from>
    <xdr:to>
      <xdr:col>4</xdr:col>
      <xdr:colOff>155575</xdr:colOff>
      <xdr:row>96</xdr:row>
      <xdr:rowOff>90140</xdr:rowOff>
    </xdr:to>
    <xdr:cxnSp macro="">
      <xdr:nvCxnSpPr>
        <xdr:cNvPr id="243" name="直線コネクタ 242"/>
        <xdr:cNvCxnSpPr/>
      </xdr:nvCxnSpPr>
      <xdr:spPr>
        <a:xfrm flipV="1">
          <a:off x="2019300" y="16523097"/>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124287</xdr:rowOff>
    </xdr:from>
    <xdr:to>
      <xdr:col>4</xdr:col>
      <xdr:colOff>206375</xdr:colOff>
      <xdr:row>96</xdr:row>
      <xdr:rowOff>54437</xdr:rowOff>
    </xdr:to>
    <xdr:sp macro="" textlink="">
      <xdr:nvSpPr>
        <xdr:cNvPr id="244" name="フローチャート : 判断 243"/>
        <xdr:cNvSpPr/>
      </xdr:nvSpPr>
      <xdr:spPr>
        <a:xfrm>
          <a:off x="2857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70964</xdr:rowOff>
    </xdr:from>
    <xdr:ext cx="534377" cy="259045"/>
    <xdr:sp macro="" textlink="">
      <xdr:nvSpPr>
        <xdr:cNvPr id="245" name="テキスト ボックス 244"/>
        <xdr:cNvSpPr txBox="1"/>
      </xdr:nvSpPr>
      <xdr:spPr>
        <a:xfrm>
          <a:off x="2641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169966</xdr:rowOff>
    </xdr:from>
    <xdr:to>
      <xdr:col>2</xdr:col>
      <xdr:colOff>638175</xdr:colOff>
      <xdr:row>96</xdr:row>
      <xdr:rowOff>90140</xdr:rowOff>
    </xdr:to>
    <xdr:cxnSp macro="">
      <xdr:nvCxnSpPr>
        <xdr:cNvPr id="246" name="直線コネクタ 245"/>
        <xdr:cNvCxnSpPr/>
      </xdr:nvCxnSpPr>
      <xdr:spPr>
        <a:xfrm>
          <a:off x="1130300" y="16457716"/>
          <a:ext cx="889000" cy="9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9119</xdr:rowOff>
    </xdr:from>
    <xdr:to>
      <xdr:col>3</xdr:col>
      <xdr:colOff>3175</xdr:colOff>
      <xdr:row>96</xdr:row>
      <xdr:rowOff>110719</xdr:rowOff>
    </xdr:to>
    <xdr:sp macro="" textlink="">
      <xdr:nvSpPr>
        <xdr:cNvPr id="247" name="フローチャート : 判断 246"/>
        <xdr:cNvSpPr/>
      </xdr:nvSpPr>
      <xdr:spPr>
        <a:xfrm>
          <a:off x="1968500" y="164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127246</xdr:rowOff>
    </xdr:from>
    <xdr:ext cx="534377" cy="259045"/>
    <xdr:sp macro="" textlink="">
      <xdr:nvSpPr>
        <xdr:cNvPr id="248" name="テキスト ボックス 247"/>
        <xdr:cNvSpPr txBox="1"/>
      </xdr:nvSpPr>
      <xdr:spPr>
        <a:xfrm>
          <a:off x="1752111" y="162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2307</xdr:rowOff>
    </xdr:from>
    <xdr:to>
      <xdr:col>1</xdr:col>
      <xdr:colOff>485775</xdr:colOff>
      <xdr:row>96</xdr:row>
      <xdr:rowOff>103907</xdr:rowOff>
    </xdr:to>
    <xdr:sp macro="" textlink="">
      <xdr:nvSpPr>
        <xdr:cNvPr id="249" name="フローチャート : 判断 248"/>
        <xdr:cNvSpPr/>
      </xdr:nvSpPr>
      <xdr:spPr>
        <a:xfrm>
          <a:off x="1079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95034</xdr:rowOff>
    </xdr:from>
    <xdr:ext cx="534377" cy="259045"/>
    <xdr:sp macro="" textlink="">
      <xdr:nvSpPr>
        <xdr:cNvPr id="250" name="テキスト ボックス 249"/>
        <xdr:cNvSpPr txBox="1"/>
      </xdr:nvSpPr>
      <xdr:spPr>
        <a:xfrm>
          <a:off x="863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705</xdr:rowOff>
    </xdr:from>
    <xdr:to>
      <xdr:col>6</xdr:col>
      <xdr:colOff>561975</xdr:colOff>
      <xdr:row>96</xdr:row>
      <xdr:rowOff>102305</xdr:rowOff>
    </xdr:to>
    <xdr:sp macro="" textlink="">
      <xdr:nvSpPr>
        <xdr:cNvPr id="256" name="円/楕円 255"/>
        <xdr:cNvSpPr/>
      </xdr:nvSpPr>
      <xdr:spPr>
        <a:xfrm>
          <a:off x="4584700" y="164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150582</xdr:rowOff>
    </xdr:from>
    <xdr:ext cx="534377" cy="259045"/>
    <xdr:sp macro="" textlink="">
      <xdr:nvSpPr>
        <xdr:cNvPr id="257" name="衛生費該当値テキスト"/>
        <xdr:cNvSpPr txBox="1"/>
      </xdr:nvSpPr>
      <xdr:spPr>
        <a:xfrm>
          <a:off x="4686300" y="1643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164292</xdr:rowOff>
    </xdr:from>
    <xdr:to>
      <xdr:col>5</xdr:col>
      <xdr:colOff>409575</xdr:colOff>
      <xdr:row>97</xdr:row>
      <xdr:rowOff>94442</xdr:rowOff>
    </xdr:to>
    <xdr:sp macro="" textlink="">
      <xdr:nvSpPr>
        <xdr:cNvPr id="258" name="円/楕円 257"/>
        <xdr:cNvSpPr/>
      </xdr:nvSpPr>
      <xdr:spPr>
        <a:xfrm>
          <a:off x="3746500" y="166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85569</xdr:rowOff>
    </xdr:from>
    <xdr:ext cx="534377" cy="259045"/>
    <xdr:sp macro="" textlink="">
      <xdr:nvSpPr>
        <xdr:cNvPr id="259" name="テキスト ボックス 258"/>
        <xdr:cNvSpPr txBox="1"/>
      </xdr:nvSpPr>
      <xdr:spPr>
        <a:xfrm>
          <a:off x="3530111" y="1671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13097</xdr:rowOff>
    </xdr:from>
    <xdr:to>
      <xdr:col>4</xdr:col>
      <xdr:colOff>206375</xdr:colOff>
      <xdr:row>96</xdr:row>
      <xdr:rowOff>114697</xdr:rowOff>
    </xdr:to>
    <xdr:sp macro="" textlink="">
      <xdr:nvSpPr>
        <xdr:cNvPr id="260" name="円/楕円 259"/>
        <xdr:cNvSpPr/>
      </xdr:nvSpPr>
      <xdr:spPr>
        <a:xfrm>
          <a:off x="2857500" y="164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105824</xdr:rowOff>
    </xdr:from>
    <xdr:ext cx="534377" cy="259045"/>
    <xdr:sp macro="" textlink="">
      <xdr:nvSpPr>
        <xdr:cNvPr id="261" name="テキスト ボックス 260"/>
        <xdr:cNvSpPr txBox="1"/>
      </xdr:nvSpPr>
      <xdr:spPr>
        <a:xfrm>
          <a:off x="2641111" y="1656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39340</xdr:rowOff>
    </xdr:from>
    <xdr:to>
      <xdr:col>3</xdr:col>
      <xdr:colOff>3175</xdr:colOff>
      <xdr:row>96</xdr:row>
      <xdr:rowOff>140940</xdr:rowOff>
    </xdr:to>
    <xdr:sp macro="" textlink="">
      <xdr:nvSpPr>
        <xdr:cNvPr id="262" name="円/楕円 261"/>
        <xdr:cNvSpPr/>
      </xdr:nvSpPr>
      <xdr:spPr>
        <a:xfrm>
          <a:off x="1968500" y="164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132067</xdr:rowOff>
    </xdr:from>
    <xdr:ext cx="534377" cy="259045"/>
    <xdr:sp macro="" textlink="">
      <xdr:nvSpPr>
        <xdr:cNvPr id="263" name="テキスト ボックス 262"/>
        <xdr:cNvSpPr txBox="1"/>
      </xdr:nvSpPr>
      <xdr:spPr>
        <a:xfrm>
          <a:off x="1752111" y="165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119166</xdr:rowOff>
    </xdr:from>
    <xdr:to>
      <xdr:col>1</xdr:col>
      <xdr:colOff>485775</xdr:colOff>
      <xdr:row>96</xdr:row>
      <xdr:rowOff>49316</xdr:rowOff>
    </xdr:to>
    <xdr:sp macro="" textlink="">
      <xdr:nvSpPr>
        <xdr:cNvPr id="264" name="円/楕円 263"/>
        <xdr:cNvSpPr/>
      </xdr:nvSpPr>
      <xdr:spPr>
        <a:xfrm>
          <a:off x="1079500" y="1640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65843</xdr:rowOff>
    </xdr:from>
    <xdr:ext cx="534377" cy="259045"/>
    <xdr:sp macro="" textlink="">
      <xdr:nvSpPr>
        <xdr:cNvPr id="265" name="テキスト ボックス 264"/>
        <xdr:cNvSpPr txBox="1"/>
      </xdr:nvSpPr>
      <xdr:spPr>
        <a:xfrm>
          <a:off x="863111" y="1618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9" name="直線コネクタ 288"/>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90"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91" name="直線コネクタ 290"/>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92"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93" name="直線コネクタ 292"/>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21463</xdr:rowOff>
    </xdr:from>
    <xdr:to>
      <xdr:col>15</xdr:col>
      <xdr:colOff>180975</xdr:colOff>
      <xdr:row>38</xdr:row>
      <xdr:rowOff>26035</xdr:rowOff>
    </xdr:to>
    <xdr:cxnSp macro="">
      <xdr:nvCxnSpPr>
        <xdr:cNvPr id="294" name="直線コネクタ 293"/>
        <xdr:cNvCxnSpPr/>
      </xdr:nvCxnSpPr>
      <xdr:spPr>
        <a:xfrm flipV="1">
          <a:off x="9639300" y="65365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159402</xdr:rowOff>
    </xdr:from>
    <xdr:ext cx="469744" cy="259045"/>
    <xdr:sp macro="" textlink="">
      <xdr:nvSpPr>
        <xdr:cNvPr id="295" name="労働費平均値テキスト"/>
        <xdr:cNvSpPr txBox="1"/>
      </xdr:nvSpPr>
      <xdr:spPr>
        <a:xfrm>
          <a:off x="10528300" y="633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6" name="フローチャート : 判断 295"/>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162814</xdr:rowOff>
    </xdr:from>
    <xdr:to>
      <xdr:col>14</xdr:col>
      <xdr:colOff>28575</xdr:colOff>
      <xdr:row>38</xdr:row>
      <xdr:rowOff>26035</xdr:rowOff>
    </xdr:to>
    <xdr:cxnSp macro="">
      <xdr:nvCxnSpPr>
        <xdr:cNvPr id="297" name="直線コネクタ 296"/>
        <xdr:cNvCxnSpPr/>
      </xdr:nvCxnSpPr>
      <xdr:spPr>
        <a:xfrm>
          <a:off x="8750300" y="6506464"/>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43434</xdr:rowOff>
    </xdr:from>
    <xdr:to>
      <xdr:col>14</xdr:col>
      <xdr:colOff>79375</xdr:colOff>
      <xdr:row>38</xdr:row>
      <xdr:rowOff>145034</xdr:rowOff>
    </xdr:to>
    <xdr:sp macro="" textlink="">
      <xdr:nvSpPr>
        <xdr:cNvPr id="298" name="フローチャート : 判断 297"/>
        <xdr:cNvSpPr/>
      </xdr:nvSpPr>
      <xdr:spPr>
        <a:xfrm>
          <a:off x="9588500" y="65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136161</xdr:rowOff>
    </xdr:from>
    <xdr:ext cx="378565" cy="259045"/>
    <xdr:sp macro="" textlink="">
      <xdr:nvSpPr>
        <xdr:cNvPr id="299" name="テキスト ボックス 298"/>
        <xdr:cNvSpPr txBox="1"/>
      </xdr:nvSpPr>
      <xdr:spPr>
        <a:xfrm>
          <a:off x="9450017" y="665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156337</xdr:rowOff>
    </xdr:from>
    <xdr:to>
      <xdr:col>12</xdr:col>
      <xdr:colOff>511175</xdr:colOff>
      <xdr:row>37</xdr:row>
      <xdr:rowOff>162814</xdr:rowOff>
    </xdr:to>
    <xdr:cxnSp macro="">
      <xdr:nvCxnSpPr>
        <xdr:cNvPr id="300" name="直線コネクタ 299"/>
        <xdr:cNvCxnSpPr/>
      </xdr:nvCxnSpPr>
      <xdr:spPr>
        <a:xfrm>
          <a:off x="7861300" y="649998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39624</xdr:rowOff>
    </xdr:from>
    <xdr:to>
      <xdr:col>12</xdr:col>
      <xdr:colOff>561975</xdr:colOff>
      <xdr:row>38</xdr:row>
      <xdr:rowOff>141224</xdr:rowOff>
    </xdr:to>
    <xdr:sp macro="" textlink="">
      <xdr:nvSpPr>
        <xdr:cNvPr id="301" name="フローチャート : 判断 300"/>
        <xdr:cNvSpPr/>
      </xdr:nvSpPr>
      <xdr:spPr>
        <a:xfrm>
          <a:off x="8699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132351</xdr:rowOff>
    </xdr:from>
    <xdr:ext cx="378565" cy="259045"/>
    <xdr:sp macro="" textlink="">
      <xdr:nvSpPr>
        <xdr:cNvPr id="302" name="テキスト ボックス 301"/>
        <xdr:cNvSpPr txBox="1"/>
      </xdr:nvSpPr>
      <xdr:spPr>
        <a:xfrm>
          <a:off x="8561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147828</xdr:rowOff>
    </xdr:from>
    <xdr:to>
      <xdr:col>11</xdr:col>
      <xdr:colOff>307975</xdr:colOff>
      <xdr:row>37</xdr:row>
      <xdr:rowOff>156337</xdr:rowOff>
    </xdr:to>
    <xdr:cxnSp macro="">
      <xdr:nvCxnSpPr>
        <xdr:cNvPr id="303" name="直線コネクタ 302"/>
        <xdr:cNvCxnSpPr/>
      </xdr:nvCxnSpPr>
      <xdr:spPr>
        <a:xfrm>
          <a:off x="6972300" y="649147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165227</xdr:rowOff>
    </xdr:from>
    <xdr:to>
      <xdr:col>11</xdr:col>
      <xdr:colOff>358775</xdr:colOff>
      <xdr:row>38</xdr:row>
      <xdr:rowOff>95377</xdr:rowOff>
    </xdr:to>
    <xdr:sp macro="" textlink="">
      <xdr:nvSpPr>
        <xdr:cNvPr id="304" name="フローチャート : 判断 303"/>
        <xdr:cNvSpPr/>
      </xdr:nvSpPr>
      <xdr:spPr>
        <a:xfrm>
          <a:off x="7810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86504</xdr:rowOff>
    </xdr:from>
    <xdr:ext cx="469744" cy="259045"/>
    <xdr:sp macro="" textlink="">
      <xdr:nvSpPr>
        <xdr:cNvPr id="305" name="テキスト ボックス 304"/>
        <xdr:cNvSpPr txBox="1"/>
      </xdr:nvSpPr>
      <xdr:spPr>
        <a:xfrm>
          <a:off x="7626427"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142748</xdr:rowOff>
    </xdr:from>
    <xdr:to>
      <xdr:col>10</xdr:col>
      <xdr:colOff>155575</xdr:colOff>
      <xdr:row>38</xdr:row>
      <xdr:rowOff>72898</xdr:rowOff>
    </xdr:to>
    <xdr:sp macro="" textlink="">
      <xdr:nvSpPr>
        <xdr:cNvPr id="306" name="フローチャート : 判断 305"/>
        <xdr:cNvSpPr/>
      </xdr:nvSpPr>
      <xdr:spPr>
        <a:xfrm>
          <a:off x="6921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64025</xdr:rowOff>
    </xdr:from>
    <xdr:ext cx="469744" cy="259045"/>
    <xdr:sp macro="" textlink="">
      <xdr:nvSpPr>
        <xdr:cNvPr id="307" name="テキスト ボックス 306"/>
        <xdr:cNvSpPr txBox="1"/>
      </xdr:nvSpPr>
      <xdr:spPr>
        <a:xfrm>
          <a:off x="6737427" y="65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142113</xdr:rowOff>
    </xdr:from>
    <xdr:to>
      <xdr:col>15</xdr:col>
      <xdr:colOff>231775</xdr:colOff>
      <xdr:row>38</xdr:row>
      <xdr:rowOff>72263</xdr:rowOff>
    </xdr:to>
    <xdr:sp macro="" textlink="">
      <xdr:nvSpPr>
        <xdr:cNvPr id="313" name="円/楕円 312"/>
        <xdr:cNvSpPr/>
      </xdr:nvSpPr>
      <xdr:spPr>
        <a:xfrm>
          <a:off x="10426700" y="64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120540</xdr:rowOff>
    </xdr:from>
    <xdr:ext cx="469744" cy="259045"/>
    <xdr:sp macro="" textlink="">
      <xdr:nvSpPr>
        <xdr:cNvPr id="314" name="労働費該当値テキスト"/>
        <xdr:cNvSpPr txBox="1"/>
      </xdr:nvSpPr>
      <xdr:spPr>
        <a:xfrm>
          <a:off x="10528300" y="646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146685</xdr:rowOff>
    </xdr:from>
    <xdr:to>
      <xdr:col>14</xdr:col>
      <xdr:colOff>79375</xdr:colOff>
      <xdr:row>38</xdr:row>
      <xdr:rowOff>76835</xdr:rowOff>
    </xdr:to>
    <xdr:sp macro="" textlink="">
      <xdr:nvSpPr>
        <xdr:cNvPr id="315" name="円/楕円 314"/>
        <xdr:cNvSpPr/>
      </xdr:nvSpPr>
      <xdr:spPr>
        <a:xfrm>
          <a:off x="9588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93362</xdr:rowOff>
    </xdr:from>
    <xdr:ext cx="469744" cy="259045"/>
    <xdr:sp macro="" textlink="">
      <xdr:nvSpPr>
        <xdr:cNvPr id="316" name="テキスト ボックス 315"/>
        <xdr:cNvSpPr txBox="1"/>
      </xdr:nvSpPr>
      <xdr:spPr>
        <a:xfrm>
          <a:off x="9404427" y="626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112014</xdr:rowOff>
    </xdr:from>
    <xdr:to>
      <xdr:col>12</xdr:col>
      <xdr:colOff>561975</xdr:colOff>
      <xdr:row>38</xdr:row>
      <xdr:rowOff>42164</xdr:rowOff>
    </xdr:to>
    <xdr:sp macro="" textlink="">
      <xdr:nvSpPr>
        <xdr:cNvPr id="317" name="円/楕円 316"/>
        <xdr:cNvSpPr/>
      </xdr:nvSpPr>
      <xdr:spPr>
        <a:xfrm>
          <a:off x="8699500" y="64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58691</xdr:rowOff>
    </xdr:from>
    <xdr:ext cx="469744" cy="259045"/>
    <xdr:sp macro="" textlink="">
      <xdr:nvSpPr>
        <xdr:cNvPr id="318" name="テキスト ボックス 317"/>
        <xdr:cNvSpPr txBox="1"/>
      </xdr:nvSpPr>
      <xdr:spPr>
        <a:xfrm>
          <a:off x="8515427" y="62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105537</xdr:rowOff>
    </xdr:from>
    <xdr:to>
      <xdr:col>11</xdr:col>
      <xdr:colOff>358775</xdr:colOff>
      <xdr:row>38</xdr:row>
      <xdr:rowOff>35687</xdr:rowOff>
    </xdr:to>
    <xdr:sp macro="" textlink="">
      <xdr:nvSpPr>
        <xdr:cNvPr id="319" name="円/楕円 318"/>
        <xdr:cNvSpPr/>
      </xdr:nvSpPr>
      <xdr:spPr>
        <a:xfrm>
          <a:off x="7810500" y="64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52214</xdr:rowOff>
    </xdr:from>
    <xdr:ext cx="469744" cy="259045"/>
    <xdr:sp macro="" textlink="">
      <xdr:nvSpPr>
        <xdr:cNvPr id="320" name="テキスト ボックス 319"/>
        <xdr:cNvSpPr txBox="1"/>
      </xdr:nvSpPr>
      <xdr:spPr>
        <a:xfrm>
          <a:off x="7626427" y="62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97028</xdr:rowOff>
    </xdr:from>
    <xdr:to>
      <xdr:col>10</xdr:col>
      <xdr:colOff>155575</xdr:colOff>
      <xdr:row>38</xdr:row>
      <xdr:rowOff>27178</xdr:rowOff>
    </xdr:to>
    <xdr:sp macro="" textlink="">
      <xdr:nvSpPr>
        <xdr:cNvPr id="321" name="円/楕円 320"/>
        <xdr:cNvSpPr/>
      </xdr:nvSpPr>
      <xdr:spPr>
        <a:xfrm>
          <a:off x="6921500" y="64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43705</xdr:rowOff>
    </xdr:from>
    <xdr:ext cx="469744" cy="259045"/>
    <xdr:sp macro="" textlink="">
      <xdr:nvSpPr>
        <xdr:cNvPr id="322" name="テキスト ボックス 321"/>
        <xdr:cNvSpPr txBox="1"/>
      </xdr:nvSpPr>
      <xdr:spPr>
        <a:xfrm>
          <a:off x="6737427" y="62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8" name="テキスト ボックス 337"/>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42" name="直線コネクタ 341"/>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43"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4" name="直線コネクタ 343"/>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5"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6" name="直線コネクタ 345"/>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16885</xdr:rowOff>
    </xdr:from>
    <xdr:to>
      <xdr:col>15</xdr:col>
      <xdr:colOff>180975</xdr:colOff>
      <xdr:row>54</xdr:row>
      <xdr:rowOff>54775</xdr:rowOff>
    </xdr:to>
    <xdr:cxnSp macro="">
      <xdr:nvCxnSpPr>
        <xdr:cNvPr id="347" name="直線コネクタ 346"/>
        <xdr:cNvCxnSpPr/>
      </xdr:nvCxnSpPr>
      <xdr:spPr>
        <a:xfrm>
          <a:off x="9639300" y="9275185"/>
          <a:ext cx="8382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124134</xdr:rowOff>
    </xdr:from>
    <xdr:ext cx="469744" cy="259045"/>
    <xdr:sp macro="" textlink="">
      <xdr:nvSpPr>
        <xdr:cNvPr id="348" name="農林水産業費平均値テキスト"/>
        <xdr:cNvSpPr txBox="1"/>
      </xdr:nvSpPr>
      <xdr:spPr>
        <a:xfrm>
          <a:off x="10528300" y="9382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9" name="フローチャート : 判断 348"/>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16885</xdr:rowOff>
    </xdr:from>
    <xdr:to>
      <xdr:col>14</xdr:col>
      <xdr:colOff>28575</xdr:colOff>
      <xdr:row>54</xdr:row>
      <xdr:rowOff>101695</xdr:rowOff>
    </xdr:to>
    <xdr:cxnSp macro="">
      <xdr:nvCxnSpPr>
        <xdr:cNvPr id="350" name="直線コネクタ 349"/>
        <xdr:cNvCxnSpPr/>
      </xdr:nvCxnSpPr>
      <xdr:spPr>
        <a:xfrm flipV="1">
          <a:off x="8750300" y="9275185"/>
          <a:ext cx="8890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140621</xdr:rowOff>
    </xdr:from>
    <xdr:to>
      <xdr:col>14</xdr:col>
      <xdr:colOff>79375</xdr:colOff>
      <xdr:row>56</xdr:row>
      <xdr:rowOff>70771</xdr:rowOff>
    </xdr:to>
    <xdr:sp macro="" textlink="">
      <xdr:nvSpPr>
        <xdr:cNvPr id="351" name="フローチャート : 判断 350"/>
        <xdr:cNvSpPr/>
      </xdr:nvSpPr>
      <xdr:spPr>
        <a:xfrm>
          <a:off x="9588500" y="95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61898</xdr:rowOff>
    </xdr:from>
    <xdr:ext cx="469744" cy="259045"/>
    <xdr:sp macro="" textlink="">
      <xdr:nvSpPr>
        <xdr:cNvPr id="352" name="テキスト ボックス 351"/>
        <xdr:cNvSpPr txBox="1"/>
      </xdr:nvSpPr>
      <xdr:spPr>
        <a:xfrm>
          <a:off x="9404427" y="966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101695</xdr:rowOff>
    </xdr:from>
    <xdr:to>
      <xdr:col>12</xdr:col>
      <xdr:colOff>511175</xdr:colOff>
      <xdr:row>54</xdr:row>
      <xdr:rowOff>128898</xdr:rowOff>
    </xdr:to>
    <xdr:cxnSp macro="">
      <xdr:nvCxnSpPr>
        <xdr:cNvPr id="353" name="直線コネクタ 352"/>
        <xdr:cNvCxnSpPr/>
      </xdr:nvCxnSpPr>
      <xdr:spPr>
        <a:xfrm flipV="1">
          <a:off x="7861300" y="935999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23864</xdr:rowOff>
    </xdr:from>
    <xdr:to>
      <xdr:col>12</xdr:col>
      <xdr:colOff>561975</xdr:colOff>
      <xdr:row>56</xdr:row>
      <xdr:rowOff>125464</xdr:rowOff>
    </xdr:to>
    <xdr:sp macro="" textlink="">
      <xdr:nvSpPr>
        <xdr:cNvPr id="354" name="フローチャート : 判断 353"/>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116591</xdr:rowOff>
    </xdr:from>
    <xdr:ext cx="469744" cy="259045"/>
    <xdr:sp macro="" textlink="">
      <xdr:nvSpPr>
        <xdr:cNvPr id="355" name="テキスト ボックス 354"/>
        <xdr:cNvSpPr txBox="1"/>
      </xdr:nvSpPr>
      <xdr:spPr>
        <a:xfrm>
          <a:off x="8515427" y="97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128898</xdr:rowOff>
    </xdr:from>
    <xdr:to>
      <xdr:col>11</xdr:col>
      <xdr:colOff>307975</xdr:colOff>
      <xdr:row>54</xdr:row>
      <xdr:rowOff>151244</xdr:rowOff>
    </xdr:to>
    <xdr:cxnSp macro="">
      <xdr:nvCxnSpPr>
        <xdr:cNvPr id="356" name="直線コネクタ 355"/>
        <xdr:cNvCxnSpPr/>
      </xdr:nvCxnSpPr>
      <xdr:spPr>
        <a:xfrm flipV="1">
          <a:off x="6972300" y="9387198"/>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162852</xdr:rowOff>
    </xdr:from>
    <xdr:to>
      <xdr:col>11</xdr:col>
      <xdr:colOff>358775</xdr:colOff>
      <xdr:row>56</xdr:row>
      <xdr:rowOff>93002</xdr:rowOff>
    </xdr:to>
    <xdr:sp macro="" textlink="">
      <xdr:nvSpPr>
        <xdr:cNvPr id="357" name="フローチャート : 判断 356"/>
        <xdr:cNvSpPr/>
      </xdr:nvSpPr>
      <xdr:spPr>
        <a:xfrm>
          <a:off x="7810500" y="959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84129</xdr:rowOff>
    </xdr:from>
    <xdr:ext cx="469744" cy="259045"/>
    <xdr:sp macro="" textlink="">
      <xdr:nvSpPr>
        <xdr:cNvPr id="358" name="テキスト ボックス 357"/>
        <xdr:cNvSpPr txBox="1"/>
      </xdr:nvSpPr>
      <xdr:spPr>
        <a:xfrm>
          <a:off x="7626427" y="968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23406</xdr:rowOff>
    </xdr:from>
    <xdr:to>
      <xdr:col>10</xdr:col>
      <xdr:colOff>155575</xdr:colOff>
      <xdr:row>56</xdr:row>
      <xdr:rowOff>125006</xdr:rowOff>
    </xdr:to>
    <xdr:sp macro="" textlink="">
      <xdr:nvSpPr>
        <xdr:cNvPr id="359" name="フローチャート : 判断 358"/>
        <xdr:cNvSpPr/>
      </xdr:nvSpPr>
      <xdr:spPr>
        <a:xfrm>
          <a:off x="6921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116133</xdr:rowOff>
    </xdr:from>
    <xdr:ext cx="469744" cy="259045"/>
    <xdr:sp macro="" textlink="">
      <xdr:nvSpPr>
        <xdr:cNvPr id="360" name="テキスト ボックス 359"/>
        <xdr:cNvSpPr txBox="1"/>
      </xdr:nvSpPr>
      <xdr:spPr>
        <a:xfrm>
          <a:off x="6737427" y="97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3975</xdr:rowOff>
    </xdr:from>
    <xdr:to>
      <xdr:col>15</xdr:col>
      <xdr:colOff>231775</xdr:colOff>
      <xdr:row>54</xdr:row>
      <xdr:rowOff>105575</xdr:rowOff>
    </xdr:to>
    <xdr:sp macro="" textlink="">
      <xdr:nvSpPr>
        <xdr:cNvPr id="366" name="円/楕円 365"/>
        <xdr:cNvSpPr/>
      </xdr:nvSpPr>
      <xdr:spPr>
        <a:xfrm>
          <a:off x="10426700" y="92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26852</xdr:rowOff>
    </xdr:from>
    <xdr:ext cx="534377" cy="259045"/>
    <xdr:sp macro="" textlink="">
      <xdr:nvSpPr>
        <xdr:cNvPr id="367" name="農林水産業費該当値テキスト"/>
        <xdr:cNvSpPr txBox="1"/>
      </xdr:nvSpPr>
      <xdr:spPr>
        <a:xfrm>
          <a:off x="10528300" y="911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137535</xdr:rowOff>
    </xdr:from>
    <xdr:to>
      <xdr:col>14</xdr:col>
      <xdr:colOff>79375</xdr:colOff>
      <xdr:row>54</xdr:row>
      <xdr:rowOff>67685</xdr:rowOff>
    </xdr:to>
    <xdr:sp macro="" textlink="">
      <xdr:nvSpPr>
        <xdr:cNvPr id="368" name="円/楕円 367"/>
        <xdr:cNvSpPr/>
      </xdr:nvSpPr>
      <xdr:spPr>
        <a:xfrm>
          <a:off x="9588500" y="92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84212</xdr:rowOff>
    </xdr:from>
    <xdr:ext cx="534377" cy="259045"/>
    <xdr:sp macro="" textlink="">
      <xdr:nvSpPr>
        <xdr:cNvPr id="369" name="テキスト ボックス 368"/>
        <xdr:cNvSpPr txBox="1"/>
      </xdr:nvSpPr>
      <xdr:spPr>
        <a:xfrm>
          <a:off x="9372111" y="89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50895</xdr:rowOff>
    </xdr:from>
    <xdr:to>
      <xdr:col>12</xdr:col>
      <xdr:colOff>561975</xdr:colOff>
      <xdr:row>54</xdr:row>
      <xdr:rowOff>152495</xdr:rowOff>
    </xdr:to>
    <xdr:sp macro="" textlink="">
      <xdr:nvSpPr>
        <xdr:cNvPr id="370" name="円/楕円 369"/>
        <xdr:cNvSpPr/>
      </xdr:nvSpPr>
      <xdr:spPr>
        <a:xfrm>
          <a:off x="8699500" y="93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169022</xdr:rowOff>
    </xdr:from>
    <xdr:ext cx="534377" cy="259045"/>
    <xdr:sp macro="" textlink="">
      <xdr:nvSpPr>
        <xdr:cNvPr id="371" name="テキスト ボックス 370"/>
        <xdr:cNvSpPr txBox="1"/>
      </xdr:nvSpPr>
      <xdr:spPr>
        <a:xfrm>
          <a:off x="8483111" y="90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10,665</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78098</xdr:rowOff>
    </xdr:from>
    <xdr:to>
      <xdr:col>11</xdr:col>
      <xdr:colOff>358775</xdr:colOff>
      <xdr:row>55</xdr:row>
      <xdr:rowOff>8248</xdr:rowOff>
    </xdr:to>
    <xdr:sp macro="" textlink="">
      <xdr:nvSpPr>
        <xdr:cNvPr id="372" name="円/楕円 371"/>
        <xdr:cNvSpPr/>
      </xdr:nvSpPr>
      <xdr:spPr>
        <a:xfrm>
          <a:off x="7810500" y="93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24775</xdr:rowOff>
    </xdr:from>
    <xdr:ext cx="534377" cy="259045"/>
    <xdr:sp macro="" textlink="">
      <xdr:nvSpPr>
        <xdr:cNvPr id="373" name="テキスト ボックス 372"/>
        <xdr:cNvSpPr txBox="1"/>
      </xdr:nvSpPr>
      <xdr:spPr>
        <a:xfrm>
          <a:off x="7594111" y="911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100444</xdr:rowOff>
    </xdr:from>
    <xdr:to>
      <xdr:col>10</xdr:col>
      <xdr:colOff>155575</xdr:colOff>
      <xdr:row>55</xdr:row>
      <xdr:rowOff>30594</xdr:rowOff>
    </xdr:to>
    <xdr:sp macro="" textlink="">
      <xdr:nvSpPr>
        <xdr:cNvPr id="374" name="円/楕円 373"/>
        <xdr:cNvSpPr/>
      </xdr:nvSpPr>
      <xdr:spPr>
        <a:xfrm>
          <a:off x="6921500" y="93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47121</xdr:rowOff>
    </xdr:from>
    <xdr:ext cx="469744" cy="259045"/>
    <xdr:sp macro="" textlink="">
      <xdr:nvSpPr>
        <xdr:cNvPr id="375" name="テキスト ボックス 374"/>
        <xdr:cNvSpPr txBox="1"/>
      </xdr:nvSpPr>
      <xdr:spPr>
        <a:xfrm>
          <a:off x="6737427" y="913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9" name="直線コネクタ 398"/>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400"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401" name="直線コネクタ 400"/>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402"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403" name="直線コネクタ 402"/>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39002</xdr:rowOff>
    </xdr:from>
    <xdr:to>
      <xdr:col>15</xdr:col>
      <xdr:colOff>180975</xdr:colOff>
      <xdr:row>76</xdr:row>
      <xdr:rowOff>62052</xdr:rowOff>
    </xdr:to>
    <xdr:cxnSp macro="">
      <xdr:nvCxnSpPr>
        <xdr:cNvPr id="404" name="直線コネクタ 403"/>
        <xdr:cNvCxnSpPr/>
      </xdr:nvCxnSpPr>
      <xdr:spPr>
        <a:xfrm>
          <a:off x="9639300" y="13069202"/>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8526</xdr:rowOff>
    </xdr:from>
    <xdr:ext cx="534377" cy="259045"/>
    <xdr:sp macro="" textlink="">
      <xdr:nvSpPr>
        <xdr:cNvPr id="405" name="商工費平均値テキスト"/>
        <xdr:cNvSpPr txBox="1"/>
      </xdr:nvSpPr>
      <xdr:spPr>
        <a:xfrm>
          <a:off x="10528300" y="1286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6" name="フローチャート : 判断 405"/>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39002</xdr:rowOff>
    </xdr:from>
    <xdr:to>
      <xdr:col>14</xdr:col>
      <xdr:colOff>28575</xdr:colOff>
      <xdr:row>76</xdr:row>
      <xdr:rowOff>150673</xdr:rowOff>
    </xdr:to>
    <xdr:cxnSp macro="">
      <xdr:nvCxnSpPr>
        <xdr:cNvPr id="407" name="直線コネクタ 406"/>
        <xdr:cNvCxnSpPr/>
      </xdr:nvCxnSpPr>
      <xdr:spPr>
        <a:xfrm flipV="1">
          <a:off x="8750300" y="13069202"/>
          <a:ext cx="889000" cy="1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131914</xdr:rowOff>
    </xdr:from>
    <xdr:to>
      <xdr:col>14</xdr:col>
      <xdr:colOff>79375</xdr:colOff>
      <xdr:row>77</xdr:row>
      <xdr:rowOff>62064</xdr:rowOff>
    </xdr:to>
    <xdr:sp macro="" textlink="">
      <xdr:nvSpPr>
        <xdr:cNvPr id="408" name="フローチャート : 判断 407"/>
        <xdr:cNvSpPr/>
      </xdr:nvSpPr>
      <xdr:spPr>
        <a:xfrm>
          <a:off x="9588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53191</xdr:rowOff>
    </xdr:from>
    <xdr:ext cx="469744" cy="259045"/>
    <xdr:sp macro="" textlink="">
      <xdr:nvSpPr>
        <xdr:cNvPr id="409" name="テキスト ボックス 408"/>
        <xdr:cNvSpPr txBox="1"/>
      </xdr:nvSpPr>
      <xdr:spPr>
        <a:xfrm>
          <a:off x="9404427" y="1325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146634</xdr:rowOff>
    </xdr:from>
    <xdr:to>
      <xdr:col>12</xdr:col>
      <xdr:colOff>511175</xdr:colOff>
      <xdr:row>76</xdr:row>
      <xdr:rowOff>150673</xdr:rowOff>
    </xdr:to>
    <xdr:cxnSp macro="">
      <xdr:nvCxnSpPr>
        <xdr:cNvPr id="410" name="直線コネクタ 409"/>
        <xdr:cNvCxnSpPr/>
      </xdr:nvCxnSpPr>
      <xdr:spPr>
        <a:xfrm>
          <a:off x="7861300" y="13176834"/>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146634</xdr:rowOff>
    </xdr:from>
    <xdr:to>
      <xdr:col>11</xdr:col>
      <xdr:colOff>307975</xdr:colOff>
      <xdr:row>77</xdr:row>
      <xdr:rowOff>1702</xdr:rowOff>
    </xdr:to>
    <xdr:cxnSp macro="">
      <xdr:nvCxnSpPr>
        <xdr:cNvPr id="413" name="直線コネクタ 412"/>
        <xdr:cNvCxnSpPr/>
      </xdr:nvCxnSpPr>
      <xdr:spPr>
        <a:xfrm flipV="1">
          <a:off x="6972300" y="13176834"/>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5" name="テキスト ボックス 414"/>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7" name="テキスト ボックス 416"/>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11252</xdr:rowOff>
    </xdr:from>
    <xdr:to>
      <xdr:col>15</xdr:col>
      <xdr:colOff>231775</xdr:colOff>
      <xdr:row>76</xdr:row>
      <xdr:rowOff>112852</xdr:rowOff>
    </xdr:to>
    <xdr:sp macro="" textlink="">
      <xdr:nvSpPr>
        <xdr:cNvPr id="423" name="円/楕円 422"/>
        <xdr:cNvSpPr/>
      </xdr:nvSpPr>
      <xdr:spPr>
        <a:xfrm>
          <a:off x="10426700" y="130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161129</xdr:rowOff>
    </xdr:from>
    <xdr:ext cx="534377" cy="259045"/>
    <xdr:sp macro="" textlink="">
      <xdr:nvSpPr>
        <xdr:cNvPr id="424" name="商工費該当値テキスト"/>
        <xdr:cNvSpPr txBox="1"/>
      </xdr:nvSpPr>
      <xdr:spPr>
        <a:xfrm>
          <a:off x="10528300" y="1301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159652</xdr:rowOff>
    </xdr:from>
    <xdr:to>
      <xdr:col>14</xdr:col>
      <xdr:colOff>79375</xdr:colOff>
      <xdr:row>76</xdr:row>
      <xdr:rowOff>89802</xdr:rowOff>
    </xdr:to>
    <xdr:sp macro="" textlink="">
      <xdr:nvSpPr>
        <xdr:cNvPr id="425" name="円/楕円 424"/>
        <xdr:cNvSpPr/>
      </xdr:nvSpPr>
      <xdr:spPr>
        <a:xfrm>
          <a:off x="9588500" y="13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106328</xdr:rowOff>
    </xdr:from>
    <xdr:ext cx="534377" cy="259045"/>
    <xdr:sp macro="" textlink="">
      <xdr:nvSpPr>
        <xdr:cNvPr id="426" name="テキスト ボックス 425"/>
        <xdr:cNvSpPr txBox="1"/>
      </xdr:nvSpPr>
      <xdr:spPr>
        <a:xfrm>
          <a:off x="9372111" y="127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99873</xdr:rowOff>
    </xdr:from>
    <xdr:to>
      <xdr:col>12</xdr:col>
      <xdr:colOff>561975</xdr:colOff>
      <xdr:row>77</xdr:row>
      <xdr:rowOff>30023</xdr:rowOff>
    </xdr:to>
    <xdr:sp macro="" textlink="">
      <xdr:nvSpPr>
        <xdr:cNvPr id="427" name="円/楕円 426"/>
        <xdr:cNvSpPr/>
      </xdr:nvSpPr>
      <xdr:spPr>
        <a:xfrm>
          <a:off x="8699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46550</xdr:rowOff>
    </xdr:from>
    <xdr:ext cx="534377" cy="259045"/>
    <xdr:sp macro="" textlink="">
      <xdr:nvSpPr>
        <xdr:cNvPr id="428" name="テキスト ボックス 427"/>
        <xdr:cNvSpPr txBox="1"/>
      </xdr:nvSpPr>
      <xdr:spPr>
        <a:xfrm>
          <a:off x="8483111" y="129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95834</xdr:rowOff>
    </xdr:from>
    <xdr:to>
      <xdr:col>11</xdr:col>
      <xdr:colOff>358775</xdr:colOff>
      <xdr:row>77</xdr:row>
      <xdr:rowOff>25984</xdr:rowOff>
    </xdr:to>
    <xdr:sp macro="" textlink="">
      <xdr:nvSpPr>
        <xdr:cNvPr id="429" name="円/楕円 428"/>
        <xdr:cNvSpPr/>
      </xdr:nvSpPr>
      <xdr:spPr>
        <a:xfrm>
          <a:off x="7810500" y="131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42511</xdr:rowOff>
    </xdr:from>
    <xdr:ext cx="534377" cy="259045"/>
    <xdr:sp macro="" textlink="">
      <xdr:nvSpPr>
        <xdr:cNvPr id="430" name="テキスト ボックス 429"/>
        <xdr:cNvSpPr txBox="1"/>
      </xdr:nvSpPr>
      <xdr:spPr>
        <a:xfrm>
          <a:off x="7594111" y="1290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122352</xdr:rowOff>
    </xdr:from>
    <xdr:to>
      <xdr:col>10</xdr:col>
      <xdr:colOff>155575</xdr:colOff>
      <xdr:row>77</xdr:row>
      <xdr:rowOff>52502</xdr:rowOff>
    </xdr:to>
    <xdr:sp macro="" textlink="">
      <xdr:nvSpPr>
        <xdr:cNvPr id="431" name="円/楕円 430"/>
        <xdr:cNvSpPr/>
      </xdr:nvSpPr>
      <xdr:spPr>
        <a:xfrm>
          <a:off x="6921500" y="131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69028</xdr:rowOff>
    </xdr:from>
    <xdr:ext cx="534377" cy="259045"/>
    <xdr:sp macro="" textlink="">
      <xdr:nvSpPr>
        <xdr:cNvPr id="432" name="テキスト ボックス 431"/>
        <xdr:cNvSpPr txBox="1"/>
      </xdr:nvSpPr>
      <xdr:spPr>
        <a:xfrm>
          <a:off x="6705111" y="129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5" name="直線コネクタ 454"/>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6"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7" name="直線コネクタ 456"/>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8"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9" name="直線コネクタ 458"/>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95717</xdr:rowOff>
    </xdr:from>
    <xdr:to>
      <xdr:col>15</xdr:col>
      <xdr:colOff>180975</xdr:colOff>
      <xdr:row>95</xdr:row>
      <xdr:rowOff>92814</xdr:rowOff>
    </xdr:to>
    <xdr:cxnSp macro="">
      <xdr:nvCxnSpPr>
        <xdr:cNvPr id="460" name="直線コネクタ 459"/>
        <xdr:cNvCxnSpPr/>
      </xdr:nvCxnSpPr>
      <xdr:spPr>
        <a:xfrm flipV="1">
          <a:off x="9639300" y="16212017"/>
          <a:ext cx="83820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168825</xdr:rowOff>
    </xdr:from>
    <xdr:ext cx="534377" cy="259045"/>
    <xdr:sp macro="" textlink="">
      <xdr:nvSpPr>
        <xdr:cNvPr id="461" name="土木費平均値テキスト"/>
        <xdr:cNvSpPr txBox="1"/>
      </xdr:nvSpPr>
      <xdr:spPr>
        <a:xfrm>
          <a:off x="10528300" y="1628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62" name="フローチャート : 判断 461"/>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112863</xdr:rowOff>
    </xdr:from>
    <xdr:to>
      <xdr:col>14</xdr:col>
      <xdr:colOff>28575</xdr:colOff>
      <xdr:row>95</xdr:row>
      <xdr:rowOff>92814</xdr:rowOff>
    </xdr:to>
    <xdr:cxnSp macro="">
      <xdr:nvCxnSpPr>
        <xdr:cNvPr id="463" name="直線コネクタ 462"/>
        <xdr:cNvCxnSpPr/>
      </xdr:nvCxnSpPr>
      <xdr:spPr>
        <a:xfrm>
          <a:off x="8750300" y="16229163"/>
          <a:ext cx="889000" cy="15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21303</xdr:rowOff>
    </xdr:from>
    <xdr:to>
      <xdr:col>14</xdr:col>
      <xdr:colOff>79375</xdr:colOff>
      <xdr:row>96</xdr:row>
      <xdr:rowOff>122903</xdr:rowOff>
    </xdr:to>
    <xdr:sp macro="" textlink="">
      <xdr:nvSpPr>
        <xdr:cNvPr id="464" name="フローチャート : 判断 463"/>
        <xdr:cNvSpPr/>
      </xdr:nvSpPr>
      <xdr:spPr>
        <a:xfrm>
          <a:off x="9588500" y="1648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114030</xdr:rowOff>
    </xdr:from>
    <xdr:ext cx="534377" cy="259045"/>
    <xdr:sp macro="" textlink="">
      <xdr:nvSpPr>
        <xdr:cNvPr id="465" name="テキスト ボックス 464"/>
        <xdr:cNvSpPr txBox="1"/>
      </xdr:nvSpPr>
      <xdr:spPr>
        <a:xfrm>
          <a:off x="9372111" y="1657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112863</xdr:rowOff>
    </xdr:from>
    <xdr:to>
      <xdr:col>12</xdr:col>
      <xdr:colOff>511175</xdr:colOff>
      <xdr:row>95</xdr:row>
      <xdr:rowOff>49106</xdr:rowOff>
    </xdr:to>
    <xdr:cxnSp macro="">
      <xdr:nvCxnSpPr>
        <xdr:cNvPr id="466" name="直線コネクタ 465"/>
        <xdr:cNvCxnSpPr/>
      </xdr:nvCxnSpPr>
      <xdr:spPr>
        <a:xfrm flipV="1">
          <a:off x="7861300" y="16229163"/>
          <a:ext cx="889000" cy="10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43231</xdr:rowOff>
    </xdr:from>
    <xdr:to>
      <xdr:col>11</xdr:col>
      <xdr:colOff>307975</xdr:colOff>
      <xdr:row>95</xdr:row>
      <xdr:rowOff>49106</xdr:rowOff>
    </xdr:to>
    <xdr:cxnSp macro="">
      <xdr:nvCxnSpPr>
        <xdr:cNvPr id="469" name="直線コネクタ 468"/>
        <xdr:cNvCxnSpPr/>
      </xdr:nvCxnSpPr>
      <xdr:spPr>
        <a:xfrm>
          <a:off x="6972300" y="16330981"/>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1" name="テキスト ボックス 470"/>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92930</xdr:rowOff>
    </xdr:from>
    <xdr:ext cx="534377" cy="259045"/>
    <xdr:sp macro="" textlink="">
      <xdr:nvSpPr>
        <xdr:cNvPr id="473" name="テキスト ボックス 472"/>
        <xdr:cNvSpPr txBox="1"/>
      </xdr:nvSpPr>
      <xdr:spPr>
        <a:xfrm>
          <a:off x="670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44917</xdr:rowOff>
    </xdr:from>
    <xdr:to>
      <xdr:col>15</xdr:col>
      <xdr:colOff>231775</xdr:colOff>
      <xdr:row>94</xdr:row>
      <xdr:rowOff>146517</xdr:rowOff>
    </xdr:to>
    <xdr:sp macro="" textlink="">
      <xdr:nvSpPr>
        <xdr:cNvPr id="479" name="円/楕円 478"/>
        <xdr:cNvSpPr/>
      </xdr:nvSpPr>
      <xdr:spPr>
        <a:xfrm>
          <a:off x="10426700" y="1616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67794</xdr:rowOff>
    </xdr:from>
    <xdr:ext cx="534377" cy="259045"/>
    <xdr:sp macro="" textlink="">
      <xdr:nvSpPr>
        <xdr:cNvPr id="480" name="土木費該当値テキスト"/>
        <xdr:cNvSpPr txBox="1"/>
      </xdr:nvSpPr>
      <xdr:spPr>
        <a:xfrm>
          <a:off x="10528300" y="1601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51,924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42014</xdr:rowOff>
    </xdr:from>
    <xdr:to>
      <xdr:col>14</xdr:col>
      <xdr:colOff>79375</xdr:colOff>
      <xdr:row>95</xdr:row>
      <xdr:rowOff>143614</xdr:rowOff>
    </xdr:to>
    <xdr:sp macro="" textlink="">
      <xdr:nvSpPr>
        <xdr:cNvPr id="481" name="円/楕円 480"/>
        <xdr:cNvSpPr/>
      </xdr:nvSpPr>
      <xdr:spPr>
        <a:xfrm>
          <a:off x="9588500" y="1632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160141</xdr:rowOff>
    </xdr:from>
    <xdr:ext cx="534377" cy="259045"/>
    <xdr:sp macro="" textlink="">
      <xdr:nvSpPr>
        <xdr:cNvPr id="482" name="テキスト ボックス 481"/>
        <xdr:cNvSpPr txBox="1"/>
      </xdr:nvSpPr>
      <xdr:spPr>
        <a:xfrm>
          <a:off x="9372111" y="161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62063</xdr:rowOff>
    </xdr:from>
    <xdr:to>
      <xdr:col>12</xdr:col>
      <xdr:colOff>561975</xdr:colOff>
      <xdr:row>94</xdr:row>
      <xdr:rowOff>163663</xdr:rowOff>
    </xdr:to>
    <xdr:sp macro="" textlink="">
      <xdr:nvSpPr>
        <xdr:cNvPr id="483" name="円/楕円 482"/>
        <xdr:cNvSpPr/>
      </xdr:nvSpPr>
      <xdr:spPr>
        <a:xfrm>
          <a:off x="8699500" y="161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8740</xdr:rowOff>
    </xdr:from>
    <xdr:ext cx="534377" cy="259045"/>
    <xdr:sp macro="" textlink="">
      <xdr:nvSpPr>
        <xdr:cNvPr id="484" name="テキスト ボックス 483"/>
        <xdr:cNvSpPr txBox="1"/>
      </xdr:nvSpPr>
      <xdr:spPr>
        <a:xfrm>
          <a:off x="8483111" y="1595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51,174</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169756</xdr:rowOff>
    </xdr:from>
    <xdr:to>
      <xdr:col>11</xdr:col>
      <xdr:colOff>358775</xdr:colOff>
      <xdr:row>95</xdr:row>
      <xdr:rowOff>99906</xdr:rowOff>
    </xdr:to>
    <xdr:sp macro="" textlink="">
      <xdr:nvSpPr>
        <xdr:cNvPr id="485" name="円/楕円 484"/>
        <xdr:cNvSpPr/>
      </xdr:nvSpPr>
      <xdr:spPr>
        <a:xfrm>
          <a:off x="7810500" y="1628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116433</xdr:rowOff>
    </xdr:from>
    <xdr:ext cx="534377" cy="259045"/>
    <xdr:sp macro="" textlink="">
      <xdr:nvSpPr>
        <xdr:cNvPr id="486" name="テキスト ボックス 485"/>
        <xdr:cNvSpPr txBox="1"/>
      </xdr:nvSpPr>
      <xdr:spPr>
        <a:xfrm>
          <a:off x="7594111" y="160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46,463</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163881</xdr:rowOff>
    </xdr:from>
    <xdr:to>
      <xdr:col>10</xdr:col>
      <xdr:colOff>155575</xdr:colOff>
      <xdr:row>95</xdr:row>
      <xdr:rowOff>94031</xdr:rowOff>
    </xdr:to>
    <xdr:sp macro="" textlink="">
      <xdr:nvSpPr>
        <xdr:cNvPr id="487" name="円/楕円 486"/>
        <xdr:cNvSpPr/>
      </xdr:nvSpPr>
      <xdr:spPr>
        <a:xfrm>
          <a:off x="6921500" y="162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110558</xdr:rowOff>
    </xdr:from>
    <xdr:ext cx="534377" cy="259045"/>
    <xdr:sp macro="" textlink="">
      <xdr:nvSpPr>
        <xdr:cNvPr id="488" name="テキスト ボックス 487"/>
        <xdr:cNvSpPr txBox="1"/>
      </xdr:nvSpPr>
      <xdr:spPr>
        <a:xfrm>
          <a:off x="6705111" y="1605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86034</xdr:rowOff>
    </xdr:from>
    <xdr:to>
      <xdr:col>23</xdr:col>
      <xdr:colOff>516889</xdr:colOff>
      <xdr:row>38</xdr:row>
      <xdr:rowOff>109003</xdr:rowOff>
    </xdr:to>
    <xdr:cxnSp macro="">
      <xdr:nvCxnSpPr>
        <xdr:cNvPr id="515" name="直線コネクタ 514"/>
        <xdr:cNvCxnSpPr/>
      </xdr:nvCxnSpPr>
      <xdr:spPr>
        <a:xfrm flipV="1">
          <a:off x="16317595" y="5400984"/>
          <a:ext cx="1269" cy="1223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112830</xdr:rowOff>
    </xdr:from>
    <xdr:ext cx="534377" cy="259045"/>
    <xdr:sp macro="" textlink="">
      <xdr:nvSpPr>
        <xdr:cNvPr id="516" name="消防費最小値テキスト"/>
        <xdr:cNvSpPr txBox="1"/>
      </xdr:nvSpPr>
      <xdr:spPr>
        <a:xfrm>
          <a:off x="16370300" y="66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109003</xdr:rowOff>
    </xdr:from>
    <xdr:to>
      <xdr:col>23</xdr:col>
      <xdr:colOff>606425</xdr:colOff>
      <xdr:row>38</xdr:row>
      <xdr:rowOff>109003</xdr:rowOff>
    </xdr:to>
    <xdr:cxnSp macro="">
      <xdr:nvCxnSpPr>
        <xdr:cNvPr id="517" name="直線コネクタ 516"/>
        <xdr:cNvCxnSpPr/>
      </xdr:nvCxnSpPr>
      <xdr:spPr>
        <a:xfrm>
          <a:off x="16230600" y="662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32711</xdr:rowOff>
    </xdr:from>
    <xdr:ext cx="534377" cy="259045"/>
    <xdr:sp macro="" textlink="">
      <xdr:nvSpPr>
        <xdr:cNvPr id="518" name="消防費最大値テキスト"/>
        <xdr:cNvSpPr txBox="1"/>
      </xdr:nvSpPr>
      <xdr:spPr>
        <a:xfrm>
          <a:off x="16370300" y="51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31</xdr:row>
      <xdr:rowOff>86034</xdr:rowOff>
    </xdr:from>
    <xdr:to>
      <xdr:col>23</xdr:col>
      <xdr:colOff>606425</xdr:colOff>
      <xdr:row>31</xdr:row>
      <xdr:rowOff>86034</xdr:rowOff>
    </xdr:to>
    <xdr:cxnSp macro="">
      <xdr:nvCxnSpPr>
        <xdr:cNvPr id="519" name="直線コネクタ 518"/>
        <xdr:cNvCxnSpPr/>
      </xdr:nvCxnSpPr>
      <xdr:spPr>
        <a:xfrm>
          <a:off x="16230600" y="540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113248</xdr:rowOff>
    </xdr:from>
    <xdr:to>
      <xdr:col>23</xdr:col>
      <xdr:colOff>517525</xdr:colOff>
      <xdr:row>34</xdr:row>
      <xdr:rowOff>168221</xdr:rowOff>
    </xdr:to>
    <xdr:cxnSp macro="">
      <xdr:nvCxnSpPr>
        <xdr:cNvPr id="520" name="直線コネクタ 519"/>
        <xdr:cNvCxnSpPr/>
      </xdr:nvCxnSpPr>
      <xdr:spPr>
        <a:xfrm flipV="1">
          <a:off x="15481300" y="5942548"/>
          <a:ext cx="83820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137213</xdr:rowOff>
    </xdr:from>
    <xdr:ext cx="534377" cy="259045"/>
    <xdr:sp macro="" textlink="">
      <xdr:nvSpPr>
        <xdr:cNvPr id="521" name="消防費平均値テキスト"/>
        <xdr:cNvSpPr txBox="1"/>
      </xdr:nvSpPr>
      <xdr:spPr>
        <a:xfrm>
          <a:off x="16370300" y="613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158786</xdr:rowOff>
    </xdr:from>
    <xdr:to>
      <xdr:col>23</xdr:col>
      <xdr:colOff>568325</xdr:colOff>
      <xdr:row>36</xdr:row>
      <xdr:rowOff>88936</xdr:rowOff>
    </xdr:to>
    <xdr:sp macro="" textlink="">
      <xdr:nvSpPr>
        <xdr:cNvPr id="522" name="フローチャート : 判断 521"/>
        <xdr:cNvSpPr/>
      </xdr:nvSpPr>
      <xdr:spPr>
        <a:xfrm>
          <a:off x="162687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34871</xdr:rowOff>
    </xdr:from>
    <xdr:to>
      <xdr:col>22</xdr:col>
      <xdr:colOff>365125</xdr:colOff>
      <xdr:row>34</xdr:row>
      <xdr:rowOff>168221</xdr:rowOff>
    </xdr:to>
    <xdr:cxnSp macro="">
      <xdr:nvCxnSpPr>
        <xdr:cNvPr id="523" name="直線コネクタ 522"/>
        <xdr:cNvCxnSpPr/>
      </xdr:nvCxnSpPr>
      <xdr:spPr>
        <a:xfrm>
          <a:off x="14592300" y="586417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44704</xdr:rowOff>
    </xdr:from>
    <xdr:to>
      <xdr:col>22</xdr:col>
      <xdr:colOff>415925</xdr:colOff>
      <xdr:row>36</xdr:row>
      <xdr:rowOff>146304</xdr:rowOff>
    </xdr:to>
    <xdr:sp macro="" textlink="">
      <xdr:nvSpPr>
        <xdr:cNvPr id="524" name="フローチャート : 判断 523"/>
        <xdr:cNvSpPr/>
      </xdr:nvSpPr>
      <xdr:spPr>
        <a:xfrm>
          <a:off x="15430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137431</xdr:rowOff>
    </xdr:from>
    <xdr:ext cx="534377" cy="259045"/>
    <xdr:sp macro="" textlink="">
      <xdr:nvSpPr>
        <xdr:cNvPr id="525" name="テキスト ボックス 524"/>
        <xdr:cNvSpPr txBox="1"/>
      </xdr:nvSpPr>
      <xdr:spPr>
        <a:xfrm>
          <a:off x="15214111" y="63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145905</xdr:rowOff>
    </xdr:from>
    <xdr:to>
      <xdr:col>21</xdr:col>
      <xdr:colOff>161925</xdr:colOff>
      <xdr:row>34</xdr:row>
      <xdr:rowOff>34871</xdr:rowOff>
    </xdr:to>
    <xdr:cxnSp macro="">
      <xdr:nvCxnSpPr>
        <xdr:cNvPr id="526" name="直線コネクタ 525"/>
        <xdr:cNvCxnSpPr/>
      </xdr:nvCxnSpPr>
      <xdr:spPr>
        <a:xfrm>
          <a:off x="13703300" y="5289405"/>
          <a:ext cx="889000" cy="5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78232</xdr:rowOff>
    </xdr:from>
    <xdr:to>
      <xdr:col>21</xdr:col>
      <xdr:colOff>212725</xdr:colOff>
      <xdr:row>37</xdr:row>
      <xdr:rowOff>8382</xdr:rowOff>
    </xdr:to>
    <xdr:sp macro="" textlink="">
      <xdr:nvSpPr>
        <xdr:cNvPr id="527" name="フローチャート : 判断 526"/>
        <xdr:cNvSpPr/>
      </xdr:nvSpPr>
      <xdr:spPr>
        <a:xfrm>
          <a:off x="14541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170959</xdr:rowOff>
    </xdr:from>
    <xdr:ext cx="534377" cy="259045"/>
    <xdr:sp macro="" textlink="">
      <xdr:nvSpPr>
        <xdr:cNvPr id="528" name="テキスト ボックス 527"/>
        <xdr:cNvSpPr txBox="1"/>
      </xdr:nvSpPr>
      <xdr:spPr>
        <a:xfrm>
          <a:off x="14325111" y="63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145905</xdr:rowOff>
    </xdr:from>
    <xdr:to>
      <xdr:col>19</xdr:col>
      <xdr:colOff>644525</xdr:colOff>
      <xdr:row>35</xdr:row>
      <xdr:rowOff>52179</xdr:rowOff>
    </xdr:to>
    <xdr:cxnSp macro="">
      <xdr:nvCxnSpPr>
        <xdr:cNvPr id="529" name="直線コネクタ 528"/>
        <xdr:cNvCxnSpPr/>
      </xdr:nvCxnSpPr>
      <xdr:spPr>
        <a:xfrm flipV="1">
          <a:off x="12814300" y="5289405"/>
          <a:ext cx="889000" cy="76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109365</xdr:rowOff>
    </xdr:from>
    <xdr:to>
      <xdr:col>20</xdr:col>
      <xdr:colOff>9525</xdr:colOff>
      <xdr:row>37</xdr:row>
      <xdr:rowOff>39515</xdr:rowOff>
    </xdr:to>
    <xdr:sp macro="" textlink="">
      <xdr:nvSpPr>
        <xdr:cNvPr id="530" name="フローチャート : 判断 529"/>
        <xdr:cNvSpPr/>
      </xdr:nvSpPr>
      <xdr:spPr>
        <a:xfrm>
          <a:off x="13652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30642</xdr:rowOff>
    </xdr:from>
    <xdr:ext cx="534377" cy="259045"/>
    <xdr:sp macro="" textlink="">
      <xdr:nvSpPr>
        <xdr:cNvPr id="531" name="テキスト ボックス 530"/>
        <xdr:cNvSpPr txBox="1"/>
      </xdr:nvSpPr>
      <xdr:spPr>
        <a:xfrm>
          <a:off x="13436111" y="63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135273</xdr:rowOff>
    </xdr:from>
    <xdr:to>
      <xdr:col>18</xdr:col>
      <xdr:colOff>492125</xdr:colOff>
      <xdr:row>37</xdr:row>
      <xdr:rowOff>65423</xdr:rowOff>
    </xdr:to>
    <xdr:sp macro="" textlink="">
      <xdr:nvSpPr>
        <xdr:cNvPr id="532" name="フローチャート : 判断 531"/>
        <xdr:cNvSpPr/>
      </xdr:nvSpPr>
      <xdr:spPr>
        <a:xfrm>
          <a:off x="12763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56550</xdr:rowOff>
    </xdr:from>
    <xdr:ext cx="534377" cy="259045"/>
    <xdr:sp macro="" textlink="">
      <xdr:nvSpPr>
        <xdr:cNvPr id="533" name="テキスト ボックス 532"/>
        <xdr:cNvSpPr txBox="1"/>
      </xdr:nvSpPr>
      <xdr:spPr>
        <a:xfrm>
          <a:off x="12547111" y="64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62448</xdr:rowOff>
    </xdr:from>
    <xdr:to>
      <xdr:col>23</xdr:col>
      <xdr:colOff>568325</xdr:colOff>
      <xdr:row>34</xdr:row>
      <xdr:rowOff>164048</xdr:rowOff>
    </xdr:to>
    <xdr:sp macro="" textlink="">
      <xdr:nvSpPr>
        <xdr:cNvPr id="539" name="円/楕円 538"/>
        <xdr:cNvSpPr/>
      </xdr:nvSpPr>
      <xdr:spPr>
        <a:xfrm>
          <a:off x="16268700" y="589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85325</xdr:rowOff>
    </xdr:from>
    <xdr:ext cx="534377" cy="259045"/>
    <xdr:sp macro="" textlink="">
      <xdr:nvSpPr>
        <xdr:cNvPr id="540" name="消防費該当値テキスト"/>
        <xdr:cNvSpPr txBox="1"/>
      </xdr:nvSpPr>
      <xdr:spPr>
        <a:xfrm>
          <a:off x="16370300" y="574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16,743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117421</xdr:rowOff>
    </xdr:from>
    <xdr:to>
      <xdr:col>22</xdr:col>
      <xdr:colOff>415925</xdr:colOff>
      <xdr:row>35</xdr:row>
      <xdr:rowOff>47571</xdr:rowOff>
    </xdr:to>
    <xdr:sp macro="" textlink="">
      <xdr:nvSpPr>
        <xdr:cNvPr id="541" name="円/楕円 540"/>
        <xdr:cNvSpPr/>
      </xdr:nvSpPr>
      <xdr:spPr>
        <a:xfrm>
          <a:off x="15430500" y="59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64098</xdr:rowOff>
    </xdr:from>
    <xdr:ext cx="534377" cy="259045"/>
    <xdr:sp macro="" textlink="">
      <xdr:nvSpPr>
        <xdr:cNvPr id="542" name="テキスト ボックス 541"/>
        <xdr:cNvSpPr txBox="1"/>
      </xdr:nvSpPr>
      <xdr:spPr>
        <a:xfrm>
          <a:off x="15214111" y="572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16,238</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155521</xdr:rowOff>
    </xdr:from>
    <xdr:to>
      <xdr:col>21</xdr:col>
      <xdr:colOff>212725</xdr:colOff>
      <xdr:row>34</xdr:row>
      <xdr:rowOff>85671</xdr:rowOff>
    </xdr:to>
    <xdr:sp macro="" textlink="">
      <xdr:nvSpPr>
        <xdr:cNvPr id="543" name="円/楕円 542"/>
        <xdr:cNvSpPr/>
      </xdr:nvSpPr>
      <xdr:spPr>
        <a:xfrm>
          <a:off x="14541500" y="581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102198</xdr:rowOff>
    </xdr:from>
    <xdr:ext cx="534377" cy="259045"/>
    <xdr:sp macro="" textlink="">
      <xdr:nvSpPr>
        <xdr:cNvPr id="544" name="テキスト ボックス 543"/>
        <xdr:cNvSpPr txBox="1"/>
      </xdr:nvSpPr>
      <xdr:spPr>
        <a:xfrm>
          <a:off x="14325111" y="558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17,463</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95105</xdr:rowOff>
    </xdr:from>
    <xdr:to>
      <xdr:col>20</xdr:col>
      <xdr:colOff>9525</xdr:colOff>
      <xdr:row>31</xdr:row>
      <xdr:rowOff>25255</xdr:rowOff>
    </xdr:to>
    <xdr:sp macro="" textlink="">
      <xdr:nvSpPr>
        <xdr:cNvPr id="545" name="円/楕円 544"/>
        <xdr:cNvSpPr/>
      </xdr:nvSpPr>
      <xdr:spPr>
        <a:xfrm>
          <a:off x="13652500" y="5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41782</xdr:rowOff>
    </xdr:from>
    <xdr:ext cx="534377" cy="259045"/>
    <xdr:sp macro="" textlink="">
      <xdr:nvSpPr>
        <xdr:cNvPr id="546" name="テキスト ボックス 545"/>
        <xdr:cNvSpPr txBox="1"/>
      </xdr:nvSpPr>
      <xdr:spPr>
        <a:xfrm>
          <a:off x="13436111" y="50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1379</xdr:rowOff>
    </xdr:from>
    <xdr:to>
      <xdr:col>18</xdr:col>
      <xdr:colOff>492125</xdr:colOff>
      <xdr:row>35</xdr:row>
      <xdr:rowOff>102979</xdr:rowOff>
    </xdr:to>
    <xdr:sp macro="" textlink="">
      <xdr:nvSpPr>
        <xdr:cNvPr id="547" name="円/楕円 546"/>
        <xdr:cNvSpPr/>
      </xdr:nvSpPr>
      <xdr:spPr>
        <a:xfrm>
          <a:off x="12763500" y="60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119506</xdr:rowOff>
    </xdr:from>
    <xdr:ext cx="534377" cy="259045"/>
    <xdr:sp macro="" textlink="">
      <xdr:nvSpPr>
        <xdr:cNvPr id="548" name="テキスト ボックス 547"/>
        <xdr:cNvSpPr txBox="1"/>
      </xdr:nvSpPr>
      <xdr:spPr>
        <a:xfrm>
          <a:off x="12547111" y="577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9" name="テキスト ボックス 56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73" name="直線コネクタ 572"/>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74"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75" name="直線コネクタ 574"/>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6"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7" name="直線コネクタ 576"/>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138595</xdr:rowOff>
    </xdr:from>
    <xdr:to>
      <xdr:col>23</xdr:col>
      <xdr:colOff>517525</xdr:colOff>
      <xdr:row>52</xdr:row>
      <xdr:rowOff>145910</xdr:rowOff>
    </xdr:to>
    <xdr:cxnSp macro="">
      <xdr:nvCxnSpPr>
        <xdr:cNvPr id="578" name="直線コネクタ 577"/>
        <xdr:cNvCxnSpPr/>
      </xdr:nvCxnSpPr>
      <xdr:spPr>
        <a:xfrm>
          <a:off x="15481300" y="9053995"/>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63402</xdr:rowOff>
    </xdr:from>
    <xdr:ext cx="534377" cy="259045"/>
    <xdr:sp macro="" textlink="">
      <xdr:nvSpPr>
        <xdr:cNvPr id="579" name="教育費平均値テキスト"/>
        <xdr:cNvSpPr txBox="1"/>
      </xdr:nvSpPr>
      <xdr:spPr>
        <a:xfrm>
          <a:off x="16370300" y="9321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80" name="フローチャート : 判断 579"/>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138595</xdr:rowOff>
    </xdr:from>
    <xdr:to>
      <xdr:col>22</xdr:col>
      <xdr:colOff>365125</xdr:colOff>
      <xdr:row>55</xdr:row>
      <xdr:rowOff>1245</xdr:rowOff>
    </xdr:to>
    <xdr:cxnSp macro="">
      <xdr:nvCxnSpPr>
        <xdr:cNvPr id="581" name="直線コネクタ 580"/>
        <xdr:cNvCxnSpPr/>
      </xdr:nvCxnSpPr>
      <xdr:spPr>
        <a:xfrm flipV="1">
          <a:off x="14592300" y="9053995"/>
          <a:ext cx="889000" cy="3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163385</xdr:rowOff>
    </xdr:from>
    <xdr:to>
      <xdr:col>22</xdr:col>
      <xdr:colOff>415925</xdr:colOff>
      <xdr:row>54</xdr:row>
      <xdr:rowOff>93535</xdr:rowOff>
    </xdr:to>
    <xdr:sp macro="" textlink="">
      <xdr:nvSpPr>
        <xdr:cNvPr id="582" name="フローチャート : 判断 581"/>
        <xdr:cNvSpPr/>
      </xdr:nvSpPr>
      <xdr:spPr>
        <a:xfrm>
          <a:off x="15430500" y="925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84662</xdr:rowOff>
    </xdr:from>
    <xdr:ext cx="534377" cy="259045"/>
    <xdr:sp macro="" textlink="">
      <xdr:nvSpPr>
        <xdr:cNvPr id="583" name="テキスト ボックス 582"/>
        <xdr:cNvSpPr txBox="1"/>
      </xdr:nvSpPr>
      <xdr:spPr>
        <a:xfrm>
          <a:off x="15214111" y="93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1245</xdr:rowOff>
    </xdr:from>
    <xdr:to>
      <xdr:col>21</xdr:col>
      <xdr:colOff>161925</xdr:colOff>
      <xdr:row>56</xdr:row>
      <xdr:rowOff>132842</xdr:rowOff>
    </xdr:to>
    <xdr:cxnSp macro="">
      <xdr:nvCxnSpPr>
        <xdr:cNvPr id="584" name="直線コネクタ 583"/>
        <xdr:cNvCxnSpPr/>
      </xdr:nvCxnSpPr>
      <xdr:spPr>
        <a:xfrm flipV="1">
          <a:off x="13703300" y="9430995"/>
          <a:ext cx="889000" cy="30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85090</xdr:rowOff>
    </xdr:from>
    <xdr:to>
      <xdr:col>21</xdr:col>
      <xdr:colOff>212725</xdr:colOff>
      <xdr:row>55</xdr:row>
      <xdr:rowOff>15240</xdr:rowOff>
    </xdr:to>
    <xdr:sp macro="" textlink="">
      <xdr:nvSpPr>
        <xdr:cNvPr id="585" name="フローチャート : 判断 584"/>
        <xdr:cNvSpPr/>
      </xdr:nvSpPr>
      <xdr:spPr>
        <a:xfrm>
          <a:off x="14541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31767</xdr:rowOff>
    </xdr:from>
    <xdr:ext cx="534377" cy="259045"/>
    <xdr:sp macro="" textlink="">
      <xdr:nvSpPr>
        <xdr:cNvPr id="586" name="テキスト ボックス 585"/>
        <xdr:cNvSpPr txBox="1"/>
      </xdr:nvSpPr>
      <xdr:spPr>
        <a:xfrm>
          <a:off x="14325111" y="91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67425</xdr:rowOff>
    </xdr:from>
    <xdr:to>
      <xdr:col>19</xdr:col>
      <xdr:colOff>644525</xdr:colOff>
      <xdr:row>56</xdr:row>
      <xdr:rowOff>132842</xdr:rowOff>
    </xdr:to>
    <xdr:cxnSp macro="">
      <xdr:nvCxnSpPr>
        <xdr:cNvPr id="587" name="直線コネクタ 586"/>
        <xdr:cNvCxnSpPr/>
      </xdr:nvCxnSpPr>
      <xdr:spPr>
        <a:xfrm>
          <a:off x="12814300" y="9668625"/>
          <a:ext cx="889000" cy="6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10185</xdr:rowOff>
    </xdr:from>
    <xdr:to>
      <xdr:col>20</xdr:col>
      <xdr:colOff>9525</xdr:colOff>
      <xdr:row>55</xdr:row>
      <xdr:rowOff>111785</xdr:rowOff>
    </xdr:to>
    <xdr:sp macro="" textlink="">
      <xdr:nvSpPr>
        <xdr:cNvPr id="588" name="フローチャート : 判断 587"/>
        <xdr:cNvSpPr/>
      </xdr:nvSpPr>
      <xdr:spPr>
        <a:xfrm>
          <a:off x="13652500" y="94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128312</xdr:rowOff>
    </xdr:from>
    <xdr:ext cx="534377" cy="259045"/>
    <xdr:sp macro="" textlink="">
      <xdr:nvSpPr>
        <xdr:cNvPr id="589" name="テキスト ボックス 588"/>
        <xdr:cNvSpPr txBox="1"/>
      </xdr:nvSpPr>
      <xdr:spPr>
        <a:xfrm>
          <a:off x="13436111" y="9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33312</xdr:rowOff>
    </xdr:from>
    <xdr:to>
      <xdr:col>18</xdr:col>
      <xdr:colOff>492125</xdr:colOff>
      <xdr:row>55</xdr:row>
      <xdr:rowOff>134912</xdr:rowOff>
    </xdr:to>
    <xdr:sp macro="" textlink="">
      <xdr:nvSpPr>
        <xdr:cNvPr id="590" name="フローチャート : 判断 589"/>
        <xdr:cNvSpPr/>
      </xdr:nvSpPr>
      <xdr:spPr>
        <a:xfrm>
          <a:off x="12763500" y="946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151439</xdr:rowOff>
    </xdr:from>
    <xdr:ext cx="534377" cy="259045"/>
    <xdr:sp macro="" textlink="">
      <xdr:nvSpPr>
        <xdr:cNvPr id="591" name="テキスト ボックス 590"/>
        <xdr:cNvSpPr txBox="1"/>
      </xdr:nvSpPr>
      <xdr:spPr>
        <a:xfrm>
          <a:off x="12547111" y="92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95110</xdr:rowOff>
    </xdr:from>
    <xdr:to>
      <xdr:col>23</xdr:col>
      <xdr:colOff>568325</xdr:colOff>
      <xdr:row>53</xdr:row>
      <xdr:rowOff>25260</xdr:rowOff>
    </xdr:to>
    <xdr:sp macro="" textlink="">
      <xdr:nvSpPr>
        <xdr:cNvPr id="597" name="円/楕円 596"/>
        <xdr:cNvSpPr/>
      </xdr:nvSpPr>
      <xdr:spPr>
        <a:xfrm>
          <a:off x="16268700" y="90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117987</xdr:rowOff>
    </xdr:from>
    <xdr:ext cx="534377" cy="259045"/>
    <xdr:sp macro="" textlink="">
      <xdr:nvSpPr>
        <xdr:cNvPr id="598" name="教育費該当値テキスト"/>
        <xdr:cNvSpPr txBox="1"/>
      </xdr:nvSpPr>
      <xdr:spPr>
        <a:xfrm>
          <a:off x="16370300" y="886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48,837</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87795</xdr:rowOff>
    </xdr:from>
    <xdr:to>
      <xdr:col>22</xdr:col>
      <xdr:colOff>415925</xdr:colOff>
      <xdr:row>53</xdr:row>
      <xdr:rowOff>17945</xdr:rowOff>
    </xdr:to>
    <xdr:sp macro="" textlink="">
      <xdr:nvSpPr>
        <xdr:cNvPr id="599" name="円/楕円 598"/>
        <xdr:cNvSpPr/>
      </xdr:nvSpPr>
      <xdr:spPr>
        <a:xfrm>
          <a:off x="15430500" y="90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34472</xdr:rowOff>
    </xdr:from>
    <xdr:ext cx="534377" cy="259045"/>
    <xdr:sp macro="" textlink="">
      <xdr:nvSpPr>
        <xdr:cNvPr id="600" name="テキスト ボックス 599"/>
        <xdr:cNvSpPr txBox="1"/>
      </xdr:nvSpPr>
      <xdr:spPr>
        <a:xfrm>
          <a:off x="15214111" y="877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121895</xdr:rowOff>
    </xdr:from>
    <xdr:to>
      <xdr:col>21</xdr:col>
      <xdr:colOff>212725</xdr:colOff>
      <xdr:row>55</xdr:row>
      <xdr:rowOff>52045</xdr:rowOff>
    </xdr:to>
    <xdr:sp macro="" textlink="">
      <xdr:nvSpPr>
        <xdr:cNvPr id="601" name="円/楕円 600"/>
        <xdr:cNvSpPr/>
      </xdr:nvSpPr>
      <xdr:spPr>
        <a:xfrm>
          <a:off x="14541500" y="93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43172</xdr:rowOff>
    </xdr:from>
    <xdr:ext cx="534377" cy="259045"/>
    <xdr:sp macro="" textlink="">
      <xdr:nvSpPr>
        <xdr:cNvPr id="602" name="テキスト ボックス 601"/>
        <xdr:cNvSpPr txBox="1"/>
      </xdr:nvSpPr>
      <xdr:spPr>
        <a:xfrm>
          <a:off x="14325111" y="94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82042</xdr:rowOff>
    </xdr:from>
    <xdr:to>
      <xdr:col>20</xdr:col>
      <xdr:colOff>9525</xdr:colOff>
      <xdr:row>57</xdr:row>
      <xdr:rowOff>12192</xdr:rowOff>
    </xdr:to>
    <xdr:sp macro="" textlink="">
      <xdr:nvSpPr>
        <xdr:cNvPr id="603" name="円/楕円 602"/>
        <xdr:cNvSpPr/>
      </xdr:nvSpPr>
      <xdr:spPr>
        <a:xfrm>
          <a:off x="13652500" y="96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3319</xdr:rowOff>
    </xdr:from>
    <xdr:ext cx="534377" cy="259045"/>
    <xdr:sp macro="" textlink="">
      <xdr:nvSpPr>
        <xdr:cNvPr id="604" name="テキスト ボックス 603"/>
        <xdr:cNvSpPr txBox="1"/>
      </xdr:nvSpPr>
      <xdr:spPr>
        <a:xfrm>
          <a:off x="13436111" y="97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16625</xdr:rowOff>
    </xdr:from>
    <xdr:to>
      <xdr:col>18</xdr:col>
      <xdr:colOff>492125</xdr:colOff>
      <xdr:row>56</xdr:row>
      <xdr:rowOff>118225</xdr:rowOff>
    </xdr:to>
    <xdr:sp macro="" textlink="">
      <xdr:nvSpPr>
        <xdr:cNvPr id="605" name="円/楕円 604"/>
        <xdr:cNvSpPr/>
      </xdr:nvSpPr>
      <xdr:spPr>
        <a:xfrm>
          <a:off x="12763500" y="96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109352</xdr:rowOff>
    </xdr:from>
    <xdr:ext cx="534377" cy="259045"/>
    <xdr:sp macro="" textlink="">
      <xdr:nvSpPr>
        <xdr:cNvPr id="606" name="テキスト ボックス 605"/>
        <xdr:cNvSpPr txBox="1"/>
      </xdr:nvSpPr>
      <xdr:spPr>
        <a:xfrm>
          <a:off x="12547111" y="97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20" name="テキスト ボックス 61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2" name="テキスト ボックス 62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4" name="テキスト ボックス 62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6" name="テキスト ボックス 625"/>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8" name="テキスト ボックス 627"/>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32" name="直線コネクタ 631"/>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35"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6" name="直線コネクタ 635"/>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48586</xdr:rowOff>
    </xdr:from>
    <xdr:to>
      <xdr:col>23</xdr:col>
      <xdr:colOff>517525</xdr:colOff>
      <xdr:row>78</xdr:row>
      <xdr:rowOff>41075</xdr:rowOff>
    </xdr:to>
    <xdr:cxnSp macro="">
      <xdr:nvCxnSpPr>
        <xdr:cNvPr id="637" name="直線コネクタ 636"/>
        <xdr:cNvCxnSpPr/>
      </xdr:nvCxnSpPr>
      <xdr:spPr>
        <a:xfrm flipV="1">
          <a:off x="15481300" y="13078786"/>
          <a:ext cx="838200" cy="33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96065</xdr:rowOff>
    </xdr:from>
    <xdr:ext cx="378565" cy="259045"/>
    <xdr:sp macro="" textlink="">
      <xdr:nvSpPr>
        <xdr:cNvPr id="638" name="災害復旧費平均値テキスト"/>
        <xdr:cNvSpPr txBox="1"/>
      </xdr:nvSpPr>
      <xdr:spPr>
        <a:xfrm>
          <a:off x="16370300" y="13297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9" name="フローチャート : 判断 638"/>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41075</xdr:rowOff>
    </xdr:from>
    <xdr:to>
      <xdr:col>22</xdr:col>
      <xdr:colOff>365125</xdr:colOff>
      <xdr:row>78</xdr:row>
      <xdr:rowOff>124351</xdr:rowOff>
    </xdr:to>
    <xdr:cxnSp macro="">
      <xdr:nvCxnSpPr>
        <xdr:cNvPr id="640" name="直線コネクタ 639"/>
        <xdr:cNvCxnSpPr/>
      </xdr:nvCxnSpPr>
      <xdr:spPr>
        <a:xfrm flipV="1">
          <a:off x="14592300" y="13414175"/>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123189</xdr:rowOff>
    </xdr:from>
    <xdr:to>
      <xdr:col>22</xdr:col>
      <xdr:colOff>415925</xdr:colOff>
      <xdr:row>79</xdr:row>
      <xdr:rowOff>53339</xdr:rowOff>
    </xdr:to>
    <xdr:sp macro="" textlink="">
      <xdr:nvSpPr>
        <xdr:cNvPr id="641" name="フローチャート : 判断 640"/>
        <xdr:cNvSpPr/>
      </xdr:nvSpPr>
      <xdr:spPr>
        <a:xfrm>
          <a:off x="15430500" y="134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44466</xdr:rowOff>
    </xdr:from>
    <xdr:ext cx="378565" cy="259045"/>
    <xdr:sp macro="" textlink="">
      <xdr:nvSpPr>
        <xdr:cNvPr id="642" name="テキスト ボックス 641"/>
        <xdr:cNvSpPr txBox="1"/>
      </xdr:nvSpPr>
      <xdr:spPr>
        <a:xfrm>
          <a:off x="15292017" y="13589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124351</xdr:rowOff>
    </xdr:from>
    <xdr:to>
      <xdr:col>21</xdr:col>
      <xdr:colOff>161925</xdr:colOff>
      <xdr:row>79</xdr:row>
      <xdr:rowOff>11030</xdr:rowOff>
    </xdr:to>
    <xdr:cxnSp macro="">
      <xdr:nvCxnSpPr>
        <xdr:cNvPr id="643" name="直線コネクタ 642"/>
        <xdr:cNvCxnSpPr/>
      </xdr:nvCxnSpPr>
      <xdr:spPr>
        <a:xfrm flipV="1">
          <a:off x="13703300" y="13497451"/>
          <a:ext cx="8890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123843</xdr:rowOff>
    </xdr:from>
    <xdr:to>
      <xdr:col>21</xdr:col>
      <xdr:colOff>212725</xdr:colOff>
      <xdr:row>76</xdr:row>
      <xdr:rowOff>53994</xdr:rowOff>
    </xdr:to>
    <xdr:sp macro="" textlink="">
      <xdr:nvSpPr>
        <xdr:cNvPr id="644" name="フローチャート : 判断 643"/>
        <xdr:cNvSpPr/>
      </xdr:nvSpPr>
      <xdr:spPr>
        <a:xfrm>
          <a:off x="14541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70520</xdr:rowOff>
    </xdr:from>
    <xdr:ext cx="469744" cy="259045"/>
    <xdr:sp macro="" textlink="">
      <xdr:nvSpPr>
        <xdr:cNvPr id="645" name="テキスト ボックス 644"/>
        <xdr:cNvSpPr txBox="1"/>
      </xdr:nvSpPr>
      <xdr:spPr>
        <a:xfrm>
          <a:off x="14357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11030</xdr:rowOff>
    </xdr:from>
    <xdr:to>
      <xdr:col>19</xdr:col>
      <xdr:colOff>644525</xdr:colOff>
      <xdr:row>79</xdr:row>
      <xdr:rowOff>40422</xdr:rowOff>
    </xdr:to>
    <xdr:cxnSp macro="">
      <xdr:nvCxnSpPr>
        <xdr:cNvPr id="646" name="直線コネクタ 645"/>
        <xdr:cNvCxnSpPr/>
      </xdr:nvCxnSpPr>
      <xdr:spPr>
        <a:xfrm flipV="1">
          <a:off x="12814300" y="135555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35995</xdr:rowOff>
    </xdr:from>
    <xdr:to>
      <xdr:col>20</xdr:col>
      <xdr:colOff>9525</xdr:colOff>
      <xdr:row>73</xdr:row>
      <xdr:rowOff>137595</xdr:rowOff>
    </xdr:to>
    <xdr:sp macro="" textlink="">
      <xdr:nvSpPr>
        <xdr:cNvPr id="647" name="フローチャート : 判断 646"/>
        <xdr:cNvSpPr/>
      </xdr:nvSpPr>
      <xdr:spPr>
        <a:xfrm>
          <a:off x="13652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154122</xdr:rowOff>
    </xdr:from>
    <xdr:ext cx="469744" cy="259045"/>
    <xdr:sp macro="" textlink="">
      <xdr:nvSpPr>
        <xdr:cNvPr id="648" name="テキスト ボックス 647"/>
        <xdr:cNvSpPr txBox="1"/>
      </xdr:nvSpPr>
      <xdr:spPr>
        <a:xfrm>
          <a:off x="13468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43507</xdr:rowOff>
    </xdr:from>
    <xdr:to>
      <xdr:col>18</xdr:col>
      <xdr:colOff>492125</xdr:colOff>
      <xdr:row>73</xdr:row>
      <xdr:rowOff>145107</xdr:rowOff>
    </xdr:to>
    <xdr:sp macro="" textlink="">
      <xdr:nvSpPr>
        <xdr:cNvPr id="649" name="フローチャート : 判断 648"/>
        <xdr:cNvSpPr/>
      </xdr:nvSpPr>
      <xdr:spPr>
        <a:xfrm>
          <a:off x="12763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71</xdr:row>
      <xdr:rowOff>161634</xdr:rowOff>
    </xdr:from>
    <xdr:ext cx="469744" cy="259045"/>
    <xdr:sp macro="" textlink="">
      <xdr:nvSpPr>
        <xdr:cNvPr id="650" name="テキスト ボックス 649"/>
        <xdr:cNvSpPr txBox="1"/>
      </xdr:nvSpPr>
      <xdr:spPr>
        <a:xfrm>
          <a:off x="12579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169236</xdr:rowOff>
    </xdr:from>
    <xdr:to>
      <xdr:col>23</xdr:col>
      <xdr:colOff>568325</xdr:colOff>
      <xdr:row>76</xdr:row>
      <xdr:rowOff>99386</xdr:rowOff>
    </xdr:to>
    <xdr:sp macro="" textlink="">
      <xdr:nvSpPr>
        <xdr:cNvPr id="656" name="円/楕円 655"/>
        <xdr:cNvSpPr/>
      </xdr:nvSpPr>
      <xdr:spPr>
        <a:xfrm>
          <a:off x="16268700" y="130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20664</xdr:rowOff>
    </xdr:from>
    <xdr:ext cx="469744" cy="259045"/>
    <xdr:sp macro="" textlink="">
      <xdr:nvSpPr>
        <xdr:cNvPr id="657" name="災害復旧費該当値テキスト"/>
        <xdr:cNvSpPr txBox="1"/>
      </xdr:nvSpPr>
      <xdr:spPr>
        <a:xfrm>
          <a:off x="16370300"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161725</xdr:rowOff>
    </xdr:from>
    <xdr:to>
      <xdr:col>22</xdr:col>
      <xdr:colOff>415925</xdr:colOff>
      <xdr:row>78</xdr:row>
      <xdr:rowOff>91875</xdr:rowOff>
    </xdr:to>
    <xdr:sp macro="" textlink="">
      <xdr:nvSpPr>
        <xdr:cNvPr id="658" name="円/楕円 657"/>
        <xdr:cNvSpPr/>
      </xdr:nvSpPr>
      <xdr:spPr>
        <a:xfrm>
          <a:off x="15430500" y="133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108402</xdr:rowOff>
    </xdr:from>
    <xdr:ext cx="378565" cy="259045"/>
    <xdr:sp macro="" textlink="">
      <xdr:nvSpPr>
        <xdr:cNvPr id="659" name="テキスト ボックス 658"/>
        <xdr:cNvSpPr txBox="1"/>
      </xdr:nvSpPr>
      <xdr:spPr>
        <a:xfrm>
          <a:off x="15292017" y="1313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73551</xdr:rowOff>
    </xdr:from>
    <xdr:to>
      <xdr:col>21</xdr:col>
      <xdr:colOff>212725</xdr:colOff>
      <xdr:row>79</xdr:row>
      <xdr:rowOff>3701</xdr:rowOff>
    </xdr:to>
    <xdr:sp macro="" textlink="">
      <xdr:nvSpPr>
        <xdr:cNvPr id="660" name="円/楕円 659"/>
        <xdr:cNvSpPr/>
      </xdr:nvSpPr>
      <xdr:spPr>
        <a:xfrm>
          <a:off x="14541500" y="134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166278</xdr:rowOff>
    </xdr:from>
    <xdr:ext cx="378565" cy="259045"/>
    <xdr:sp macro="" textlink="">
      <xdr:nvSpPr>
        <xdr:cNvPr id="661" name="テキスト ボックス 660"/>
        <xdr:cNvSpPr txBox="1"/>
      </xdr:nvSpPr>
      <xdr:spPr>
        <a:xfrm>
          <a:off x="14403017" y="1353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131680</xdr:rowOff>
    </xdr:from>
    <xdr:to>
      <xdr:col>20</xdr:col>
      <xdr:colOff>9525</xdr:colOff>
      <xdr:row>79</xdr:row>
      <xdr:rowOff>61830</xdr:rowOff>
    </xdr:to>
    <xdr:sp macro="" textlink="">
      <xdr:nvSpPr>
        <xdr:cNvPr id="662" name="円/楕円 661"/>
        <xdr:cNvSpPr/>
      </xdr:nvSpPr>
      <xdr:spPr>
        <a:xfrm>
          <a:off x="13652500" y="13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52957</xdr:rowOff>
    </xdr:from>
    <xdr:ext cx="378565" cy="259045"/>
    <xdr:sp macro="" textlink="">
      <xdr:nvSpPr>
        <xdr:cNvPr id="663" name="テキスト ボックス 662"/>
        <xdr:cNvSpPr txBox="1"/>
      </xdr:nvSpPr>
      <xdr:spPr>
        <a:xfrm>
          <a:off x="13514017" y="1359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161072</xdr:rowOff>
    </xdr:from>
    <xdr:to>
      <xdr:col>18</xdr:col>
      <xdr:colOff>492125</xdr:colOff>
      <xdr:row>79</xdr:row>
      <xdr:rowOff>91222</xdr:rowOff>
    </xdr:to>
    <xdr:sp macro="" textlink="">
      <xdr:nvSpPr>
        <xdr:cNvPr id="664" name="円/楕円 663"/>
        <xdr:cNvSpPr/>
      </xdr:nvSpPr>
      <xdr:spPr>
        <a:xfrm>
          <a:off x="12763500" y="135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82349</xdr:rowOff>
    </xdr:from>
    <xdr:ext cx="378565" cy="259045"/>
    <xdr:sp macro="" textlink="">
      <xdr:nvSpPr>
        <xdr:cNvPr id="665" name="テキスト ボックス 664"/>
        <xdr:cNvSpPr txBox="1"/>
      </xdr:nvSpPr>
      <xdr:spPr>
        <a:xfrm>
          <a:off x="12625017" y="13626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9" name="直線コネクタ 688"/>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90"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91" name="直線コネクタ 690"/>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92"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93" name="直線コネクタ 692"/>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14903</xdr:rowOff>
    </xdr:from>
    <xdr:to>
      <xdr:col>23</xdr:col>
      <xdr:colOff>517525</xdr:colOff>
      <xdr:row>94</xdr:row>
      <xdr:rowOff>74834</xdr:rowOff>
    </xdr:to>
    <xdr:cxnSp macro="">
      <xdr:nvCxnSpPr>
        <xdr:cNvPr id="694" name="直線コネクタ 693"/>
        <xdr:cNvCxnSpPr/>
      </xdr:nvCxnSpPr>
      <xdr:spPr>
        <a:xfrm>
          <a:off x="15481300" y="15959753"/>
          <a:ext cx="838200" cy="23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121466</xdr:rowOff>
    </xdr:from>
    <xdr:ext cx="534377" cy="259045"/>
    <xdr:sp macro="" textlink="">
      <xdr:nvSpPr>
        <xdr:cNvPr id="695" name="公債費平均値テキスト"/>
        <xdr:cNvSpPr txBox="1"/>
      </xdr:nvSpPr>
      <xdr:spPr>
        <a:xfrm>
          <a:off x="16370300" y="1623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6" name="フローチャート : 判断 695"/>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84626</xdr:rowOff>
    </xdr:from>
    <xdr:to>
      <xdr:col>22</xdr:col>
      <xdr:colOff>365125</xdr:colOff>
      <xdr:row>93</xdr:row>
      <xdr:rowOff>14903</xdr:rowOff>
    </xdr:to>
    <xdr:cxnSp macro="">
      <xdr:nvCxnSpPr>
        <xdr:cNvPr id="697" name="直線コネクタ 696"/>
        <xdr:cNvCxnSpPr/>
      </xdr:nvCxnSpPr>
      <xdr:spPr>
        <a:xfrm>
          <a:off x="14592300" y="15858026"/>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80251</xdr:rowOff>
    </xdr:from>
    <xdr:to>
      <xdr:col>22</xdr:col>
      <xdr:colOff>415925</xdr:colOff>
      <xdr:row>96</xdr:row>
      <xdr:rowOff>10401</xdr:rowOff>
    </xdr:to>
    <xdr:sp macro="" textlink="">
      <xdr:nvSpPr>
        <xdr:cNvPr id="698" name="フローチャート : 判断 697"/>
        <xdr:cNvSpPr/>
      </xdr:nvSpPr>
      <xdr:spPr>
        <a:xfrm>
          <a:off x="15430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1528</xdr:rowOff>
    </xdr:from>
    <xdr:ext cx="534377" cy="259045"/>
    <xdr:sp macro="" textlink="">
      <xdr:nvSpPr>
        <xdr:cNvPr id="699" name="テキスト ボックス 698"/>
        <xdr:cNvSpPr txBox="1"/>
      </xdr:nvSpPr>
      <xdr:spPr>
        <a:xfrm>
          <a:off x="15214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141091</xdr:rowOff>
    </xdr:from>
    <xdr:to>
      <xdr:col>21</xdr:col>
      <xdr:colOff>161925</xdr:colOff>
      <xdr:row>92</xdr:row>
      <xdr:rowOff>84626</xdr:rowOff>
    </xdr:to>
    <xdr:cxnSp macro="">
      <xdr:nvCxnSpPr>
        <xdr:cNvPr id="700" name="直線コネクタ 699"/>
        <xdr:cNvCxnSpPr/>
      </xdr:nvCxnSpPr>
      <xdr:spPr>
        <a:xfrm>
          <a:off x="13703300" y="15743041"/>
          <a:ext cx="889000" cy="1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701" name="フローチャート : 判断 700"/>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2" name="テキスト ボックス 701"/>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141091</xdr:rowOff>
    </xdr:from>
    <xdr:to>
      <xdr:col>19</xdr:col>
      <xdr:colOff>644525</xdr:colOff>
      <xdr:row>93</xdr:row>
      <xdr:rowOff>76112</xdr:rowOff>
    </xdr:to>
    <xdr:cxnSp macro="">
      <xdr:nvCxnSpPr>
        <xdr:cNvPr id="703" name="直線コネクタ 702"/>
        <xdr:cNvCxnSpPr/>
      </xdr:nvCxnSpPr>
      <xdr:spPr>
        <a:xfrm flipV="1">
          <a:off x="12814300" y="15743041"/>
          <a:ext cx="889000" cy="27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4" name="フローチャート : 判断 703"/>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5" name="テキスト ボックス 704"/>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6" name="フローチャート : 判断 705"/>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7" name="テキスト ボックス 706"/>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24034</xdr:rowOff>
    </xdr:from>
    <xdr:to>
      <xdr:col>23</xdr:col>
      <xdr:colOff>568325</xdr:colOff>
      <xdr:row>94</xdr:row>
      <xdr:rowOff>125634</xdr:rowOff>
    </xdr:to>
    <xdr:sp macro="" textlink="">
      <xdr:nvSpPr>
        <xdr:cNvPr id="713" name="円/楕円 712"/>
        <xdr:cNvSpPr/>
      </xdr:nvSpPr>
      <xdr:spPr>
        <a:xfrm>
          <a:off x="16268700" y="161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46911</xdr:rowOff>
    </xdr:from>
    <xdr:ext cx="534377" cy="259045"/>
    <xdr:sp macro="" textlink="">
      <xdr:nvSpPr>
        <xdr:cNvPr id="714" name="公債費該当値テキスト"/>
        <xdr:cNvSpPr txBox="1"/>
      </xdr:nvSpPr>
      <xdr:spPr>
        <a:xfrm>
          <a:off x="16370300" y="1599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43,405</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135553</xdr:rowOff>
    </xdr:from>
    <xdr:to>
      <xdr:col>22</xdr:col>
      <xdr:colOff>415925</xdr:colOff>
      <xdr:row>93</xdr:row>
      <xdr:rowOff>65703</xdr:rowOff>
    </xdr:to>
    <xdr:sp macro="" textlink="">
      <xdr:nvSpPr>
        <xdr:cNvPr id="715" name="円/楕円 714"/>
        <xdr:cNvSpPr/>
      </xdr:nvSpPr>
      <xdr:spPr>
        <a:xfrm>
          <a:off x="15430500" y="159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82230</xdr:rowOff>
    </xdr:from>
    <xdr:ext cx="534377" cy="259045"/>
    <xdr:sp macro="" textlink="">
      <xdr:nvSpPr>
        <xdr:cNvPr id="716" name="テキスト ボックス 715"/>
        <xdr:cNvSpPr txBox="1"/>
      </xdr:nvSpPr>
      <xdr:spPr>
        <a:xfrm>
          <a:off x="15214111" y="1568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55,551</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33826</xdr:rowOff>
    </xdr:from>
    <xdr:to>
      <xdr:col>21</xdr:col>
      <xdr:colOff>212725</xdr:colOff>
      <xdr:row>92</xdr:row>
      <xdr:rowOff>135426</xdr:rowOff>
    </xdr:to>
    <xdr:sp macro="" textlink="">
      <xdr:nvSpPr>
        <xdr:cNvPr id="717" name="円/楕円 716"/>
        <xdr:cNvSpPr/>
      </xdr:nvSpPr>
      <xdr:spPr>
        <a:xfrm>
          <a:off x="14541500" y="158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151953</xdr:rowOff>
    </xdr:from>
    <xdr:ext cx="534377" cy="259045"/>
    <xdr:sp macro="" textlink="">
      <xdr:nvSpPr>
        <xdr:cNvPr id="718" name="テキスト ボックス 717"/>
        <xdr:cNvSpPr txBox="1"/>
      </xdr:nvSpPr>
      <xdr:spPr>
        <a:xfrm>
          <a:off x="14325111" y="155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60,891</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90291</xdr:rowOff>
    </xdr:from>
    <xdr:to>
      <xdr:col>20</xdr:col>
      <xdr:colOff>9525</xdr:colOff>
      <xdr:row>92</xdr:row>
      <xdr:rowOff>20441</xdr:rowOff>
    </xdr:to>
    <xdr:sp macro="" textlink="">
      <xdr:nvSpPr>
        <xdr:cNvPr id="719" name="円/楕円 718"/>
        <xdr:cNvSpPr/>
      </xdr:nvSpPr>
      <xdr:spPr>
        <a:xfrm>
          <a:off x="13652500" y="156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36968</xdr:rowOff>
    </xdr:from>
    <xdr:ext cx="534377" cy="259045"/>
    <xdr:sp macro="" textlink="">
      <xdr:nvSpPr>
        <xdr:cNvPr id="720" name="テキスト ボックス 719"/>
        <xdr:cNvSpPr txBox="1"/>
      </xdr:nvSpPr>
      <xdr:spPr>
        <a:xfrm>
          <a:off x="13436111" y="1546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66,927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25312</xdr:rowOff>
    </xdr:from>
    <xdr:to>
      <xdr:col>18</xdr:col>
      <xdr:colOff>492125</xdr:colOff>
      <xdr:row>93</xdr:row>
      <xdr:rowOff>126912</xdr:rowOff>
    </xdr:to>
    <xdr:sp macro="" textlink="">
      <xdr:nvSpPr>
        <xdr:cNvPr id="721" name="円/楕円 720"/>
        <xdr:cNvSpPr/>
      </xdr:nvSpPr>
      <xdr:spPr>
        <a:xfrm>
          <a:off x="12763500" y="159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143439</xdr:rowOff>
    </xdr:from>
    <xdr:ext cx="534377" cy="259045"/>
    <xdr:sp macro="" textlink="">
      <xdr:nvSpPr>
        <xdr:cNvPr id="722" name="テキスト ボックス 721"/>
        <xdr:cNvSpPr txBox="1"/>
      </xdr:nvSpPr>
      <xdr:spPr>
        <a:xfrm>
          <a:off x="12547111" y="157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8" name="テキスト ボックス 73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0" name="テキスト ボックス 73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141986</xdr:rowOff>
    </xdr:from>
    <xdr:to>
      <xdr:col>32</xdr:col>
      <xdr:colOff>186689</xdr:colOff>
      <xdr:row>38</xdr:row>
      <xdr:rowOff>139700</xdr:rowOff>
    </xdr:to>
    <xdr:cxnSp macro="">
      <xdr:nvCxnSpPr>
        <xdr:cNvPr id="744" name="直線コネクタ 743"/>
        <xdr:cNvCxnSpPr/>
      </xdr:nvCxnSpPr>
      <xdr:spPr>
        <a:xfrm flipV="1">
          <a:off x="22159595" y="5285486"/>
          <a:ext cx="1269"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88663</xdr:rowOff>
    </xdr:from>
    <xdr:ext cx="378565" cy="259045"/>
    <xdr:sp macro="" textlink="">
      <xdr:nvSpPr>
        <xdr:cNvPr id="747" name="諸支出金最大値テキスト"/>
        <xdr:cNvSpPr txBox="1"/>
      </xdr:nvSpPr>
      <xdr:spPr>
        <a:xfrm>
          <a:off x="22212300" y="506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30</xdr:row>
      <xdr:rowOff>141986</xdr:rowOff>
    </xdr:from>
    <xdr:to>
      <xdr:col>32</xdr:col>
      <xdr:colOff>276225</xdr:colOff>
      <xdr:row>30</xdr:row>
      <xdr:rowOff>141986</xdr:rowOff>
    </xdr:to>
    <xdr:cxnSp macro="">
      <xdr:nvCxnSpPr>
        <xdr:cNvPr id="748" name="直線コネクタ 747"/>
        <xdr:cNvCxnSpPr/>
      </xdr:nvCxnSpPr>
      <xdr:spPr>
        <a:xfrm>
          <a:off x="22072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54627</xdr:rowOff>
    </xdr:from>
    <xdr:ext cx="378565" cy="259045"/>
    <xdr:sp macro="" textlink="">
      <xdr:nvSpPr>
        <xdr:cNvPr id="750" name="諸支出金平均値テキスト"/>
        <xdr:cNvSpPr txBox="1"/>
      </xdr:nvSpPr>
      <xdr:spPr>
        <a:xfrm>
          <a:off x="22212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31750</xdr:rowOff>
    </xdr:from>
    <xdr:to>
      <xdr:col>32</xdr:col>
      <xdr:colOff>238125</xdr:colOff>
      <xdr:row>37</xdr:row>
      <xdr:rowOff>133350</xdr:rowOff>
    </xdr:to>
    <xdr:sp macro="" textlink="">
      <xdr:nvSpPr>
        <xdr:cNvPr id="751" name="フローチャート : 判断 750"/>
        <xdr:cNvSpPr/>
      </xdr:nvSpPr>
      <xdr:spPr>
        <a:xfrm>
          <a:off x="22110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143764</xdr:rowOff>
    </xdr:from>
    <xdr:to>
      <xdr:col>31</xdr:col>
      <xdr:colOff>85725</xdr:colOff>
      <xdr:row>36</xdr:row>
      <xdr:rowOff>73914</xdr:rowOff>
    </xdr:to>
    <xdr:sp macro="" textlink="">
      <xdr:nvSpPr>
        <xdr:cNvPr id="753" name="フローチャート : 判断 752"/>
        <xdr:cNvSpPr/>
      </xdr:nvSpPr>
      <xdr:spPr>
        <a:xfrm>
          <a:off x="21272500" y="614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34</xdr:row>
      <xdr:rowOff>90441</xdr:rowOff>
    </xdr:from>
    <xdr:ext cx="378565" cy="259045"/>
    <xdr:sp macro="" textlink="">
      <xdr:nvSpPr>
        <xdr:cNvPr id="754" name="テキスト ボックス 753"/>
        <xdr:cNvSpPr txBox="1"/>
      </xdr:nvSpPr>
      <xdr:spPr>
        <a:xfrm>
          <a:off x="21134017" y="5919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11176</xdr:rowOff>
    </xdr:from>
    <xdr:to>
      <xdr:col>29</xdr:col>
      <xdr:colOff>568325</xdr:colOff>
      <xdr:row>35</xdr:row>
      <xdr:rowOff>112776</xdr:rowOff>
    </xdr:to>
    <xdr:sp macro="" textlink="">
      <xdr:nvSpPr>
        <xdr:cNvPr id="756" name="フローチャート : 判断 755"/>
        <xdr:cNvSpPr/>
      </xdr:nvSpPr>
      <xdr:spPr>
        <a:xfrm>
          <a:off x="20383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129303</xdr:rowOff>
    </xdr:from>
    <xdr:ext cx="378565" cy="259045"/>
    <xdr:sp macro="" textlink="">
      <xdr:nvSpPr>
        <xdr:cNvPr id="757" name="テキスト ボックス 756"/>
        <xdr:cNvSpPr txBox="1"/>
      </xdr:nvSpPr>
      <xdr:spPr>
        <a:xfrm>
          <a:off x="20245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159766</xdr:rowOff>
    </xdr:from>
    <xdr:to>
      <xdr:col>28</xdr:col>
      <xdr:colOff>365125</xdr:colOff>
      <xdr:row>36</xdr:row>
      <xdr:rowOff>89916</xdr:rowOff>
    </xdr:to>
    <xdr:sp macro="" textlink="">
      <xdr:nvSpPr>
        <xdr:cNvPr id="759" name="フローチャート : 判断 758"/>
        <xdr:cNvSpPr/>
      </xdr:nvSpPr>
      <xdr:spPr>
        <a:xfrm>
          <a:off x="19494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106443</xdr:rowOff>
    </xdr:from>
    <xdr:ext cx="378565" cy="259045"/>
    <xdr:sp macro="" textlink="">
      <xdr:nvSpPr>
        <xdr:cNvPr id="760" name="テキスト ボックス 759"/>
        <xdr:cNvSpPr txBox="1"/>
      </xdr:nvSpPr>
      <xdr:spPr>
        <a:xfrm>
          <a:off x="19356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109474</xdr:rowOff>
    </xdr:from>
    <xdr:to>
      <xdr:col>27</xdr:col>
      <xdr:colOff>161925</xdr:colOff>
      <xdr:row>36</xdr:row>
      <xdr:rowOff>39624</xdr:rowOff>
    </xdr:to>
    <xdr:sp macro="" textlink="">
      <xdr:nvSpPr>
        <xdr:cNvPr id="761" name="フローチャート : 判断 760"/>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56151</xdr:rowOff>
    </xdr:from>
    <xdr:ext cx="378565" cy="259045"/>
    <xdr:sp macro="" textlink="">
      <xdr:nvSpPr>
        <xdr:cNvPr id="762" name="テキスト ボックス 761"/>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9"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総務費は、芸術文化ホール建設の完了に伴い、住民一人当たり</a:t>
          </a:r>
          <a:r>
            <a:rPr kumimoji="1" lang="en-US" altLang="ja-JP" sz="1300">
              <a:latin typeface="ＭＳ Ｐゴシック"/>
            </a:rPr>
            <a:t>45,461</a:t>
          </a:r>
          <a:r>
            <a:rPr kumimoji="1" lang="ja-JP" altLang="en-US" sz="1300">
              <a:latin typeface="ＭＳ Ｐゴシック"/>
            </a:rPr>
            <a:t>円と、前年度比</a:t>
          </a:r>
          <a:r>
            <a:rPr kumimoji="1" lang="en-US" altLang="ja-JP" sz="1300">
              <a:latin typeface="ＭＳ Ｐゴシック"/>
            </a:rPr>
            <a:t>24,687</a:t>
          </a:r>
          <a:r>
            <a:rPr kumimoji="1" lang="ja-JP" altLang="en-US" sz="1300">
              <a:latin typeface="ＭＳ Ｐゴシック"/>
            </a:rPr>
            <a:t>円の減となっている。</a:t>
          </a:r>
        </a:p>
        <a:p>
          <a:r>
            <a:rPr kumimoji="1" lang="ja-JP" altLang="en-US" sz="1300">
              <a:latin typeface="ＭＳ Ｐゴシック"/>
            </a:rPr>
            <a:t>　民生費は、住民一人当たり</a:t>
          </a:r>
          <a:r>
            <a:rPr kumimoji="1" lang="en-US" altLang="ja-JP" sz="1300">
              <a:latin typeface="ＭＳ Ｐゴシック"/>
            </a:rPr>
            <a:t>129,904</a:t>
          </a:r>
          <a:r>
            <a:rPr kumimoji="1" lang="ja-JP" altLang="en-US" sz="1300">
              <a:latin typeface="ＭＳ Ｐゴシック"/>
            </a:rPr>
            <a:t>円と、前年度比</a:t>
          </a:r>
          <a:r>
            <a:rPr kumimoji="1" lang="en-US" altLang="ja-JP" sz="1300">
              <a:latin typeface="ＭＳ Ｐゴシック"/>
            </a:rPr>
            <a:t>2,832</a:t>
          </a:r>
          <a:r>
            <a:rPr kumimoji="1" lang="ja-JP" altLang="en-US" sz="1300">
              <a:latin typeface="ＭＳ Ｐゴシック"/>
            </a:rPr>
            <a:t>円の増となっている。私立保育所等の施設数の増による児童福祉費の増加が主な要因となっているほか、生活保護費、障害者福祉費についても増加傾向にある。</a:t>
          </a:r>
          <a:endParaRPr kumimoji="1" lang="en-US" altLang="ja-JP" sz="1300">
            <a:latin typeface="ＭＳ Ｐゴシック"/>
          </a:endParaRPr>
        </a:p>
        <a:p>
          <a:r>
            <a:rPr kumimoji="1" lang="ja-JP" altLang="en-US" sz="1300">
              <a:latin typeface="ＭＳ Ｐゴシック"/>
            </a:rPr>
            <a:t>　衛生費は、ごみ処理施設整備等による広島中央環境衛生組合負担金の増が主な要因となり、住民一人当たり</a:t>
          </a:r>
          <a:r>
            <a:rPr kumimoji="1" lang="en-US" altLang="ja-JP" sz="1300">
              <a:latin typeface="ＭＳ Ｐゴシック"/>
            </a:rPr>
            <a:t>29,429</a:t>
          </a:r>
          <a:r>
            <a:rPr kumimoji="1" lang="ja-JP" altLang="en-US" sz="1300">
              <a:latin typeface="ＭＳ Ｐゴシック"/>
            </a:rPr>
            <a:t>円と、前年度比</a:t>
          </a:r>
          <a:r>
            <a:rPr kumimoji="1" lang="en-US" altLang="ja-JP" sz="1300">
              <a:latin typeface="ＭＳ Ｐゴシック"/>
            </a:rPr>
            <a:t>3,578</a:t>
          </a:r>
          <a:r>
            <a:rPr kumimoji="1" lang="ja-JP" altLang="en-US" sz="1300">
              <a:latin typeface="ＭＳ Ｐゴシック"/>
            </a:rPr>
            <a:t>円の増となっている。</a:t>
          </a:r>
        </a:p>
        <a:p>
          <a:r>
            <a:rPr kumimoji="1" lang="ja-JP" altLang="en-US" sz="1300">
              <a:latin typeface="ＭＳ Ｐゴシック"/>
            </a:rPr>
            <a:t>　教育費は、住民一人当たり</a:t>
          </a:r>
          <a:r>
            <a:rPr kumimoji="1" lang="en-US" altLang="ja-JP" sz="1300">
              <a:latin typeface="ＭＳ Ｐゴシック"/>
            </a:rPr>
            <a:t>48,837</a:t>
          </a:r>
          <a:r>
            <a:rPr kumimoji="1" lang="ja-JP" altLang="en-US" sz="1300">
              <a:latin typeface="ＭＳ Ｐゴシック"/>
            </a:rPr>
            <a:t>円となっており、類似団体と比較して高い水準にある。これは子どもの学習環境整備のために実施した小学校の新設等が主な要因となっている。</a:t>
          </a:r>
          <a:endParaRPr kumimoji="1" lang="en-US" altLang="ja-JP" sz="1300">
            <a:latin typeface="ＭＳ Ｐゴシック"/>
          </a:endParaRPr>
        </a:p>
        <a:p>
          <a:r>
            <a:rPr kumimoji="1" lang="ja-JP" altLang="en-US" sz="1300">
              <a:latin typeface="ＭＳ Ｐゴシック"/>
            </a:rPr>
            <a:t>　公債費は、地方債の繰上償還等により、住民一人当たり</a:t>
          </a:r>
          <a:r>
            <a:rPr kumimoji="1" lang="en-US" altLang="ja-JP" sz="1300">
              <a:latin typeface="ＭＳ Ｐゴシック"/>
            </a:rPr>
            <a:t>43,405</a:t>
          </a:r>
          <a:r>
            <a:rPr kumimoji="1" lang="ja-JP" altLang="en-US" sz="1300">
              <a:latin typeface="ＭＳ Ｐゴシック"/>
            </a:rPr>
            <a:t>円と、前年度比</a:t>
          </a:r>
          <a:r>
            <a:rPr kumimoji="1" lang="en-US" altLang="ja-JP" sz="1300">
              <a:latin typeface="ＭＳ Ｐゴシック"/>
            </a:rPr>
            <a:t>12,146</a:t>
          </a:r>
          <a:r>
            <a:rPr kumimoji="1" lang="ja-JP" altLang="en-US" sz="1300">
              <a:latin typeface="ＭＳ Ｐゴシック"/>
            </a:rPr>
            <a:t>円の減となっている。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実質収支は黒字であるものの、前年度から減少している。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に対し財政調整基金残高が高い状況にあるが、今後は地方交付税の縮減に伴う一般財源の減少や、大型事業の実施に伴う歳出の増が見込まれることもあり、後年度の財政需要を踏まえた基金の活用に努め、健全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黒字額のうち、水道事業会計の比率が高い状況となっている。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標準財政規模比では、一般会計が</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ポイント減となっているが、全会計では</a:t>
          </a:r>
          <a:r>
            <a:rPr kumimoji="1" lang="en-US" altLang="ja-JP" sz="1400">
              <a:latin typeface="ＭＳ ゴシック" pitchFamily="49" charset="-128"/>
              <a:ea typeface="ＭＳ ゴシック" pitchFamily="49" charset="-128"/>
            </a:rPr>
            <a:t>2.85</a:t>
          </a:r>
          <a:r>
            <a:rPr kumimoji="1" lang="ja-JP" altLang="en-US" sz="1400">
              <a:latin typeface="ＭＳ ゴシック" pitchFamily="49" charset="-128"/>
              <a:ea typeface="ＭＳ ゴシック" pitchFamily="49" charset="-128"/>
            </a:rPr>
            <a:t>ポイントの増となっている。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今後も健全な財政運営を持続するため、一般会計においては市税収入等の財源確保と歳出の抑制に努め、特別会計や企業会計においては経営改善を推進し、一般会計からの繰出額の縮減を図っていく。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75627370</v>
      </c>
      <c r="BO4" s="381"/>
      <c r="BP4" s="381"/>
      <c r="BQ4" s="381"/>
      <c r="BR4" s="381"/>
      <c r="BS4" s="381"/>
      <c r="BT4" s="381"/>
      <c r="BU4" s="382"/>
      <c r="BV4" s="380">
        <v>80154179</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1.1000000000000001</v>
      </c>
      <c r="CU4" s="558"/>
      <c r="CV4" s="558"/>
      <c r="CW4" s="558"/>
      <c r="CX4" s="558"/>
      <c r="CY4" s="558"/>
      <c r="CZ4" s="558"/>
      <c r="DA4" s="559"/>
      <c r="DB4" s="557">
        <v>1.3</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73532825</v>
      </c>
      <c r="BO5" s="386"/>
      <c r="BP5" s="386"/>
      <c r="BQ5" s="386"/>
      <c r="BR5" s="386"/>
      <c r="BS5" s="386"/>
      <c r="BT5" s="386"/>
      <c r="BU5" s="387"/>
      <c r="BV5" s="385">
        <v>77659231</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89.1</v>
      </c>
      <c r="CU5" s="356"/>
      <c r="CV5" s="356"/>
      <c r="CW5" s="356"/>
      <c r="CX5" s="356"/>
      <c r="CY5" s="356"/>
      <c r="CZ5" s="356"/>
      <c r="DA5" s="357"/>
      <c r="DB5" s="355">
        <v>87.2</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2094545</v>
      </c>
      <c r="BO6" s="386"/>
      <c r="BP6" s="386"/>
      <c r="BQ6" s="386"/>
      <c r="BR6" s="386"/>
      <c r="BS6" s="386"/>
      <c r="BT6" s="386"/>
      <c r="BU6" s="387"/>
      <c r="BV6" s="385">
        <v>2494948</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91.9</v>
      </c>
      <c r="CU6" s="532"/>
      <c r="CV6" s="532"/>
      <c r="CW6" s="532"/>
      <c r="CX6" s="532"/>
      <c r="CY6" s="532"/>
      <c r="CZ6" s="532"/>
      <c r="DA6" s="533"/>
      <c r="DB6" s="531">
        <v>92.5</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1613013</v>
      </c>
      <c r="BO7" s="386"/>
      <c r="BP7" s="386"/>
      <c r="BQ7" s="386"/>
      <c r="BR7" s="386"/>
      <c r="BS7" s="386"/>
      <c r="BT7" s="386"/>
      <c r="BU7" s="387"/>
      <c r="BV7" s="385">
        <v>1936340</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43376371</v>
      </c>
      <c r="CU7" s="386"/>
      <c r="CV7" s="386"/>
      <c r="CW7" s="386"/>
      <c r="CX7" s="386"/>
      <c r="CY7" s="386"/>
      <c r="CZ7" s="386"/>
      <c r="DA7" s="387"/>
      <c r="DB7" s="385">
        <v>43113101</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481532</v>
      </c>
      <c r="BO8" s="386"/>
      <c r="BP8" s="386"/>
      <c r="BQ8" s="386"/>
      <c r="BR8" s="386"/>
      <c r="BS8" s="386"/>
      <c r="BT8" s="386"/>
      <c r="BU8" s="387"/>
      <c r="BV8" s="385">
        <v>558608</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0.81</v>
      </c>
      <c r="CU8" s="495"/>
      <c r="CV8" s="495"/>
      <c r="CW8" s="495"/>
      <c r="CX8" s="495"/>
      <c r="CY8" s="495"/>
      <c r="CZ8" s="495"/>
      <c r="DA8" s="496"/>
      <c r="DB8" s="494">
        <v>0.81</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192907</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-77076</v>
      </c>
      <c r="BO9" s="386"/>
      <c r="BP9" s="386"/>
      <c r="BQ9" s="386"/>
      <c r="BR9" s="386"/>
      <c r="BS9" s="386"/>
      <c r="BT9" s="386"/>
      <c r="BU9" s="387"/>
      <c r="BV9" s="385">
        <v>-1736445</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16.5</v>
      </c>
      <c r="CU9" s="356"/>
      <c r="CV9" s="356"/>
      <c r="CW9" s="356"/>
      <c r="CX9" s="356"/>
      <c r="CY9" s="356"/>
      <c r="CZ9" s="356"/>
      <c r="DA9" s="357"/>
      <c r="DB9" s="355">
        <v>20.3</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190135</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127628</v>
      </c>
      <c r="BO10" s="386"/>
      <c r="BP10" s="386"/>
      <c r="BQ10" s="386"/>
      <c r="BR10" s="386"/>
      <c r="BS10" s="386"/>
      <c r="BT10" s="386"/>
      <c r="BU10" s="387"/>
      <c r="BV10" s="385">
        <v>16223</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v>518725</v>
      </c>
      <c r="BO11" s="386"/>
      <c r="BP11" s="386"/>
      <c r="BQ11" s="386"/>
      <c r="BR11" s="386"/>
      <c r="BS11" s="386"/>
      <c r="BT11" s="386"/>
      <c r="BU11" s="387"/>
      <c r="BV11" s="385">
        <v>2612074</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185764</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475000</v>
      </c>
      <c r="BO12" s="386"/>
      <c r="BP12" s="386"/>
      <c r="BQ12" s="386"/>
      <c r="BR12" s="386"/>
      <c r="BS12" s="386"/>
      <c r="BT12" s="386"/>
      <c r="BU12" s="387"/>
      <c r="BV12" s="385" t="s">
        <v>121</v>
      </c>
      <c r="BW12" s="386"/>
      <c r="BX12" s="386"/>
      <c r="BY12" s="386"/>
      <c r="BZ12" s="386"/>
      <c r="CA12" s="386"/>
      <c r="CB12" s="386"/>
      <c r="CC12" s="387"/>
      <c r="CD12" s="394" t="s">
        <v>122</v>
      </c>
      <c r="CE12" s="395"/>
      <c r="CF12" s="395"/>
      <c r="CG12" s="395"/>
      <c r="CH12" s="395"/>
      <c r="CI12" s="395"/>
      <c r="CJ12" s="395"/>
      <c r="CK12" s="395"/>
      <c r="CL12" s="395"/>
      <c r="CM12" s="395"/>
      <c r="CN12" s="395"/>
      <c r="CO12" s="395"/>
      <c r="CP12" s="395"/>
      <c r="CQ12" s="395"/>
      <c r="CR12" s="395"/>
      <c r="CS12" s="396"/>
      <c r="CT12" s="494" t="s">
        <v>121</v>
      </c>
      <c r="CU12" s="495"/>
      <c r="CV12" s="495"/>
      <c r="CW12" s="495"/>
      <c r="CX12" s="495"/>
      <c r="CY12" s="495"/>
      <c r="CZ12" s="495"/>
      <c r="DA12" s="496"/>
      <c r="DB12" s="494" t="s">
        <v>121</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180001</v>
      </c>
      <c r="S13" s="487"/>
      <c r="T13" s="487"/>
      <c r="U13" s="487"/>
      <c r="V13" s="488"/>
      <c r="W13" s="474" t="s">
        <v>124</v>
      </c>
      <c r="X13" s="398"/>
      <c r="Y13" s="398"/>
      <c r="Z13" s="398"/>
      <c r="AA13" s="398"/>
      <c r="AB13" s="399"/>
      <c r="AC13" s="361">
        <v>4114</v>
      </c>
      <c r="AD13" s="362"/>
      <c r="AE13" s="362"/>
      <c r="AF13" s="362"/>
      <c r="AG13" s="363"/>
      <c r="AH13" s="361">
        <v>4631</v>
      </c>
      <c r="AI13" s="362"/>
      <c r="AJ13" s="362"/>
      <c r="AK13" s="362"/>
      <c r="AL13" s="364"/>
      <c r="AM13" s="454" t="s">
        <v>125</v>
      </c>
      <c r="AN13" s="359"/>
      <c r="AO13" s="359"/>
      <c r="AP13" s="359"/>
      <c r="AQ13" s="359"/>
      <c r="AR13" s="359"/>
      <c r="AS13" s="359"/>
      <c r="AT13" s="360"/>
      <c r="AU13" s="442" t="s">
        <v>119</v>
      </c>
      <c r="AV13" s="443"/>
      <c r="AW13" s="443"/>
      <c r="AX13" s="443"/>
      <c r="AY13" s="365" t="s">
        <v>126</v>
      </c>
      <c r="AZ13" s="366"/>
      <c r="BA13" s="366"/>
      <c r="BB13" s="366"/>
      <c r="BC13" s="366"/>
      <c r="BD13" s="366"/>
      <c r="BE13" s="366"/>
      <c r="BF13" s="366"/>
      <c r="BG13" s="366"/>
      <c r="BH13" s="366"/>
      <c r="BI13" s="366"/>
      <c r="BJ13" s="366"/>
      <c r="BK13" s="366"/>
      <c r="BL13" s="366"/>
      <c r="BM13" s="367"/>
      <c r="BN13" s="385">
        <v>94277</v>
      </c>
      <c r="BO13" s="386"/>
      <c r="BP13" s="386"/>
      <c r="BQ13" s="386"/>
      <c r="BR13" s="386"/>
      <c r="BS13" s="386"/>
      <c r="BT13" s="386"/>
      <c r="BU13" s="387"/>
      <c r="BV13" s="385">
        <v>891852</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1.7</v>
      </c>
      <c r="CU13" s="356"/>
      <c r="CV13" s="356"/>
      <c r="CW13" s="356"/>
      <c r="CX13" s="356"/>
      <c r="CY13" s="356"/>
      <c r="CZ13" s="356"/>
      <c r="DA13" s="357"/>
      <c r="DB13" s="355">
        <v>3.1</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185374</v>
      </c>
      <c r="S14" s="487"/>
      <c r="T14" s="487"/>
      <c r="U14" s="487"/>
      <c r="V14" s="488"/>
      <c r="W14" s="489"/>
      <c r="X14" s="401"/>
      <c r="Y14" s="401"/>
      <c r="Z14" s="401"/>
      <c r="AA14" s="401"/>
      <c r="AB14" s="402"/>
      <c r="AC14" s="479">
        <v>4.7</v>
      </c>
      <c r="AD14" s="480"/>
      <c r="AE14" s="480"/>
      <c r="AF14" s="480"/>
      <c r="AG14" s="481"/>
      <c r="AH14" s="479">
        <v>5.4</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121</v>
      </c>
      <c r="CU14" s="458"/>
      <c r="CV14" s="458"/>
      <c r="CW14" s="458"/>
      <c r="CX14" s="458"/>
      <c r="CY14" s="458"/>
      <c r="CZ14" s="458"/>
      <c r="DA14" s="459"/>
      <c r="DB14" s="490" t="s">
        <v>121</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180113</v>
      </c>
      <c r="S15" s="487"/>
      <c r="T15" s="487"/>
      <c r="U15" s="487"/>
      <c r="V15" s="488"/>
      <c r="W15" s="474" t="s">
        <v>130</v>
      </c>
      <c r="X15" s="398"/>
      <c r="Y15" s="398"/>
      <c r="Z15" s="398"/>
      <c r="AA15" s="398"/>
      <c r="AB15" s="399"/>
      <c r="AC15" s="361">
        <v>27355</v>
      </c>
      <c r="AD15" s="362"/>
      <c r="AE15" s="362"/>
      <c r="AF15" s="362"/>
      <c r="AG15" s="363"/>
      <c r="AH15" s="361">
        <v>27432</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26302528</v>
      </c>
      <c r="BO15" s="381"/>
      <c r="BP15" s="381"/>
      <c r="BQ15" s="381"/>
      <c r="BR15" s="381"/>
      <c r="BS15" s="381"/>
      <c r="BT15" s="381"/>
      <c r="BU15" s="382"/>
      <c r="BV15" s="380">
        <v>24328252</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31.5</v>
      </c>
      <c r="AD16" s="480"/>
      <c r="AE16" s="480"/>
      <c r="AF16" s="480"/>
      <c r="AG16" s="481"/>
      <c r="AH16" s="479">
        <v>31.7</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31626278</v>
      </c>
      <c r="BO16" s="386"/>
      <c r="BP16" s="386"/>
      <c r="BQ16" s="386"/>
      <c r="BR16" s="386"/>
      <c r="BS16" s="386"/>
      <c r="BT16" s="386"/>
      <c r="BU16" s="387"/>
      <c r="BV16" s="385">
        <v>30224785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55482</v>
      </c>
      <c r="AD17" s="362"/>
      <c r="AE17" s="362"/>
      <c r="AF17" s="362"/>
      <c r="AG17" s="363"/>
      <c r="AH17" s="361">
        <v>54374</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33841707</v>
      </c>
      <c r="BO17" s="386"/>
      <c r="BP17" s="386"/>
      <c r="BQ17" s="386"/>
      <c r="BR17" s="386"/>
      <c r="BS17" s="386"/>
      <c r="BT17" s="386"/>
      <c r="BU17" s="387"/>
      <c r="BV17" s="385">
        <v>31129835</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635.16</v>
      </c>
      <c r="M18" s="450"/>
      <c r="N18" s="450"/>
      <c r="O18" s="450"/>
      <c r="P18" s="450"/>
      <c r="Q18" s="450"/>
      <c r="R18" s="451"/>
      <c r="S18" s="451"/>
      <c r="T18" s="451"/>
      <c r="U18" s="451"/>
      <c r="V18" s="452"/>
      <c r="W18" s="466"/>
      <c r="X18" s="467"/>
      <c r="Y18" s="467"/>
      <c r="Z18" s="467"/>
      <c r="AA18" s="467"/>
      <c r="AB18" s="475"/>
      <c r="AC18" s="349">
        <v>63.8</v>
      </c>
      <c r="AD18" s="350"/>
      <c r="AE18" s="350"/>
      <c r="AF18" s="350"/>
      <c r="AG18" s="453"/>
      <c r="AH18" s="349">
        <v>62.9</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39044840</v>
      </c>
      <c r="BO18" s="386"/>
      <c r="BP18" s="386"/>
      <c r="BQ18" s="386"/>
      <c r="BR18" s="386"/>
      <c r="BS18" s="386"/>
      <c r="BT18" s="386"/>
      <c r="BU18" s="387"/>
      <c r="BV18" s="385">
        <v>39257030</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304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48627713</v>
      </c>
      <c r="BO19" s="386"/>
      <c r="BP19" s="386"/>
      <c r="BQ19" s="386"/>
      <c r="BR19" s="386"/>
      <c r="BS19" s="386"/>
      <c r="BT19" s="386"/>
      <c r="BU19" s="387"/>
      <c r="BV19" s="385">
        <v>50617186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84847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82799178</v>
      </c>
      <c r="BO23" s="386"/>
      <c r="BP23" s="386"/>
      <c r="BQ23" s="386"/>
      <c r="BR23" s="386"/>
      <c r="BS23" s="386"/>
      <c r="BT23" s="386"/>
      <c r="BU23" s="387"/>
      <c r="BV23" s="385">
        <v>84791668</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9700</v>
      </c>
      <c r="R24" s="362"/>
      <c r="S24" s="362"/>
      <c r="T24" s="362"/>
      <c r="U24" s="362"/>
      <c r="V24" s="363"/>
      <c r="W24" s="427"/>
      <c r="X24" s="418"/>
      <c r="Y24" s="419"/>
      <c r="Z24" s="358" t="s">
        <v>154</v>
      </c>
      <c r="AA24" s="359"/>
      <c r="AB24" s="359"/>
      <c r="AC24" s="359"/>
      <c r="AD24" s="359"/>
      <c r="AE24" s="359"/>
      <c r="AF24" s="359"/>
      <c r="AG24" s="360"/>
      <c r="AH24" s="361">
        <v>1358</v>
      </c>
      <c r="AI24" s="362"/>
      <c r="AJ24" s="362"/>
      <c r="AK24" s="362"/>
      <c r="AL24" s="363"/>
      <c r="AM24" s="361">
        <v>4406710</v>
      </c>
      <c r="AN24" s="362"/>
      <c r="AO24" s="362"/>
      <c r="AP24" s="362"/>
      <c r="AQ24" s="362"/>
      <c r="AR24" s="363"/>
      <c r="AS24" s="361">
        <v>3245</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40660112</v>
      </c>
      <c r="BO24" s="386"/>
      <c r="BP24" s="386"/>
      <c r="BQ24" s="386"/>
      <c r="BR24" s="386"/>
      <c r="BS24" s="386"/>
      <c r="BT24" s="386"/>
      <c r="BU24" s="387"/>
      <c r="BV24" s="385">
        <v>44295688</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2</v>
      </c>
      <c r="M25" s="362"/>
      <c r="N25" s="362"/>
      <c r="O25" s="362"/>
      <c r="P25" s="363"/>
      <c r="Q25" s="361">
        <v>7800</v>
      </c>
      <c r="R25" s="362"/>
      <c r="S25" s="362"/>
      <c r="T25" s="362"/>
      <c r="U25" s="362"/>
      <c r="V25" s="363"/>
      <c r="W25" s="427"/>
      <c r="X25" s="418"/>
      <c r="Y25" s="419"/>
      <c r="Z25" s="358" t="s">
        <v>157</v>
      </c>
      <c r="AA25" s="359"/>
      <c r="AB25" s="359"/>
      <c r="AC25" s="359"/>
      <c r="AD25" s="359"/>
      <c r="AE25" s="359"/>
      <c r="AF25" s="359"/>
      <c r="AG25" s="360"/>
      <c r="AH25" s="361">
        <v>278</v>
      </c>
      <c r="AI25" s="362"/>
      <c r="AJ25" s="362"/>
      <c r="AK25" s="362"/>
      <c r="AL25" s="363"/>
      <c r="AM25" s="361">
        <v>870974</v>
      </c>
      <c r="AN25" s="362"/>
      <c r="AO25" s="362"/>
      <c r="AP25" s="362"/>
      <c r="AQ25" s="362"/>
      <c r="AR25" s="363"/>
      <c r="AS25" s="361">
        <v>3133</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13515270</v>
      </c>
      <c r="BO25" s="381"/>
      <c r="BP25" s="381"/>
      <c r="BQ25" s="381"/>
      <c r="BR25" s="381"/>
      <c r="BS25" s="381"/>
      <c r="BT25" s="381"/>
      <c r="BU25" s="382"/>
      <c r="BV25" s="380">
        <v>19964959</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7000</v>
      </c>
      <c r="R26" s="362"/>
      <c r="S26" s="362"/>
      <c r="T26" s="362"/>
      <c r="U26" s="362"/>
      <c r="V26" s="363"/>
      <c r="W26" s="427"/>
      <c r="X26" s="418"/>
      <c r="Y26" s="419"/>
      <c r="Z26" s="358" t="s">
        <v>160</v>
      </c>
      <c r="AA26" s="440"/>
      <c r="AB26" s="440"/>
      <c r="AC26" s="440"/>
      <c r="AD26" s="440"/>
      <c r="AE26" s="440"/>
      <c r="AF26" s="440"/>
      <c r="AG26" s="441"/>
      <c r="AH26" s="361">
        <v>69</v>
      </c>
      <c r="AI26" s="362"/>
      <c r="AJ26" s="362"/>
      <c r="AK26" s="362"/>
      <c r="AL26" s="363"/>
      <c r="AM26" s="361">
        <v>244674</v>
      </c>
      <c r="AN26" s="362"/>
      <c r="AO26" s="362"/>
      <c r="AP26" s="362"/>
      <c r="AQ26" s="362"/>
      <c r="AR26" s="363"/>
      <c r="AS26" s="361">
        <v>3546</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121</v>
      </c>
      <c r="BO26" s="386"/>
      <c r="BP26" s="386"/>
      <c r="BQ26" s="386"/>
      <c r="BR26" s="386"/>
      <c r="BS26" s="386"/>
      <c r="BT26" s="386"/>
      <c r="BU26" s="387"/>
      <c r="BV26" s="385" t="s">
        <v>121</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5600</v>
      </c>
      <c r="R27" s="362"/>
      <c r="S27" s="362"/>
      <c r="T27" s="362"/>
      <c r="U27" s="362"/>
      <c r="V27" s="363"/>
      <c r="W27" s="427"/>
      <c r="X27" s="418"/>
      <c r="Y27" s="419"/>
      <c r="Z27" s="358" t="s">
        <v>163</v>
      </c>
      <c r="AA27" s="359"/>
      <c r="AB27" s="359"/>
      <c r="AC27" s="359"/>
      <c r="AD27" s="359"/>
      <c r="AE27" s="359"/>
      <c r="AF27" s="359"/>
      <c r="AG27" s="360"/>
      <c r="AH27" s="361">
        <v>36</v>
      </c>
      <c r="AI27" s="362"/>
      <c r="AJ27" s="362"/>
      <c r="AK27" s="362"/>
      <c r="AL27" s="363"/>
      <c r="AM27" s="361">
        <v>129270</v>
      </c>
      <c r="AN27" s="362"/>
      <c r="AO27" s="362"/>
      <c r="AP27" s="362"/>
      <c r="AQ27" s="362"/>
      <c r="AR27" s="363"/>
      <c r="AS27" s="361">
        <v>3591</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v>1606000</v>
      </c>
      <c r="BO27" s="389"/>
      <c r="BP27" s="389"/>
      <c r="BQ27" s="389"/>
      <c r="BR27" s="389"/>
      <c r="BS27" s="389"/>
      <c r="BT27" s="389"/>
      <c r="BU27" s="390"/>
      <c r="BV27" s="388">
        <v>1606000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5070</v>
      </c>
      <c r="R28" s="362"/>
      <c r="S28" s="362"/>
      <c r="T28" s="362"/>
      <c r="U28" s="362"/>
      <c r="V28" s="363"/>
      <c r="W28" s="427"/>
      <c r="X28" s="418"/>
      <c r="Y28" s="419"/>
      <c r="Z28" s="358" t="s">
        <v>166</v>
      </c>
      <c r="AA28" s="359"/>
      <c r="AB28" s="359"/>
      <c r="AC28" s="359"/>
      <c r="AD28" s="359"/>
      <c r="AE28" s="359"/>
      <c r="AF28" s="359"/>
      <c r="AG28" s="360"/>
      <c r="AH28" s="361" t="s">
        <v>121</v>
      </c>
      <c r="AI28" s="362"/>
      <c r="AJ28" s="362"/>
      <c r="AK28" s="362"/>
      <c r="AL28" s="363"/>
      <c r="AM28" s="361" t="s">
        <v>121</v>
      </c>
      <c r="AN28" s="362"/>
      <c r="AO28" s="362"/>
      <c r="AP28" s="362"/>
      <c r="AQ28" s="362"/>
      <c r="AR28" s="363"/>
      <c r="AS28" s="361" t="s">
        <v>121</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13373673</v>
      </c>
      <c r="BO28" s="381"/>
      <c r="BP28" s="381"/>
      <c r="BQ28" s="381"/>
      <c r="BR28" s="381"/>
      <c r="BS28" s="381"/>
      <c r="BT28" s="381"/>
      <c r="BU28" s="382"/>
      <c r="BV28" s="380">
        <v>13721045</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28</v>
      </c>
      <c r="M29" s="362"/>
      <c r="N29" s="362"/>
      <c r="O29" s="362"/>
      <c r="P29" s="363"/>
      <c r="Q29" s="361">
        <v>4600</v>
      </c>
      <c r="R29" s="362"/>
      <c r="S29" s="362"/>
      <c r="T29" s="362"/>
      <c r="U29" s="362"/>
      <c r="V29" s="363"/>
      <c r="W29" s="428"/>
      <c r="X29" s="429"/>
      <c r="Y29" s="430"/>
      <c r="Z29" s="358" t="s">
        <v>170</v>
      </c>
      <c r="AA29" s="359"/>
      <c r="AB29" s="359"/>
      <c r="AC29" s="359"/>
      <c r="AD29" s="359"/>
      <c r="AE29" s="359"/>
      <c r="AF29" s="359"/>
      <c r="AG29" s="360"/>
      <c r="AH29" s="361">
        <v>1394</v>
      </c>
      <c r="AI29" s="362"/>
      <c r="AJ29" s="362"/>
      <c r="AK29" s="362"/>
      <c r="AL29" s="363"/>
      <c r="AM29" s="361">
        <v>4535980</v>
      </c>
      <c r="AN29" s="362"/>
      <c r="AO29" s="362"/>
      <c r="AP29" s="362"/>
      <c r="AQ29" s="362"/>
      <c r="AR29" s="363"/>
      <c r="AS29" s="361">
        <v>3254</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2159533</v>
      </c>
      <c r="BO29" s="386"/>
      <c r="BP29" s="386"/>
      <c r="BQ29" s="386"/>
      <c r="BR29" s="386"/>
      <c r="BS29" s="386"/>
      <c r="BT29" s="386"/>
      <c r="BU29" s="387"/>
      <c r="BV29" s="385">
        <v>2157875</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101.2</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11866329</v>
      </c>
      <c r="BO30" s="389"/>
      <c r="BP30" s="389"/>
      <c r="BQ30" s="389"/>
      <c r="BR30" s="389"/>
      <c r="BS30" s="389"/>
      <c r="BT30" s="389"/>
      <c r="BU30" s="390"/>
      <c r="BV30" s="388">
        <v>12385803</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8</v>
      </c>
      <c r="AN34" s="345"/>
      <c r="AO34" s="344" t="str">
        <f>IF('各会計、関係団体の財政状況及び健全化判断比率'!B32="","",'各会計、関係団体の財政状況及び健全化判断比率'!B32)</f>
        <v>水道事業会計</v>
      </c>
      <c r="AP34" s="344"/>
      <c r="AQ34" s="344"/>
      <c r="AR34" s="344"/>
      <c r="AS34" s="344"/>
      <c r="AT34" s="344"/>
      <c r="AU34" s="344"/>
      <c r="AV34" s="344"/>
      <c r="AW34" s="344"/>
      <c r="AX34" s="344"/>
      <c r="AY34" s="344"/>
      <c r="AZ34" s="344"/>
      <c r="BA34" s="344"/>
      <c r="BB34" s="344"/>
      <c r="BC34" s="344"/>
      <c r="BD34" s="167"/>
      <c r="BE34" s="345">
        <f>IF(BG34="","",MAX(C34:D43,U34:V43,AM34:AN43)+1)</f>
        <v>10</v>
      </c>
      <c r="BF34" s="345"/>
      <c r="BG34" s="344" t="str">
        <f>IF('各会計、関係団体の財政状況及び健全化判断比率'!B34="","",'各会計、関係団体の財政状況及び健全化判断比率'!B34)</f>
        <v>特定地域生活排水処理事業特別会計</v>
      </c>
      <c r="BH34" s="344"/>
      <c r="BI34" s="344"/>
      <c r="BJ34" s="344"/>
      <c r="BK34" s="344"/>
      <c r="BL34" s="344"/>
      <c r="BM34" s="344"/>
      <c r="BN34" s="344"/>
      <c r="BO34" s="344"/>
      <c r="BP34" s="344"/>
      <c r="BQ34" s="344"/>
      <c r="BR34" s="344"/>
      <c r="BS34" s="344"/>
      <c r="BT34" s="344"/>
      <c r="BU34" s="344"/>
      <c r="BV34" s="167"/>
      <c r="BW34" s="345">
        <f>IF(BY34="","",MAX(C34:D43,U34:V43,AM34:AN43,BE34:BF43)+1)</f>
        <v>13</v>
      </c>
      <c r="BX34" s="345"/>
      <c r="BY34" s="344" t="str">
        <f>IF('各会計、関係団体の財政状況及び健全化判断比率'!B68="","",'各会計、関係団体の財政状況及び健全化判断比率'!B68)</f>
        <v>広島中央環境衛生組合</v>
      </c>
      <c r="BZ34" s="344"/>
      <c r="CA34" s="344"/>
      <c r="CB34" s="344"/>
      <c r="CC34" s="344"/>
      <c r="CD34" s="344"/>
      <c r="CE34" s="344"/>
      <c r="CF34" s="344"/>
      <c r="CG34" s="344"/>
      <c r="CH34" s="344"/>
      <c r="CI34" s="344"/>
      <c r="CJ34" s="344"/>
      <c r="CK34" s="344"/>
      <c r="CL34" s="344"/>
      <c r="CM34" s="344"/>
      <c r="CN34" s="167"/>
      <c r="CO34" s="345">
        <f>IF(CQ34="","",MAX(C34:D43,U34:V43,AM34:AN43,BE34:BF43,BW34:BX43)+1)</f>
        <v>17</v>
      </c>
      <c r="CP34" s="345"/>
      <c r="CQ34" s="344" t="str">
        <f>IF('各会計、関係団体の財政状況及び健全化判断比率'!BS7="","",'各会計、関係団体の財政状況及び健全化判断比率'!BS7)</f>
        <v>東広島流通センター</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住宅新築資金等貸付事業特別会計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介護保険特別会計(保険事業勘定)</v>
      </c>
      <c r="X35" s="344"/>
      <c r="Y35" s="344"/>
      <c r="Z35" s="344"/>
      <c r="AA35" s="344"/>
      <c r="AB35" s="344"/>
      <c r="AC35" s="344"/>
      <c r="AD35" s="344"/>
      <c r="AE35" s="344"/>
      <c r="AF35" s="344"/>
      <c r="AG35" s="344"/>
      <c r="AH35" s="344"/>
      <c r="AI35" s="344"/>
      <c r="AJ35" s="344"/>
      <c r="AK35" s="344"/>
      <c r="AL35" s="167"/>
      <c r="AM35" s="345">
        <f t="shared" ref="AM35:AM43" si="0">IF(AO35="","",AM34+1)</f>
        <v>9</v>
      </c>
      <c r="AN35" s="345"/>
      <c r="AO35" s="344" t="str">
        <f>IF('各会計、関係団体の財政状況及び健全化判断比率'!B33="","",'各会計、関係団体の財政状況及び健全化判断比率'!B33)</f>
        <v>下水道事業会計</v>
      </c>
      <c r="AP35" s="344"/>
      <c r="AQ35" s="344"/>
      <c r="AR35" s="344"/>
      <c r="AS35" s="344"/>
      <c r="AT35" s="344"/>
      <c r="AU35" s="344"/>
      <c r="AV35" s="344"/>
      <c r="AW35" s="344"/>
      <c r="AX35" s="344"/>
      <c r="AY35" s="344"/>
      <c r="AZ35" s="344"/>
      <c r="BA35" s="344"/>
      <c r="BB35" s="344"/>
      <c r="BC35" s="344"/>
      <c r="BD35" s="167"/>
      <c r="BE35" s="345">
        <f t="shared" ref="BE35:BE43" si="1">IF(BG35="","",BE34+1)</f>
        <v>11</v>
      </c>
      <c r="BF35" s="345"/>
      <c r="BG35" s="344" t="str">
        <f>IF('各会計、関係団体の財政状況及び健全化判断比率'!B35="","",'各会計、関係団体の財政状況及び健全化判断比率'!B35)</f>
        <v>寺家地区土地区画整理事業特別会計</v>
      </c>
      <c r="BH35" s="344"/>
      <c r="BI35" s="344"/>
      <c r="BJ35" s="344"/>
      <c r="BK35" s="344"/>
      <c r="BL35" s="344"/>
      <c r="BM35" s="344"/>
      <c r="BN35" s="344"/>
      <c r="BO35" s="344"/>
      <c r="BP35" s="344"/>
      <c r="BQ35" s="344"/>
      <c r="BR35" s="344"/>
      <c r="BS35" s="344"/>
      <c r="BT35" s="344"/>
      <c r="BU35" s="344"/>
      <c r="BV35" s="167"/>
      <c r="BW35" s="345">
        <f t="shared" ref="BW35:BW43" si="2">IF(BY35="","",BW34+1)</f>
        <v>14</v>
      </c>
      <c r="BX35" s="345"/>
      <c r="BY35" s="344" t="str">
        <f>IF('各会計、関係団体の財政状況及び健全化判断比率'!B69="","",'各会計、関係団体の財政状況及び健全化判断比率'!B69)</f>
        <v>広島県市町総合事務組合</v>
      </c>
      <c r="BZ35" s="344"/>
      <c r="CA35" s="344"/>
      <c r="CB35" s="344"/>
      <c r="CC35" s="344"/>
      <c r="CD35" s="344"/>
      <c r="CE35" s="344"/>
      <c r="CF35" s="344"/>
      <c r="CG35" s="344"/>
      <c r="CH35" s="344"/>
      <c r="CI35" s="344"/>
      <c r="CJ35" s="344"/>
      <c r="CK35" s="344"/>
      <c r="CL35" s="344"/>
      <c r="CM35" s="344"/>
      <c r="CN35" s="167"/>
      <c r="CO35" s="345">
        <f t="shared" ref="CO35:CO43" si="3">IF(CQ35="","",CO34+1)</f>
        <v>18</v>
      </c>
      <c r="CP35" s="345"/>
      <c r="CQ35" s="344" t="str">
        <f>IF('各会計、関係団体の財政状況及び健全化判断比率'!BS8="","",'各会計、関係団体の財政状況及び健全化判断比率'!BS8)</f>
        <v>東広島市土地開発公社</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f>IF(E36="","",C35+1)</f>
        <v>3</v>
      </c>
      <c r="D36" s="345"/>
      <c r="E36" s="344" t="str">
        <f>IF('各会計、関係団体の財政状況及び健全化判断比率'!B9="","",'各会計、関係団体の財政状況及び健全化判断比率'!B9)</f>
        <v>ひがしひろしま墓園管理事業特別会計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12</v>
      </c>
      <c r="BF36" s="345"/>
      <c r="BG36" s="344" t="str">
        <f>IF('各会計、関係団体の財政状況及び健全化判断比率'!B36="","",'各会計、関係団体の財政状況及び健全化判断比率'!B36)</f>
        <v>産業団地造成事業特別会計</v>
      </c>
      <c r="BH36" s="344"/>
      <c r="BI36" s="344"/>
      <c r="BJ36" s="344"/>
      <c r="BK36" s="344"/>
      <c r="BL36" s="344"/>
      <c r="BM36" s="344"/>
      <c r="BN36" s="344"/>
      <c r="BO36" s="344"/>
      <c r="BP36" s="344"/>
      <c r="BQ36" s="344"/>
      <c r="BR36" s="344"/>
      <c r="BS36" s="344"/>
      <c r="BT36" s="344"/>
      <c r="BU36" s="344"/>
      <c r="BV36" s="167"/>
      <c r="BW36" s="345">
        <f t="shared" si="2"/>
        <v>15</v>
      </c>
      <c r="BX36" s="345"/>
      <c r="BY36" s="344" t="str">
        <f>IF('各会計、関係団体の財政状況及び健全化判断比率'!B70="","",'各会計、関係団体の財政状況及び健全化判断比率'!B70)</f>
        <v>広島県後期高齢者医療広域連合（一般会計）</v>
      </c>
      <c r="BZ36" s="344"/>
      <c r="CA36" s="344"/>
      <c r="CB36" s="344"/>
      <c r="CC36" s="344"/>
      <c r="CD36" s="344"/>
      <c r="CE36" s="344"/>
      <c r="CF36" s="344"/>
      <c r="CG36" s="344"/>
      <c r="CH36" s="344"/>
      <c r="CI36" s="344"/>
      <c r="CJ36" s="344"/>
      <c r="CK36" s="344"/>
      <c r="CL36" s="344"/>
      <c r="CM36" s="344"/>
      <c r="CN36" s="167"/>
      <c r="CO36" s="345">
        <f t="shared" si="3"/>
        <v>19</v>
      </c>
      <c r="CP36" s="345"/>
      <c r="CQ36" s="344" t="str">
        <f>IF('各会計、関係団体の財政状況及び健全化判断比率'!BS9="","",'各会計、関係団体の財政状況及び健全化判断比率'!BS9)</f>
        <v>東広島市教育文化振興事業団</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f t="shared" si="4"/>
        <v>7</v>
      </c>
      <c r="V37" s="345"/>
      <c r="W37" s="344" t="str">
        <f>IF('各会計、関係団体の財政状況及び健全化判断比率'!B31="","",'各会計、関係団体の財政状況及び健全化判断比率'!B31)</f>
        <v>介護保険特別会計（介護サービス事業勘定）</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16</v>
      </c>
      <c r="BX37" s="345"/>
      <c r="BY37" s="344" t="str">
        <f>IF('各会計、関係団体の財政状況及び健全化判断比率'!B71="","",'各会計、関係団体の財政状況及び健全化判断比率'!B71)</f>
        <v>広島県後期高齢者医療広域連合（特別会計）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526</v>
      </c>
      <c r="D34" s="1154"/>
      <c r="E34" s="1155"/>
      <c r="F34" s="32">
        <v>7.72</v>
      </c>
      <c r="G34" s="33">
        <v>8.82</v>
      </c>
      <c r="H34" s="33">
        <v>9.73</v>
      </c>
      <c r="I34" s="33">
        <v>9.36</v>
      </c>
      <c r="J34" s="34">
        <v>10.95</v>
      </c>
      <c r="K34" s="22"/>
      <c r="L34" s="22"/>
      <c r="M34" s="22"/>
      <c r="N34" s="22"/>
      <c r="O34" s="22"/>
      <c r="P34" s="22"/>
    </row>
    <row r="35" spans="1:16" ht="39" customHeight="1" x14ac:dyDescent="0.15">
      <c r="A35" s="22"/>
      <c r="B35" s="35"/>
      <c r="C35" s="1148" t="s">
        <v>527</v>
      </c>
      <c r="D35" s="1149"/>
      <c r="E35" s="1150"/>
      <c r="F35" s="36">
        <v>3.13</v>
      </c>
      <c r="G35" s="37">
        <v>6.38</v>
      </c>
      <c r="H35" s="37">
        <v>5.33</v>
      </c>
      <c r="I35" s="37">
        <v>1.28</v>
      </c>
      <c r="J35" s="38">
        <v>1.1100000000000001</v>
      </c>
      <c r="K35" s="22"/>
      <c r="L35" s="22"/>
      <c r="M35" s="22"/>
      <c r="N35" s="22"/>
      <c r="O35" s="22"/>
      <c r="P35" s="22"/>
    </row>
    <row r="36" spans="1:16" ht="39" customHeight="1" x14ac:dyDescent="0.15">
      <c r="A36" s="22"/>
      <c r="B36" s="35"/>
      <c r="C36" s="1148" t="s">
        <v>528</v>
      </c>
      <c r="D36" s="1149"/>
      <c r="E36" s="1150"/>
      <c r="F36" s="36" t="s">
        <v>482</v>
      </c>
      <c r="G36" s="37" t="s">
        <v>482</v>
      </c>
      <c r="H36" s="37" t="s">
        <v>482</v>
      </c>
      <c r="I36" s="37" t="s">
        <v>482</v>
      </c>
      <c r="J36" s="38">
        <v>0.91</v>
      </c>
      <c r="K36" s="22"/>
      <c r="L36" s="22"/>
      <c r="M36" s="22"/>
      <c r="N36" s="22"/>
      <c r="O36" s="22"/>
      <c r="P36" s="22"/>
    </row>
    <row r="37" spans="1:16" ht="39" customHeight="1" x14ac:dyDescent="0.15">
      <c r="A37" s="22"/>
      <c r="B37" s="35"/>
      <c r="C37" s="1148" t="s">
        <v>529</v>
      </c>
      <c r="D37" s="1149"/>
      <c r="E37" s="1150"/>
      <c r="F37" s="36">
        <v>0.41</v>
      </c>
      <c r="G37" s="37">
        <v>0.06</v>
      </c>
      <c r="H37" s="37">
        <v>0.24</v>
      </c>
      <c r="I37" s="37">
        <v>0.17</v>
      </c>
      <c r="J37" s="38">
        <v>0.5</v>
      </c>
      <c r="K37" s="22"/>
      <c r="L37" s="22"/>
      <c r="M37" s="22"/>
      <c r="N37" s="22"/>
      <c r="O37" s="22"/>
      <c r="P37" s="22"/>
    </row>
    <row r="38" spans="1:16" ht="39" customHeight="1" x14ac:dyDescent="0.15">
      <c r="A38" s="22"/>
      <c r="B38" s="35"/>
      <c r="C38" s="1148" t="s">
        <v>530</v>
      </c>
      <c r="D38" s="1149"/>
      <c r="E38" s="1150"/>
      <c r="F38" s="36">
        <v>0.13</v>
      </c>
      <c r="G38" s="37">
        <v>1.38</v>
      </c>
      <c r="H38" s="37">
        <v>1.97</v>
      </c>
      <c r="I38" s="37">
        <v>0.05</v>
      </c>
      <c r="J38" s="38">
        <v>0.16</v>
      </c>
      <c r="K38" s="22"/>
      <c r="L38" s="22"/>
      <c r="M38" s="22"/>
      <c r="N38" s="22"/>
      <c r="O38" s="22"/>
      <c r="P38" s="22"/>
    </row>
    <row r="39" spans="1:16" ht="39" customHeight="1" x14ac:dyDescent="0.15">
      <c r="A39" s="22"/>
      <c r="B39" s="35"/>
      <c r="C39" s="1148" t="s">
        <v>531</v>
      </c>
      <c r="D39" s="1149"/>
      <c r="E39" s="1150"/>
      <c r="F39" s="36">
        <v>0.01</v>
      </c>
      <c r="G39" s="37">
        <v>0.01</v>
      </c>
      <c r="H39" s="37">
        <v>0.01</v>
      </c>
      <c r="I39" s="37">
        <v>0.01</v>
      </c>
      <c r="J39" s="38">
        <v>0.12</v>
      </c>
      <c r="K39" s="22"/>
      <c r="L39" s="22"/>
      <c r="M39" s="22"/>
      <c r="N39" s="22"/>
      <c r="O39" s="22"/>
      <c r="P39" s="22"/>
    </row>
    <row r="40" spans="1:16" ht="39" customHeight="1" x14ac:dyDescent="0.15">
      <c r="A40" s="22"/>
      <c r="B40" s="35"/>
      <c r="C40" s="1148" t="s">
        <v>532</v>
      </c>
      <c r="D40" s="1149"/>
      <c r="E40" s="1150"/>
      <c r="F40" s="36">
        <v>0</v>
      </c>
      <c r="G40" s="37">
        <v>0</v>
      </c>
      <c r="H40" s="37">
        <v>0</v>
      </c>
      <c r="I40" s="37">
        <v>0</v>
      </c>
      <c r="J40" s="38">
        <v>0</v>
      </c>
      <c r="K40" s="22"/>
      <c r="L40" s="22"/>
      <c r="M40" s="22"/>
      <c r="N40" s="22"/>
      <c r="O40" s="22"/>
      <c r="P40" s="22"/>
    </row>
    <row r="41" spans="1:16" ht="39" customHeight="1" x14ac:dyDescent="0.15">
      <c r="A41" s="22"/>
      <c r="B41" s="35"/>
      <c r="C41" s="1148" t="s">
        <v>533</v>
      </c>
      <c r="D41" s="1149"/>
      <c r="E41" s="1150"/>
      <c r="F41" s="36">
        <v>0</v>
      </c>
      <c r="G41" s="37">
        <v>0.01</v>
      </c>
      <c r="H41" s="37">
        <v>0</v>
      </c>
      <c r="I41" s="37">
        <v>0</v>
      </c>
      <c r="J41" s="38">
        <v>0</v>
      </c>
      <c r="K41" s="22"/>
      <c r="L41" s="22"/>
      <c r="M41" s="22"/>
      <c r="N41" s="22"/>
      <c r="O41" s="22"/>
      <c r="P41" s="22"/>
    </row>
    <row r="42" spans="1:16" ht="39" customHeight="1" x14ac:dyDescent="0.15">
      <c r="A42" s="22"/>
      <c r="B42" s="39"/>
      <c r="C42" s="1148" t="s">
        <v>534</v>
      </c>
      <c r="D42" s="1149"/>
      <c r="E42" s="1150"/>
      <c r="F42" s="36" t="s">
        <v>482</v>
      </c>
      <c r="G42" s="37" t="s">
        <v>482</v>
      </c>
      <c r="H42" s="37" t="s">
        <v>482</v>
      </c>
      <c r="I42" s="37" t="s">
        <v>482</v>
      </c>
      <c r="J42" s="38" t="s">
        <v>482</v>
      </c>
      <c r="K42" s="22"/>
      <c r="L42" s="22"/>
      <c r="M42" s="22"/>
      <c r="N42" s="22"/>
      <c r="O42" s="22"/>
      <c r="P42" s="22"/>
    </row>
    <row r="43" spans="1:16" ht="39" customHeight="1" thickBot="1" x14ac:dyDescent="0.2">
      <c r="A43" s="22"/>
      <c r="B43" s="40"/>
      <c r="C43" s="1151" t="s">
        <v>535</v>
      </c>
      <c r="D43" s="1152"/>
      <c r="E43" s="1153"/>
      <c r="F43" s="41">
        <v>0</v>
      </c>
      <c r="G43" s="42">
        <v>0.01</v>
      </c>
      <c r="H43" s="42">
        <v>0</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8784</v>
      </c>
      <c r="L45" s="60">
        <v>8770</v>
      </c>
      <c r="M45" s="60">
        <v>8265</v>
      </c>
      <c r="N45" s="60">
        <v>7753</v>
      </c>
      <c r="O45" s="61">
        <v>7610</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x14ac:dyDescent="0.15">
      <c r="A48" s="48"/>
      <c r="B48" s="1166"/>
      <c r="C48" s="1167"/>
      <c r="D48" s="62"/>
      <c r="E48" s="1158" t="s">
        <v>15</v>
      </c>
      <c r="F48" s="1158"/>
      <c r="G48" s="1158"/>
      <c r="H48" s="1158"/>
      <c r="I48" s="1158"/>
      <c r="J48" s="1159"/>
      <c r="K48" s="63">
        <v>1221</v>
      </c>
      <c r="L48" s="64">
        <v>1107</v>
      </c>
      <c r="M48" s="64">
        <v>1185</v>
      </c>
      <c r="N48" s="64">
        <v>1380</v>
      </c>
      <c r="O48" s="65">
        <v>928</v>
      </c>
      <c r="P48" s="48"/>
      <c r="Q48" s="48"/>
      <c r="R48" s="48"/>
      <c r="S48" s="48"/>
      <c r="T48" s="48"/>
      <c r="U48" s="48"/>
    </row>
    <row r="49" spans="1:21" ht="30.75" customHeight="1" x14ac:dyDescent="0.15">
      <c r="A49" s="48"/>
      <c r="B49" s="1166"/>
      <c r="C49" s="1167"/>
      <c r="D49" s="62"/>
      <c r="E49" s="1158" t="s">
        <v>16</v>
      </c>
      <c r="F49" s="1158"/>
      <c r="G49" s="1158"/>
      <c r="H49" s="1158"/>
      <c r="I49" s="1158"/>
      <c r="J49" s="1159"/>
      <c r="K49" s="63">
        <v>995</v>
      </c>
      <c r="L49" s="64">
        <v>891</v>
      </c>
      <c r="M49" s="64">
        <v>732</v>
      </c>
      <c r="N49" s="64">
        <v>310</v>
      </c>
      <c r="O49" s="65">
        <v>278</v>
      </c>
      <c r="P49" s="48"/>
      <c r="Q49" s="48"/>
      <c r="R49" s="48"/>
      <c r="S49" s="48"/>
      <c r="T49" s="48"/>
      <c r="U49" s="48"/>
    </row>
    <row r="50" spans="1:21" ht="30.75" customHeight="1" x14ac:dyDescent="0.15">
      <c r="A50" s="48"/>
      <c r="B50" s="1166"/>
      <c r="C50" s="1167"/>
      <c r="D50" s="62"/>
      <c r="E50" s="1158" t="s">
        <v>17</v>
      </c>
      <c r="F50" s="1158"/>
      <c r="G50" s="1158"/>
      <c r="H50" s="1158"/>
      <c r="I50" s="1158"/>
      <c r="J50" s="1159"/>
      <c r="K50" s="63">
        <v>88</v>
      </c>
      <c r="L50" s="64">
        <v>79</v>
      </c>
      <c r="M50" s="64">
        <v>63</v>
      </c>
      <c r="N50" s="64">
        <v>74</v>
      </c>
      <c r="O50" s="65">
        <v>50</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8768</v>
      </c>
      <c r="L52" s="64">
        <v>9190</v>
      </c>
      <c r="M52" s="64">
        <v>9317</v>
      </c>
      <c r="N52" s="64">
        <v>8773</v>
      </c>
      <c r="O52" s="65">
        <v>8731</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2320</v>
      </c>
      <c r="L53" s="69">
        <v>1657</v>
      </c>
      <c r="M53" s="69">
        <v>928</v>
      </c>
      <c r="N53" s="69">
        <v>744</v>
      </c>
      <c r="O53" s="70">
        <v>135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4" t="s">
        <v>24</v>
      </c>
      <c r="C41" s="1185"/>
      <c r="D41" s="81"/>
      <c r="E41" s="1186" t="s">
        <v>25</v>
      </c>
      <c r="F41" s="1186"/>
      <c r="G41" s="1186"/>
      <c r="H41" s="1187"/>
      <c r="I41" s="82">
        <v>85522</v>
      </c>
      <c r="J41" s="83">
        <v>84035</v>
      </c>
      <c r="K41" s="83">
        <v>84996</v>
      </c>
      <c r="L41" s="83">
        <v>84997</v>
      </c>
      <c r="M41" s="84">
        <v>82987</v>
      </c>
    </row>
    <row r="42" spans="2:13" ht="27.75" customHeight="1" x14ac:dyDescent="0.15">
      <c r="B42" s="1174"/>
      <c r="C42" s="1175"/>
      <c r="D42" s="85"/>
      <c r="E42" s="1178" t="s">
        <v>26</v>
      </c>
      <c r="F42" s="1178"/>
      <c r="G42" s="1178"/>
      <c r="H42" s="1179"/>
      <c r="I42" s="86">
        <v>1351</v>
      </c>
      <c r="J42" s="87">
        <v>846</v>
      </c>
      <c r="K42" s="87">
        <v>453</v>
      </c>
      <c r="L42" s="87">
        <v>714</v>
      </c>
      <c r="M42" s="88">
        <v>1335</v>
      </c>
    </row>
    <row r="43" spans="2:13" ht="27.75" customHeight="1" x14ac:dyDescent="0.15">
      <c r="B43" s="1174"/>
      <c r="C43" s="1175"/>
      <c r="D43" s="85"/>
      <c r="E43" s="1178" t="s">
        <v>27</v>
      </c>
      <c r="F43" s="1178"/>
      <c r="G43" s="1178"/>
      <c r="H43" s="1179"/>
      <c r="I43" s="86">
        <v>16207</v>
      </c>
      <c r="J43" s="87">
        <v>15297</v>
      </c>
      <c r="K43" s="87">
        <v>14772</v>
      </c>
      <c r="L43" s="87">
        <v>16143</v>
      </c>
      <c r="M43" s="88">
        <v>12346</v>
      </c>
    </row>
    <row r="44" spans="2:13" ht="27.75" customHeight="1" x14ac:dyDescent="0.15">
      <c r="B44" s="1174"/>
      <c r="C44" s="1175"/>
      <c r="D44" s="85"/>
      <c r="E44" s="1178" t="s">
        <v>28</v>
      </c>
      <c r="F44" s="1178"/>
      <c r="G44" s="1178"/>
      <c r="H44" s="1179"/>
      <c r="I44" s="86">
        <v>3100</v>
      </c>
      <c r="J44" s="87">
        <v>2280</v>
      </c>
      <c r="K44" s="87">
        <v>1557</v>
      </c>
      <c r="L44" s="87">
        <v>1283</v>
      </c>
      <c r="M44" s="88">
        <v>1047</v>
      </c>
    </row>
    <row r="45" spans="2:13" ht="27.75" customHeight="1" x14ac:dyDescent="0.15">
      <c r="B45" s="1174"/>
      <c r="C45" s="1175"/>
      <c r="D45" s="85"/>
      <c r="E45" s="1178" t="s">
        <v>29</v>
      </c>
      <c r="F45" s="1178"/>
      <c r="G45" s="1178"/>
      <c r="H45" s="1179"/>
      <c r="I45" s="86">
        <v>12669</v>
      </c>
      <c r="J45" s="87">
        <v>12292</v>
      </c>
      <c r="K45" s="87">
        <v>11300</v>
      </c>
      <c r="L45" s="87">
        <v>10759</v>
      </c>
      <c r="M45" s="88">
        <v>9836</v>
      </c>
    </row>
    <row r="46" spans="2:13" ht="27.75" customHeight="1" x14ac:dyDescent="0.15">
      <c r="B46" s="1174"/>
      <c r="C46" s="1175"/>
      <c r="D46" s="89"/>
      <c r="E46" s="1178" t="s">
        <v>30</v>
      </c>
      <c r="F46" s="1178"/>
      <c r="G46" s="1178"/>
      <c r="H46" s="1179"/>
      <c r="I46" s="86">
        <v>370</v>
      </c>
      <c r="J46" s="87">
        <v>355</v>
      </c>
      <c r="K46" s="87">
        <v>516</v>
      </c>
      <c r="L46" s="87">
        <v>289</v>
      </c>
      <c r="M46" s="88">
        <v>266</v>
      </c>
    </row>
    <row r="47" spans="2:13" ht="27.75" customHeight="1" x14ac:dyDescent="0.15">
      <c r="B47" s="1174"/>
      <c r="C47" s="1175"/>
      <c r="D47" s="90"/>
      <c r="E47" s="1188" t="s">
        <v>31</v>
      </c>
      <c r="F47" s="1189"/>
      <c r="G47" s="1189"/>
      <c r="H47" s="1190"/>
      <c r="I47" s="86" t="s">
        <v>482</v>
      </c>
      <c r="J47" s="87" t="s">
        <v>482</v>
      </c>
      <c r="K47" s="87" t="s">
        <v>482</v>
      </c>
      <c r="L47" s="87" t="s">
        <v>482</v>
      </c>
      <c r="M47" s="88" t="s">
        <v>482</v>
      </c>
    </row>
    <row r="48" spans="2:13" ht="27.75" customHeight="1" x14ac:dyDescent="0.15">
      <c r="B48" s="1174"/>
      <c r="C48" s="1175"/>
      <c r="D48" s="85"/>
      <c r="E48" s="1178" t="s">
        <v>32</v>
      </c>
      <c r="F48" s="1178"/>
      <c r="G48" s="1178"/>
      <c r="H48" s="1179"/>
      <c r="I48" s="86" t="s">
        <v>482</v>
      </c>
      <c r="J48" s="87" t="s">
        <v>482</v>
      </c>
      <c r="K48" s="87" t="s">
        <v>482</v>
      </c>
      <c r="L48" s="87" t="s">
        <v>482</v>
      </c>
      <c r="M48" s="88" t="s">
        <v>482</v>
      </c>
    </row>
    <row r="49" spans="2:13" ht="27.75" customHeight="1" x14ac:dyDescent="0.15">
      <c r="B49" s="1176"/>
      <c r="C49" s="1177"/>
      <c r="D49" s="85"/>
      <c r="E49" s="1178" t="s">
        <v>33</v>
      </c>
      <c r="F49" s="1178"/>
      <c r="G49" s="1178"/>
      <c r="H49" s="1179"/>
      <c r="I49" s="86" t="s">
        <v>482</v>
      </c>
      <c r="J49" s="87" t="s">
        <v>482</v>
      </c>
      <c r="K49" s="87" t="s">
        <v>482</v>
      </c>
      <c r="L49" s="87" t="s">
        <v>482</v>
      </c>
      <c r="M49" s="88" t="s">
        <v>482</v>
      </c>
    </row>
    <row r="50" spans="2:13" ht="27.75" customHeight="1" x14ac:dyDescent="0.15">
      <c r="B50" s="1172" t="s">
        <v>34</v>
      </c>
      <c r="C50" s="1173"/>
      <c r="D50" s="91"/>
      <c r="E50" s="1178" t="s">
        <v>35</v>
      </c>
      <c r="F50" s="1178"/>
      <c r="G50" s="1178"/>
      <c r="H50" s="1179"/>
      <c r="I50" s="86">
        <v>23903</v>
      </c>
      <c r="J50" s="87">
        <v>26591</v>
      </c>
      <c r="K50" s="87">
        <v>27972</v>
      </c>
      <c r="L50" s="87">
        <v>28203</v>
      </c>
      <c r="M50" s="88">
        <v>27524</v>
      </c>
    </row>
    <row r="51" spans="2:13" ht="27.75" customHeight="1" x14ac:dyDescent="0.15">
      <c r="B51" s="1174"/>
      <c r="C51" s="1175"/>
      <c r="D51" s="85"/>
      <c r="E51" s="1178" t="s">
        <v>36</v>
      </c>
      <c r="F51" s="1178"/>
      <c r="G51" s="1178"/>
      <c r="H51" s="1179"/>
      <c r="I51" s="86">
        <v>12069</v>
      </c>
      <c r="J51" s="87">
        <v>11916</v>
      </c>
      <c r="K51" s="87">
        <v>10027</v>
      </c>
      <c r="L51" s="87">
        <v>13783</v>
      </c>
      <c r="M51" s="88">
        <v>10434</v>
      </c>
    </row>
    <row r="52" spans="2:13" ht="27.75" customHeight="1" x14ac:dyDescent="0.15">
      <c r="B52" s="1176"/>
      <c r="C52" s="1177"/>
      <c r="D52" s="85"/>
      <c r="E52" s="1178" t="s">
        <v>37</v>
      </c>
      <c r="F52" s="1178"/>
      <c r="G52" s="1178"/>
      <c r="H52" s="1179"/>
      <c r="I52" s="86">
        <v>78603</v>
      </c>
      <c r="J52" s="87">
        <v>80759</v>
      </c>
      <c r="K52" s="87">
        <v>80286</v>
      </c>
      <c r="L52" s="87">
        <v>83618</v>
      </c>
      <c r="M52" s="88">
        <v>83054</v>
      </c>
    </row>
    <row r="53" spans="2:13" ht="27.75" customHeight="1" thickBot="1" x14ac:dyDescent="0.2">
      <c r="B53" s="1180" t="s">
        <v>21</v>
      </c>
      <c r="C53" s="1181"/>
      <c r="D53" s="92"/>
      <c r="E53" s="1182" t="s">
        <v>38</v>
      </c>
      <c r="F53" s="1182"/>
      <c r="G53" s="1182"/>
      <c r="H53" s="1183"/>
      <c r="I53" s="93">
        <v>4643</v>
      </c>
      <c r="J53" s="94">
        <v>-4161</v>
      </c>
      <c r="K53" s="94">
        <v>-4692</v>
      </c>
      <c r="L53" s="94">
        <v>-11418</v>
      </c>
      <c r="M53" s="95">
        <v>-13196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254"/>
      <c r="B1" s="1256"/>
      <c r="P1" s="246"/>
      <c r="Q1" s="246"/>
    </row>
    <row r="2" spans="1:51" ht="25.5" x14ac:dyDescent="0.25">
      <c r="A2" s="1254"/>
      <c r="C2" s="1255"/>
      <c r="P2" s="246"/>
      <c r="Q2" s="246"/>
    </row>
    <row r="3" spans="1:51" ht="25.5" x14ac:dyDescent="0.25">
      <c r="A3" s="1254"/>
      <c r="C3" s="1255"/>
      <c r="P3" s="246"/>
      <c r="Q3" s="246"/>
    </row>
    <row r="4" spans="1:51" s="1253" customFormat="1" ht="13.5" x14ac:dyDescent="0.1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x14ac:dyDescent="0.1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x14ac:dyDescent="0.1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x14ac:dyDescent="0.1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x14ac:dyDescent="0.1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x14ac:dyDescent="0.1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x14ac:dyDescent="0.1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555</v>
      </c>
    </row>
    <row r="11" spans="1:51" s="1253" customFormat="1" ht="13.5" x14ac:dyDescent="0.1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x14ac:dyDescent="0.1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555</v>
      </c>
    </row>
    <row r="13" spans="1:51" s="1253" customFormat="1" ht="13.5" x14ac:dyDescent="0.1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x14ac:dyDescent="0.15">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x14ac:dyDescent="0.1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x14ac:dyDescent="0.1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x14ac:dyDescent="0.1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x14ac:dyDescent="0.1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x14ac:dyDescent="0.15">
      <c r="P19" s="246"/>
      <c r="Q19" s="246"/>
    </row>
    <row r="20" spans="1:259" ht="13.5" x14ac:dyDescent="0.15">
      <c r="P20" s="246"/>
      <c r="Q20" s="246"/>
    </row>
    <row r="21" spans="1:259" ht="17.25" x14ac:dyDescent="0.15">
      <c r="B21" s="1252"/>
      <c r="C21" s="248"/>
      <c r="D21" s="248"/>
      <c r="E21" s="248"/>
      <c r="F21" s="248"/>
      <c r="G21" s="248"/>
      <c r="H21" s="248"/>
      <c r="I21" s="248"/>
      <c r="J21" s="248"/>
      <c r="K21" s="248"/>
      <c r="L21" s="248"/>
      <c r="M21" s="248"/>
      <c r="N21" s="1251"/>
      <c r="O21" s="248"/>
      <c r="P21" s="249"/>
      <c r="Q21" s="246"/>
      <c r="IY21" s="1250"/>
    </row>
    <row r="22" spans="1:259" ht="17.25" x14ac:dyDescent="0.15">
      <c r="B22" s="250"/>
      <c r="IY22" s="1249"/>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1237"/>
      <c r="C40" s="246"/>
      <c r="D40" s="246"/>
      <c r="E40" s="246"/>
      <c r="F40" s="246"/>
      <c r="G40" s="246"/>
      <c r="H40" s="246"/>
      <c r="I40" s="246"/>
      <c r="J40" s="246"/>
      <c r="K40" s="246"/>
      <c r="L40" s="246"/>
      <c r="M40" s="246"/>
      <c r="N40" s="246"/>
      <c r="O40" s="246"/>
      <c r="P40" s="1237"/>
      <c r="Q40" s="246"/>
    </row>
    <row r="41" spans="2:17" ht="17.25" x14ac:dyDescent="0.15">
      <c r="B41" s="247" t="s">
        <v>554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1236" t="s">
        <v>550</v>
      </c>
      <c r="I42" s="1235"/>
      <c r="J42" s="1235"/>
      <c r="K42" s="1235"/>
      <c r="L42" s="246"/>
      <c r="M42" s="246"/>
      <c r="N42" s="246"/>
      <c r="O42" s="246"/>
    </row>
    <row r="43" spans="2:17" ht="13.5" x14ac:dyDescent="0.15">
      <c r="B43" s="250"/>
      <c r="C43" s="246"/>
      <c r="D43" s="246"/>
      <c r="E43" s="246"/>
      <c r="F43" s="246"/>
      <c r="G43" s="1234"/>
      <c r="H43" s="1233"/>
      <c r="I43" s="1233"/>
      <c r="J43" s="1233"/>
      <c r="K43" s="1233"/>
      <c r="L43" s="1233"/>
      <c r="M43" s="1233"/>
      <c r="N43" s="1233"/>
      <c r="O43" s="1232"/>
    </row>
    <row r="44" spans="2:17" ht="13.5" x14ac:dyDescent="0.15">
      <c r="B44" s="250"/>
      <c r="C44" s="246"/>
      <c r="D44" s="246"/>
      <c r="E44" s="246"/>
      <c r="F44" s="246"/>
      <c r="G44" s="1231"/>
      <c r="H44" s="1230"/>
      <c r="I44" s="1230"/>
      <c r="J44" s="1230"/>
      <c r="K44" s="1230"/>
      <c r="L44" s="1230"/>
      <c r="M44" s="1230"/>
      <c r="N44" s="1230"/>
      <c r="O44" s="1229"/>
    </row>
    <row r="45" spans="2:17" ht="13.5" x14ac:dyDescent="0.15">
      <c r="B45" s="250"/>
      <c r="C45" s="246"/>
      <c r="D45" s="246"/>
      <c r="E45" s="246"/>
      <c r="F45" s="246"/>
      <c r="G45" s="1231"/>
      <c r="H45" s="1230"/>
      <c r="I45" s="1230"/>
      <c r="J45" s="1230"/>
      <c r="K45" s="1230"/>
      <c r="L45" s="1230"/>
      <c r="M45" s="1230"/>
      <c r="N45" s="1230"/>
      <c r="O45" s="1229"/>
    </row>
    <row r="46" spans="2:17" ht="13.5" x14ac:dyDescent="0.15">
      <c r="B46" s="250"/>
      <c r="C46" s="246"/>
      <c r="D46" s="246"/>
      <c r="E46" s="246"/>
      <c r="F46" s="246"/>
      <c r="G46" s="1231"/>
      <c r="H46" s="1230"/>
      <c r="I46" s="1230"/>
      <c r="J46" s="1230"/>
      <c r="K46" s="1230"/>
      <c r="L46" s="1230"/>
      <c r="M46" s="1230"/>
      <c r="N46" s="1230"/>
      <c r="O46" s="1229"/>
    </row>
    <row r="47" spans="2:17" ht="13.5" x14ac:dyDescent="0.15">
      <c r="B47" s="250"/>
      <c r="C47" s="246"/>
      <c r="D47" s="246"/>
      <c r="E47" s="246"/>
      <c r="F47" s="246"/>
      <c r="G47" s="1228"/>
      <c r="H47" s="1227"/>
      <c r="I47" s="1227"/>
      <c r="J47" s="1227"/>
      <c r="K47" s="1227"/>
      <c r="L47" s="1227"/>
      <c r="M47" s="1227"/>
      <c r="N47" s="1227"/>
      <c r="O47" s="1226"/>
    </row>
    <row r="48" spans="2:17" ht="13.5" x14ac:dyDescent="0.15">
      <c r="B48" s="250"/>
      <c r="C48" s="246"/>
      <c r="D48" s="246"/>
      <c r="E48" s="246"/>
      <c r="F48" s="246"/>
      <c r="G48" s="246"/>
      <c r="H48" s="1248"/>
      <c r="I48" s="1248"/>
      <c r="J48" s="1248"/>
    </row>
    <row r="49" spans="1:17" ht="13.5" x14ac:dyDescent="0.15">
      <c r="B49" s="250"/>
      <c r="C49" s="246"/>
      <c r="D49" s="246"/>
      <c r="E49" s="246"/>
      <c r="F49" s="246"/>
      <c r="G49" s="245" t="s">
        <v>553</v>
      </c>
    </row>
    <row r="50" spans="1:17" ht="13.5" x14ac:dyDescent="0.15">
      <c r="B50" s="250"/>
      <c r="C50" s="246"/>
      <c r="D50" s="246"/>
      <c r="E50" s="246"/>
      <c r="F50" s="246"/>
      <c r="G50" s="1219"/>
      <c r="H50" s="1218"/>
      <c r="I50" s="1218"/>
      <c r="J50" s="1217"/>
      <c r="K50" s="1216" t="s">
        <v>521</v>
      </c>
      <c r="L50" s="1216" t="s">
        <v>522</v>
      </c>
      <c r="M50" s="1216" t="s">
        <v>523</v>
      </c>
      <c r="N50" s="1216" t="s">
        <v>524</v>
      </c>
      <c r="O50" s="1216" t="s">
        <v>525</v>
      </c>
    </row>
    <row r="51" spans="1:17" ht="13.5" x14ac:dyDescent="0.15">
      <c r="B51" s="250"/>
      <c r="C51" s="246"/>
      <c r="D51" s="246"/>
      <c r="E51" s="246"/>
      <c r="F51" s="246"/>
      <c r="G51" s="1215" t="s">
        <v>547</v>
      </c>
      <c r="H51" s="1214"/>
      <c r="I51" s="1213" t="s">
        <v>545</v>
      </c>
      <c r="J51" s="1213"/>
      <c r="K51" s="1247"/>
      <c r="L51" s="1247"/>
      <c r="M51" s="1247"/>
      <c r="N51" s="1247"/>
      <c r="O51" s="1247"/>
    </row>
    <row r="52" spans="1:17" ht="13.5" x14ac:dyDescent="0.15">
      <c r="B52" s="250"/>
      <c r="C52" s="246"/>
      <c r="D52" s="246"/>
      <c r="E52" s="246"/>
      <c r="F52" s="246"/>
      <c r="G52" s="1211"/>
      <c r="H52" s="1210"/>
      <c r="I52" s="1212"/>
      <c r="J52" s="1212"/>
      <c r="K52" s="1201"/>
      <c r="L52" s="1201"/>
      <c r="M52" s="1201"/>
      <c r="N52" s="1201"/>
      <c r="O52" s="1201"/>
    </row>
    <row r="53" spans="1:17" ht="13.5" x14ac:dyDescent="0.15">
      <c r="A53" s="1238"/>
      <c r="B53" s="250"/>
      <c r="C53" s="246"/>
      <c r="D53" s="246"/>
      <c r="E53" s="246"/>
      <c r="F53" s="246"/>
      <c r="G53" s="1211"/>
      <c r="H53" s="1210"/>
      <c r="I53" s="1203" t="s">
        <v>552</v>
      </c>
      <c r="J53" s="1203"/>
      <c r="K53" s="1246"/>
      <c r="L53" s="1246"/>
      <c r="M53" s="1246"/>
      <c r="N53" s="1246"/>
      <c r="O53" s="1246"/>
    </row>
    <row r="54" spans="1:17" ht="13.5" x14ac:dyDescent="0.15">
      <c r="A54" s="1238"/>
      <c r="B54" s="250"/>
      <c r="C54" s="246"/>
      <c r="D54" s="246"/>
      <c r="E54" s="246"/>
      <c r="F54" s="246"/>
      <c r="G54" s="1208"/>
      <c r="H54" s="1207"/>
      <c r="I54" s="1203"/>
      <c r="J54" s="1203"/>
      <c r="K54" s="1206"/>
      <c r="L54" s="1206"/>
      <c r="M54" s="1206"/>
      <c r="N54" s="1206"/>
      <c r="O54" s="1206"/>
    </row>
    <row r="55" spans="1:17" ht="13.5" x14ac:dyDescent="0.15">
      <c r="A55" s="1238"/>
      <c r="B55" s="250"/>
      <c r="C55" s="246"/>
      <c r="D55" s="246"/>
      <c r="E55" s="246"/>
      <c r="F55" s="246"/>
      <c r="G55" s="1205" t="s">
        <v>546</v>
      </c>
      <c r="H55" s="1204"/>
      <c r="I55" s="1203" t="s">
        <v>545</v>
      </c>
      <c r="J55" s="1203"/>
      <c r="K55" s="1247"/>
      <c r="L55" s="1247"/>
      <c r="M55" s="1247"/>
      <c r="N55" s="1247"/>
      <c r="O55" s="1247"/>
    </row>
    <row r="56" spans="1:17" ht="13.5" x14ac:dyDescent="0.15">
      <c r="A56" s="1238"/>
      <c r="B56" s="250"/>
      <c r="C56" s="246"/>
      <c r="D56" s="246"/>
      <c r="E56" s="246"/>
      <c r="F56" s="246"/>
      <c r="G56" s="1200"/>
      <c r="H56" s="1199"/>
      <c r="I56" s="1203"/>
      <c r="J56" s="1203"/>
      <c r="K56" s="1201"/>
      <c r="L56" s="1201"/>
      <c r="M56" s="1201"/>
      <c r="N56" s="1201"/>
      <c r="O56" s="1201"/>
    </row>
    <row r="57" spans="1:17" s="1238" customFormat="1" ht="13.5" x14ac:dyDescent="0.15">
      <c r="B57" s="1239"/>
      <c r="C57" s="1235"/>
      <c r="D57" s="1235"/>
      <c r="E57" s="1235"/>
      <c r="F57" s="1235"/>
      <c r="G57" s="1200"/>
      <c r="H57" s="1199"/>
      <c r="I57" s="1195" t="s">
        <v>552</v>
      </c>
      <c r="J57" s="1195"/>
      <c r="K57" s="1246"/>
      <c r="L57" s="1246"/>
      <c r="M57" s="1246"/>
      <c r="N57" s="1246"/>
      <c r="O57" s="1246"/>
      <c r="P57" s="1244"/>
      <c r="Q57" s="1239"/>
    </row>
    <row r="58" spans="1:17" s="1238" customFormat="1" ht="13.5" x14ac:dyDescent="0.15">
      <c r="A58" s="245"/>
      <c r="B58" s="1239"/>
      <c r="C58" s="1235"/>
      <c r="D58" s="1235"/>
      <c r="E58" s="1235"/>
      <c r="F58" s="1235"/>
      <c r="G58" s="1197"/>
      <c r="H58" s="1196"/>
      <c r="I58" s="1195"/>
      <c r="J58" s="1195"/>
      <c r="K58" s="1206"/>
      <c r="L58" s="1206"/>
      <c r="M58" s="1206"/>
      <c r="N58" s="1206"/>
      <c r="O58" s="1206"/>
      <c r="P58" s="1244"/>
      <c r="Q58" s="1239"/>
    </row>
    <row r="59" spans="1:17" s="1238" customFormat="1" ht="13.5" x14ac:dyDescent="0.15">
      <c r="A59" s="245"/>
      <c r="B59" s="1239"/>
      <c r="C59" s="1235"/>
      <c r="D59" s="1235"/>
      <c r="E59" s="1235"/>
      <c r="F59" s="1235"/>
      <c r="G59" s="1235"/>
      <c r="H59" s="1235"/>
      <c r="I59" s="1235"/>
      <c r="J59" s="1235"/>
      <c r="K59" s="1245"/>
      <c r="L59" s="1245"/>
      <c r="M59" s="1245"/>
      <c r="N59" s="1245"/>
      <c r="O59" s="1245"/>
      <c r="P59" s="1244"/>
      <c r="Q59" s="1239"/>
    </row>
    <row r="60" spans="1:17" s="1238" customFormat="1" ht="13.5" x14ac:dyDescent="0.15">
      <c r="A60" s="245"/>
      <c r="B60" s="1239"/>
      <c r="C60" s="1235"/>
      <c r="D60" s="1235"/>
      <c r="E60" s="1235"/>
      <c r="F60" s="1235"/>
      <c r="G60" s="1235"/>
      <c r="H60" s="1235"/>
      <c r="I60" s="1235"/>
      <c r="J60" s="1235"/>
      <c r="K60" s="1245"/>
      <c r="L60" s="1245"/>
      <c r="M60" s="1245"/>
      <c r="N60" s="1245"/>
      <c r="O60" s="1245"/>
      <c r="P60" s="1244"/>
      <c r="Q60" s="1239"/>
    </row>
    <row r="61" spans="1:17" s="1238" customFormat="1" ht="13.5" x14ac:dyDescent="0.15">
      <c r="A61" s="245"/>
      <c r="B61" s="1243"/>
      <c r="C61" s="1242"/>
      <c r="D61" s="1242"/>
      <c r="E61" s="1242"/>
      <c r="F61" s="1242"/>
      <c r="G61" s="1242"/>
      <c r="H61" s="1242"/>
      <c r="I61" s="1242"/>
      <c r="J61" s="1242"/>
      <c r="K61" s="1242"/>
      <c r="L61" s="1242"/>
      <c r="M61" s="1241"/>
      <c r="N61" s="1241"/>
      <c r="O61" s="1241"/>
      <c r="P61" s="1240"/>
      <c r="Q61" s="1239"/>
    </row>
    <row r="62" spans="1:17" ht="13.5" x14ac:dyDescent="0.15">
      <c r="B62" s="1237"/>
      <c r="C62" s="1237"/>
      <c r="D62" s="1237"/>
      <c r="E62" s="1237"/>
      <c r="F62" s="1237"/>
      <c r="G62" s="1237"/>
      <c r="H62" s="1237"/>
      <c r="I62" s="1237"/>
      <c r="J62" s="1237"/>
      <c r="K62" s="1237"/>
      <c r="L62" s="1237"/>
      <c r="M62" s="1237"/>
      <c r="N62" s="1237"/>
      <c r="O62" s="1237"/>
      <c r="P62" s="1237"/>
      <c r="Q62" s="246"/>
    </row>
    <row r="63" spans="1:17" ht="17.25" x14ac:dyDescent="0.15">
      <c r="B63" s="309" t="s">
        <v>551</v>
      </c>
      <c r="C63" s="246"/>
      <c r="D63" s="246"/>
      <c r="E63" s="246"/>
      <c r="F63" s="246"/>
      <c r="G63" s="246"/>
      <c r="H63" s="246"/>
      <c r="I63" s="246"/>
      <c r="J63" s="246"/>
      <c r="K63" s="246"/>
      <c r="L63" s="246"/>
      <c r="M63" s="246"/>
      <c r="N63" s="246"/>
      <c r="O63" s="246"/>
    </row>
    <row r="64" spans="1:17" ht="13.5" x14ac:dyDescent="0.15">
      <c r="B64" s="250"/>
      <c r="C64" s="246"/>
      <c r="D64" s="246"/>
      <c r="E64" s="246"/>
      <c r="F64" s="246"/>
      <c r="G64" s="1236" t="s">
        <v>550</v>
      </c>
      <c r="I64" s="1235"/>
      <c r="J64" s="1235"/>
      <c r="K64" s="1235"/>
      <c r="L64" s="246"/>
      <c r="M64" s="246"/>
      <c r="N64" s="246"/>
      <c r="O64" s="246"/>
    </row>
    <row r="65" spans="2:30" ht="13.5" x14ac:dyDescent="0.15">
      <c r="B65" s="250"/>
      <c r="C65" s="246"/>
      <c r="D65" s="246"/>
      <c r="E65" s="246"/>
      <c r="F65" s="246"/>
      <c r="G65" s="1234" t="s">
        <v>549</v>
      </c>
      <c r="H65" s="1233"/>
      <c r="I65" s="1233"/>
      <c r="J65" s="1233"/>
      <c r="K65" s="1233"/>
      <c r="L65" s="1233"/>
      <c r="M65" s="1233"/>
      <c r="N65" s="1233"/>
      <c r="O65" s="1232"/>
    </row>
    <row r="66" spans="2:30" ht="13.5" x14ac:dyDescent="0.15">
      <c r="B66" s="250"/>
      <c r="C66" s="246"/>
      <c r="D66" s="246"/>
      <c r="E66" s="246"/>
      <c r="F66" s="246"/>
      <c r="G66" s="1231"/>
      <c r="H66" s="1230"/>
      <c r="I66" s="1230"/>
      <c r="J66" s="1230"/>
      <c r="K66" s="1230"/>
      <c r="L66" s="1230"/>
      <c r="M66" s="1230"/>
      <c r="N66" s="1230"/>
      <c r="O66" s="1229"/>
    </row>
    <row r="67" spans="2:30" ht="13.5" x14ac:dyDescent="0.15">
      <c r="B67" s="250"/>
      <c r="C67" s="246"/>
      <c r="D67" s="246"/>
      <c r="E67" s="246"/>
      <c r="F67" s="246"/>
      <c r="G67" s="1231"/>
      <c r="H67" s="1230"/>
      <c r="I67" s="1230"/>
      <c r="J67" s="1230"/>
      <c r="K67" s="1230"/>
      <c r="L67" s="1230"/>
      <c r="M67" s="1230"/>
      <c r="N67" s="1230"/>
      <c r="O67" s="1229"/>
    </row>
    <row r="68" spans="2:30" ht="13.5" x14ac:dyDescent="0.15">
      <c r="B68" s="250"/>
      <c r="C68" s="246"/>
      <c r="D68" s="246"/>
      <c r="E68" s="246"/>
      <c r="F68" s="246"/>
      <c r="G68" s="1231"/>
      <c r="H68" s="1230"/>
      <c r="I68" s="1230"/>
      <c r="J68" s="1230"/>
      <c r="K68" s="1230"/>
      <c r="L68" s="1230"/>
      <c r="M68" s="1230"/>
      <c r="N68" s="1230"/>
      <c r="O68" s="1229"/>
    </row>
    <row r="69" spans="2:30" ht="13.5" x14ac:dyDescent="0.15">
      <c r="B69" s="250"/>
      <c r="C69" s="246"/>
      <c r="D69" s="246"/>
      <c r="E69" s="246"/>
      <c r="F69" s="246"/>
      <c r="G69" s="1228"/>
      <c r="H69" s="1227"/>
      <c r="I69" s="1227"/>
      <c r="J69" s="1227"/>
      <c r="K69" s="1227"/>
      <c r="L69" s="1227"/>
      <c r="M69" s="1227"/>
      <c r="N69" s="1227"/>
      <c r="O69" s="1226"/>
    </row>
    <row r="70" spans="2:30" ht="13.5" x14ac:dyDescent="0.15">
      <c r="B70" s="250"/>
      <c r="C70" s="246"/>
      <c r="D70" s="246"/>
      <c r="E70" s="246"/>
      <c r="F70" s="246"/>
      <c r="G70" s="246"/>
      <c r="H70" s="1225"/>
      <c r="I70" s="1225"/>
      <c r="J70" s="1222"/>
      <c r="K70" s="1222"/>
      <c r="L70" s="1221"/>
      <c r="M70" s="1222"/>
      <c r="N70" s="1221"/>
      <c r="O70" s="1220"/>
    </row>
    <row r="71" spans="2:30" ht="13.5" x14ac:dyDescent="0.15">
      <c r="B71" s="250"/>
      <c r="C71" s="246"/>
      <c r="D71" s="246"/>
      <c r="E71" s="246"/>
      <c r="F71" s="246"/>
      <c r="G71" s="1224" t="s">
        <v>548</v>
      </c>
      <c r="I71" s="1223"/>
      <c r="J71" s="1222"/>
      <c r="K71" s="1222"/>
      <c r="L71" s="1221"/>
      <c r="M71" s="1222"/>
      <c r="N71" s="1221"/>
      <c r="O71" s="1220"/>
    </row>
    <row r="72" spans="2:30" ht="13.5" x14ac:dyDescent="0.15">
      <c r="B72" s="250"/>
      <c r="C72" s="246"/>
      <c r="D72" s="246"/>
      <c r="E72" s="246"/>
      <c r="F72" s="246"/>
      <c r="G72" s="1219"/>
      <c r="H72" s="1218"/>
      <c r="I72" s="1218"/>
      <c r="J72" s="1217"/>
      <c r="K72" s="1216" t="s">
        <v>521</v>
      </c>
      <c r="L72" s="1216" t="s">
        <v>522</v>
      </c>
      <c r="M72" s="1216" t="s">
        <v>523</v>
      </c>
      <c r="N72" s="1216" t="s">
        <v>524</v>
      </c>
      <c r="O72" s="1216" t="s">
        <v>525</v>
      </c>
    </row>
    <row r="73" spans="2:30" ht="13.5" x14ac:dyDescent="0.15">
      <c r="B73" s="250"/>
      <c r="C73" s="246"/>
      <c r="D73" s="246"/>
      <c r="E73" s="246"/>
      <c r="F73" s="246"/>
      <c r="G73" s="1215" t="s">
        <v>547</v>
      </c>
      <c r="H73" s="1214"/>
      <c r="I73" s="1213" t="s">
        <v>545</v>
      </c>
      <c r="J73" s="1213"/>
      <c r="K73" s="1202">
        <v>13</v>
      </c>
      <c r="L73" s="1202"/>
      <c r="M73" s="1201"/>
      <c r="N73" s="1201"/>
      <c r="O73" s="1201"/>
      <c r="S73" s="245">
        <v>9.9</v>
      </c>
    </row>
    <row r="74" spans="2:30" ht="13.5" x14ac:dyDescent="0.15">
      <c r="B74" s="250"/>
      <c r="C74" s="246"/>
      <c r="D74" s="246"/>
      <c r="E74" s="246"/>
      <c r="F74" s="246"/>
      <c r="G74" s="1211"/>
      <c r="H74" s="1210"/>
      <c r="I74" s="1212"/>
      <c r="J74" s="1212"/>
      <c r="K74" s="1202"/>
      <c r="L74" s="1202"/>
      <c r="M74" s="1201"/>
      <c r="N74" s="1201"/>
      <c r="O74" s="1201"/>
    </row>
    <row r="75" spans="2:30" ht="13.5" x14ac:dyDescent="0.15">
      <c r="B75" s="250"/>
      <c r="C75" s="246"/>
      <c r="D75" s="246"/>
      <c r="E75" s="246"/>
      <c r="F75" s="246"/>
      <c r="G75" s="1211"/>
      <c r="H75" s="1210"/>
      <c r="I75" s="1203" t="s">
        <v>544</v>
      </c>
      <c r="J75" s="1203"/>
      <c r="K75" s="1209">
        <v>7.6</v>
      </c>
      <c r="L75" s="1209">
        <v>6.2</v>
      </c>
      <c r="M75" s="1209">
        <v>4.5999999999999996</v>
      </c>
      <c r="N75" s="1209">
        <v>3.1</v>
      </c>
      <c r="O75" s="1209">
        <v>1.7</v>
      </c>
      <c r="U75" s="245">
        <v>81.2</v>
      </c>
      <c r="W75" s="245">
        <v>87.2</v>
      </c>
      <c r="Y75" s="245">
        <v>99.8</v>
      </c>
      <c r="AA75" s="245">
        <v>109.5</v>
      </c>
      <c r="AC75" s="245">
        <v>115.2</v>
      </c>
    </row>
    <row r="76" spans="2:30" ht="13.5" x14ac:dyDescent="0.15">
      <c r="B76" s="250"/>
      <c r="C76" s="246"/>
      <c r="D76" s="246"/>
      <c r="E76" s="246"/>
      <c r="F76" s="246"/>
      <c r="G76" s="1208"/>
      <c r="H76" s="1207"/>
      <c r="I76" s="1203"/>
      <c r="J76" s="1203"/>
      <c r="K76" s="1206"/>
      <c r="L76" s="1206"/>
      <c r="M76" s="1206"/>
      <c r="N76" s="1206"/>
      <c r="O76" s="1206"/>
    </row>
    <row r="77" spans="2:30" ht="13.5" x14ac:dyDescent="0.15">
      <c r="B77" s="250"/>
      <c r="C77" s="246"/>
      <c r="D77" s="246"/>
      <c r="E77" s="246"/>
      <c r="F77" s="246"/>
      <c r="G77" s="1205" t="s">
        <v>546</v>
      </c>
      <c r="H77" s="1204"/>
      <c r="I77" s="1203" t="s">
        <v>545</v>
      </c>
      <c r="J77" s="1203"/>
      <c r="K77" s="1202">
        <v>42</v>
      </c>
      <c r="L77" s="1202">
        <v>32.6</v>
      </c>
      <c r="M77" s="1201">
        <v>30.5</v>
      </c>
      <c r="N77" s="1201">
        <v>21.2</v>
      </c>
      <c r="O77" s="1201">
        <v>24.1</v>
      </c>
      <c r="R77" s="245">
        <v>12.3</v>
      </c>
      <c r="T77" s="245">
        <v>11.1</v>
      </c>
    </row>
    <row r="78" spans="2:30" ht="13.5" x14ac:dyDescent="0.15">
      <c r="B78" s="250"/>
      <c r="C78" s="246"/>
      <c r="D78" s="246"/>
      <c r="E78" s="246"/>
      <c r="F78" s="246"/>
      <c r="G78" s="1200"/>
      <c r="H78" s="1199"/>
      <c r="I78" s="1203"/>
      <c r="J78" s="1203"/>
      <c r="K78" s="1202"/>
      <c r="L78" s="1202"/>
      <c r="M78" s="1201"/>
      <c r="N78" s="1201"/>
      <c r="O78" s="1201"/>
    </row>
    <row r="79" spans="2:30" ht="13.5" x14ac:dyDescent="0.15">
      <c r="B79" s="250"/>
      <c r="C79" s="246"/>
      <c r="D79" s="246"/>
      <c r="E79" s="246"/>
      <c r="F79" s="246"/>
      <c r="G79" s="1200"/>
      <c r="H79" s="1199"/>
      <c r="I79" s="1198" t="s">
        <v>544</v>
      </c>
      <c r="J79" s="1195"/>
      <c r="K79" s="1194">
        <v>6.8</v>
      </c>
      <c r="L79" s="1194">
        <v>5.9</v>
      </c>
      <c r="M79" s="1194">
        <v>5.2</v>
      </c>
      <c r="N79" s="1194">
        <v>4.0999999999999996</v>
      </c>
      <c r="O79" s="1194">
        <v>6</v>
      </c>
      <c r="V79" s="245">
        <v>53.5</v>
      </c>
      <c r="X79" s="245">
        <v>48.2</v>
      </c>
      <c r="Z79" s="245">
        <v>34.200000000000003</v>
      </c>
      <c r="AB79" s="245">
        <v>30.3</v>
      </c>
      <c r="AD79" s="245">
        <v>28.9</v>
      </c>
    </row>
    <row r="80" spans="2:30" ht="13.5" x14ac:dyDescent="0.15">
      <c r="B80" s="250"/>
      <c r="C80" s="246"/>
      <c r="D80" s="246"/>
      <c r="E80" s="246"/>
      <c r="F80" s="246"/>
      <c r="G80" s="1197"/>
      <c r="H80" s="1196"/>
      <c r="I80" s="1195"/>
      <c r="J80" s="1195"/>
      <c r="K80" s="1194"/>
      <c r="L80" s="1194"/>
      <c r="M80" s="1194"/>
      <c r="N80" s="1194"/>
      <c r="O80" s="1194"/>
    </row>
    <row r="81" spans="2:17" ht="13.5" x14ac:dyDescent="0.15">
      <c r="B81" s="250"/>
      <c r="C81" s="246"/>
      <c r="D81" s="246"/>
      <c r="E81" s="246"/>
      <c r="F81" s="246"/>
      <c r="G81" s="246"/>
      <c r="H81" s="246"/>
      <c r="I81" s="246"/>
      <c r="J81" s="246"/>
      <c r="K81" s="1193"/>
      <c r="L81" s="246"/>
      <c r="M81" s="246"/>
      <c r="N81" s="246"/>
      <c r="O81" s="246"/>
    </row>
    <row r="82" spans="2:17" ht="17.25" x14ac:dyDescent="0.15">
      <c r="B82" s="250"/>
      <c r="C82" s="246"/>
      <c r="D82" s="246"/>
      <c r="E82" s="246"/>
      <c r="F82" s="246"/>
      <c r="G82" s="246"/>
      <c r="H82" s="246"/>
      <c r="I82" s="246"/>
      <c r="J82" s="246"/>
      <c r="K82" s="1192"/>
      <c r="L82" s="1192"/>
      <c r="M82" s="1192"/>
      <c r="N82" s="1192"/>
      <c r="O82" s="119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1191"/>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67648</v>
      </c>
      <c r="E3" s="118"/>
      <c r="F3" s="119">
        <v>39425</v>
      </c>
      <c r="G3" s="120"/>
      <c r="H3" s="121"/>
    </row>
    <row r="4" spans="1:8" x14ac:dyDescent="0.15">
      <c r="A4" s="122"/>
      <c r="B4" s="123"/>
      <c r="C4" s="124"/>
      <c r="D4" s="125">
        <v>45934</v>
      </c>
      <c r="E4" s="126"/>
      <c r="F4" s="127">
        <v>22414</v>
      </c>
      <c r="G4" s="128"/>
      <c r="H4" s="129"/>
    </row>
    <row r="5" spans="1:8" x14ac:dyDescent="0.15">
      <c r="A5" s="110" t="s">
        <v>515</v>
      </c>
      <c r="B5" s="115"/>
      <c r="C5" s="116"/>
      <c r="D5" s="117">
        <v>66383</v>
      </c>
      <c r="E5" s="118"/>
      <c r="F5" s="119">
        <v>43141</v>
      </c>
      <c r="G5" s="120"/>
      <c r="H5" s="121"/>
    </row>
    <row r="6" spans="1:8" x14ac:dyDescent="0.15">
      <c r="A6" s="122"/>
      <c r="B6" s="123"/>
      <c r="C6" s="124"/>
      <c r="D6" s="125">
        <v>27742</v>
      </c>
      <c r="E6" s="126"/>
      <c r="F6" s="127">
        <v>21887</v>
      </c>
      <c r="G6" s="128"/>
      <c r="H6" s="129"/>
    </row>
    <row r="7" spans="1:8" x14ac:dyDescent="0.15">
      <c r="A7" s="110" t="s">
        <v>516</v>
      </c>
      <c r="B7" s="115"/>
      <c r="C7" s="116"/>
      <c r="D7" s="117">
        <v>54911</v>
      </c>
      <c r="E7" s="118"/>
      <c r="F7" s="119">
        <v>45117</v>
      </c>
      <c r="G7" s="120"/>
      <c r="H7" s="121"/>
    </row>
    <row r="8" spans="1:8" x14ac:dyDescent="0.15">
      <c r="A8" s="122"/>
      <c r="B8" s="123"/>
      <c r="C8" s="124"/>
      <c r="D8" s="125">
        <v>30640</v>
      </c>
      <c r="E8" s="126"/>
      <c r="F8" s="127">
        <v>25589</v>
      </c>
      <c r="G8" s="128"/>
      <c r="H8" s="129"/>
    </row>
    <row r="9" spans="1:8" x14ac:dyDescent="0.15">
      <c r="A9" s="110" t="s">
        <v>517</v>
      </c>
      <c r="B9" s="115"/>
      <c r="C9" s="116"/>
      <c r="D9" s="117">
        <v>84083</v>
      </c>
      <c r="E9" s="118"/>
      <c r="F9" s="119">
        <v>43532</v>
      </c>
      <c r="G9" s="120"/>
      <c r="H9" s="121"/>
    </row>
    <row r="10" spans="1:8" x14ac:dyDescent="0.15">
      <c r="A10" s="122"/>
      <c r="B10" s="123"/>
      <c r="C10" s="124"/>
      <c r="D10" s="125">
        <v>38597</v>
      </c>
      <c r="E10" s="126"/>
      <c r="F10" s="127">
        <v>25435</v>
      </c>
      <c r="G10" s="128"/>
      <c r="H10" s="129"/>
    </row>
    <row r="11" spans="1:8" x14ac:dyDescent="0.15">
      <c r="A11" s="110" t="s">
        <v>518</v>
      </c>
      <c r="B11" s="115"/>
      <c r="C11" s="116"/>
      <c r="D11" s="117">
        <v>68698</v>
      </c>
      <c r="E11" s="118"/>
      <c r="F11" s="119">
        <v>52619</v>
      </c>
      <c r="G11" s="120"/>
      <c r="H11" s="121"/>
    </row>
    <row r="12" spans="1:8" x14ac:dyDescent="0.15">
      <c r="A12" s="122"/>
      <c r="B12" s="123"/>
      <c r="C12" s="130"/>
      <c r="D12" s="125">
        <v>39705</v>
      </c>
      <c r="E12" s="126"/>
      <c r="F12" s="127">
        <v>31149</v>
      </c>
      <c r="G12" s="128"/>
      <c r="H12" s="129"/>
    </row>
    <row r="13" spans="1:8" x14ac:dyDescent="0.15">
      <c r="A13" s="110"/>
      <c r="B13" s="115"/>
      <c r="C13" s="131"/>
      <c r="D13" s="132">
        <v>68345</v>
      </c>
      <c r="E13" s="133"/>
      <c r="F13" s="134">
        <v>44767</v>
      </c>
      <c r="G13" s="135"/>
      <c r="H13" s="121"/>
    </row>
    <row r="14" spans="1:8" x14ac:dyDescent="0.15">
      <c r="A14" s="122"/>
      <c r="B14" s="123"/>
      <c r="C14" s="124"/>
      <c r="D14" s="125">
        <v>36524</v>
      </c>
      <c r="E14" s="126"/>
      <c r="F14" s="127">
        <v>25295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3.14</v>
      </c>
      <c r="C19" s="136">
        <f>ROUND(VALUE(SUBSTITUTE(実質収支比率等に係る経年分析!G$48,"▲","-")),2)</f>
        <v>6.4</v>
      </c>
      <c r="D19" s="136">
        <f>ROUND(VALUE(SUBSTITUTE(実質収支比率等に係る経年分析!H$48,"▲","-")),2)</f>
        <v>5.34</v>
      </c>
      <c r="E19" s="136">
        <f>ROUND(VALUE(SUBSTITUTE(実質収支比率等に係る経年分析!I$48,"▲","-")),2)</f>
        <v>1.3</v>
      </c>
      <c r="F19" s="136">
        <f>ROUND(VALUE(SUBSTITUTE(実質収支比率等に係る経年分析!J$48,"▲","-")),2)</f>
        <v>1.1100000000000001</v>
      </c>
    </row>
    <row r="20" spans="1:11" x14ac:dyDescent="0.15">
      <c r="A20" s="136" t="s">
        <v>43</v>
      </c>
      <c r="B20" s="136">
        <f>ROUND(VALUE(SUBSTITUTE(実質収支比率等に係る経年分析!F$47,"▲","-")),2)</f>
        <v>23.17</v>
      </c>
      <c r="C20" s="136">
        <f>ROUND(VALUE(SUBSTITUTE(実質収支比率等に係る経年分析!G$47,"▲","-")),2)</f>
        <v>29.07</v>
      </c>
      <c r="D20" s="136">
        <f>ROUND(VALUE(SUBSTITUTE(実質収支比率等に係る経年分析!H$47,"▲","-")),2)</f>
        <v>31.89</v>
      </c>
      <c r="E20" s="136">
        <f>ROUND(VALUE(SUBSTITUTE(実質収支比率等に係る経年分析!I$47,"▲","-")),2)</f>
        <v>31.83</v>
      </c>
      <c r="F20" s="136">
        <f>ROUND(VALUE(SUBSTITUTE(実質収支比率等に係る経年分析!J$47,"▲","-")),2)</f>
        <v>30.83</v>
      </c>
    </row>
    <row r="21" spans="1:11" x14ac:dyDescent="0.15">
      <c r="A21" s="136" t="s">
        <v>44</v>
      </c>
      <c r="B21" s="136">
        <f>IF(ISNUMBER(VALUE(SUBSTITUTE(実質収支比率等に係る経年分析!F$49,"▲","-"))),ROUND(VALUE(SUBSTITUTE(実質収支比率等に係る経年分析!F$49,"▲","-")),2),NA())</f>
        <v>1.54</v>
      </c>
      <c r="C21" s="136">
        <f>IF(ISNUMBER(VALUE(SUBSTITUTE(実質収支比率等に係る経年分析!G$49,"▲","-"))),ROUND(VALUE(SUBSTITUTE(実質収支比率等に係る経年分析!G$49,"▲","-")),2),NA())</f>
        <v>17.73</v>
      </c>
      <c r="D21" s="136">
        <f>IF(ISNUMBER(VALUE(SUBSTITUTE(実質収支比率等に係る経年分析!H$49,"▲","-"))),ROUND(VALUE(SUBSTITUTE(実質収支比率等に係る経年分析!H$49,"▲","-")),2),NA())</f>
        <v>8.35</v>
      </c>
      <c r="E21" s="136">
        <f>IF(ISNUMBER(VALUE(SUBSTITUTE(実質収支比率等に係る経年分析!I$49,"▲","-"))),ROUND(VALUE(SUBSTITUTE(実質収支比率等に係る経年分析!I$49,"▲","-")),2),NA())</f>
        <v>2.0699999999999998</v>
      </c>
      <c r="F21" s="136">
        <f>IF(ISNUMBER(VALUE(SUBSTITUTE(実質収支比率等に係る経年分析!J$49,"▲","-"))),ROUND(VALUE(SUBSTITUTE(実質収支比率等に係る経年分析!J$49,"▲","-")),2),NA())</f>
        <v>0.22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ひがしひろしま墓園管理事業特別会計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住宅新築資金等貸付事業特別会計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1.97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v>
      </c>
    </row>
    <row r="34" spans="1:16" x14ac:dyDescent="0.15">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1.1100000000000001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9.36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10.95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8768</v>
      </c>
      <c r="E42" s="138"/>
      <c r="F42" s="138"/>
      <c r="G42" s="138">
        <f>'実質公債費比率（分子）の構造'!L$52</f>
        <v>9190</v>
      </c>
      <c r="H42" s="138"/>
      <c r="I42" s="138"/>
      <c r="J42" s="138">
        <f>'実質公債費比率（分子）の構造'!M$52</f>
        <v>9317</v>
      </c>
      <c r="K42" s="138"/>
      <c r="L42" s="138"/>
      <c r="M42" s="138">
        <f>'実質公債費比率（分子）の構造'!N$52</f>
        <v>8773</v>
      </c>
      <c r="N42" s="138"/>
      <c r="O42" s="138"/>
      <c r="P42" s="138">
        <f>'実質公債費比率（分子）の構造'!O$52</f>
        <v>8731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88</v>
      </c>
      <c r="C44" s="138"/>
      <c r="D44" s="138"/>
      <c r="E44" s="138">
        <f>'実質公債費比率（分子）の構造'!L$50</f>
        <v>79</v>
      </c>
      <c r="F44" s="138"/>
      <c r="G44" s="138"/>
      <c r="H44" s="138">
        <f>'実質公債費比率（分子）の構造'!M$50</f>
        <v>63</v>
      </c>
      <c r="I44" s="138"/>
      <c r="J44" s="138"/>
      <c r="K44" s="138">
        <f>'実質公債費比率（分子）の構造'!N$50</f>
        <v>74</v>
      </c>
      <c r="L44" s="138"/>
      <c r="M44" s="138"/>
      <c r="N44" s="138">
        <f>'実質公債費比率（分子）の構造'!O$50</f>
        <v>50</v>
      </c>
      <c r="O44" s="138"/>
      <c r="P44" s="138"/>
    </row>
    <row r="45" spans="1:16" x14ac:dyDescent="0.15">
      <c r="A45" s="138" t="s">
        <v>54</v>
      </c>
      <c r="B45" s="138">
        <f>'実質公債費比率（分子）の構造'!K$49</f>
        <v>995</v>
      </c>
      <c r="C45" s="138"/>
      <c r="D45" s="138"/>
      <c r="E45" s="138">
        <f>'実質公債費比率（分子）の構造'!L$49</f>
        <v>891</v>
      </c>
      <c r="F45" s="138"/>
      <c r="G45" s="138"/>
      <c r="H45" s="138">
        <f>'実質公債費比率（分子）の構造'!M$49</f>
        <v>732</v>
      </c>
      <c r="I45" s="138"/>
      <c r="J45" s="138"/>
      <c r="K45" s="138">
        <f>'実質公債費比率（分子）の構造'!N$49</f>
        <v>310</v>
      </c>
      <c r="L45" s="138"/>
      <c r="M45" s="138"/>
      <c r="N45" s="138">
        <f>'実質公債費比率（分子）の構造'!O$49</f>
        <v>278</v>
      </c>
      <c r="O45" s="138"/>
      <c r="P45" s="138"/>
    </row>
    <row r="46" spans="1:16" x14ac:dyDescent="0.15">
      <c r="A46" s="138" t="s">
        <v>55</v>
      </c>
      <c r="B46" s="138">
        <f>'実質公債費比率（分子）の構造'!K$48</f>
        <v>1221</v>
      </c>
      <c r="C46" s="138"/>
      <c r="D46" s="138"/>
      <c r="E46" s="138">
        <f>'実質公債費比率（分子）の構造'!L$48</f>
        <v>1107</v>
      </c>
      <c r="F46" s="138"/>
      <c r="G46" s="138"/>
      <c r="H46" s="138">
        <f>'実質公債費比率（分子）の構造'!M$48</f>
        <v>1185</v>
      </c>
      <c r="I46" s="138"/>
      <c r="J46" s="138"/>
      <c r="K46" s="138">
        <f>'実質公債費比率（分子）の構造'!N$48</f>
        <v>1380</v>
      </c>
      <c r="L46" s="138"/>
      <c r="M46" s="138"/>
      <c r="N46" s="138">
        <f>'実質公債費比率（分子）の構造'!O$48</f>
        <v>928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8784</v>
      </c>
      <c r="C49" s="138"/>
      <c r="D49" s="138"/>
      <c r="E49" s="138">
        <f>'実質公債費比率（分子）の構造'!L$45</f>
        <v>8770</v>
      </c>
      <c r="F49" s="138"/>
      <c r="G49" s="138"/>
      <c r="H49" s="138">
        <f>'実質公債費比率（分子）の構造'!M$45</f>
        <v>8265</v>
      </c>
      <c r="I49" s="138"/>
      <c r="J49" s="138"/>
      <c r="K49" s="138">
        <f>'実質公債費比率（分子）の構造'!N$45</f>
        <v>7753</v>
      </c>
      <c r="L49" s="138"/>
      <c r="M49" s="138"/>
      <c r="N49" s="138">
        <f>'実質公債費比率（分子）の構造'!O$45</f>
        <v>7610</v>
      </c>
      <c r="O49" s="138"/>
      <c r="P49" s="138"/>
    </row>
    <row r="50" spans="1:16" x14ac:dyDescent="0.15">
      <c r="A50" s="138" t="s">
        <v>59</v>
      </c>
      <c r="B50" s="138" t="e">
        <f>NA()</f>
        <v>#N/A</v>
      </c>
      <c r="C50" s="138">
        <f>IF(ISNUMBER('実質公債費比率（分子）の構造'!K$53),'実質公債費比率（分子）の構造'!K$53,NA())</f>
        <v>2320</v>
      </c>
      <c r="D50" s="138" t="e">
        <f>NA()</f>
        <v>#N/A</v>
      </c>
      <c r="E50" s="138" t="e">
        <f>NA()</f>
        <v>#N/A</v>
      </c>
      <c r="F50" s="138">
        <f>IF(ISNUMBER('実質公債費比率（分子）の構造'!L$53),'実質公債費比率（分子）の構造'!L$53,NA())</f>
        <v>1657</v>
      </c>
      <c r="G50" s="138" t="e">
        <f>NA()</f>
        <v>#N/A</v>
      </c>
      <c r="H50" s="138" t="e">
        <f>NA()</f>
        <v>#N/A</v>
      </c>
      <c r="I50" s="138">
        <f>IF(ISNUMBER('実質公債費比率（分子）の構造'!M$53),'実質公債費比率（分子）の構造'!M$53,NA())</f>
        <v>928</v>
      </c>
      <c r="J50" s="138" t="e">
        <f>NA()</f>
        <v>#N/A</v>
      </c>
      <c r="K50" s="138" t="e">
        <f>NA()</f>
        <v>#N/A</v>
      </c>
      <c r="L50" s="138">
        <f>IF(ISNUMBER('実質公債費比率（分子）の構造'!N$53),'実質公債費比率（分子）の構造'!N$53,NA())</f>
        <v>744</v>
      </c>
      <c r="M50" s="138" t="e">
        <f>NA()</f>
        <v>#N/A</v>
      </c>
      <c r="N50" s="138" t="e">
        <f>NA()</f>
        <v>#N/A</v>
      </c>
      <c r="O50" s="138">
        <f>IF(ISNUMBER('実質公債費比率（分子）の構造'!O$53),'実質公債費比率（分子）の構造'!O$53,NA())</f>
        <v>135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78603</v>
      </c>
      <c r="E56" s="137"/>
      <c r="F56" s="137"/>
      <c r="G56" s="137">
        <f>'将来負担比率（分子）の構造'!J$52</f>
        <v>80759</v>
      </c>
      <c r="H56" s="137"/>
      <c r="I56" s="137"/>
      <c r="J56" s="137">
        <f>'将来負担比率（分子）の構造'!K$52</f>
        <v>80286</v>
      </c>
      <c r="K56" s="137"/>
      <c r="L56" s="137"/>
      <c r="M56" s="137">
        <f>'将来負担比率（分子）の構造'!L$52</f>
        <v>83618</v>
      </c>
      <c r="N56" s="137"/>
      <c r="O56" s="137"/>
      <c r="P56" s="137">
        <f>'将来負担比率（分子）の構造'!M$52</f>
        <v>83054</v>
      </c>
    </row>
    <row r="57" spans="1:16" x14ac:dyDescent="0.15">
      <c r="A57" s="137" t="s">
        <v>36</v>
      </c>
      <c r="B57" s="137"/>
      <c r="C57" s="137"/>
      <c r="D57" s="137">
        <f>'将来負担比率（分子）の構造'!I$51</f>
        <v>12069</v>
      </c>
      <c r="E57" s="137"/>
      <c r="F57" s="137"/>
      <c r="G57" s="137">
        <f>'将来負担比率（分子）の構造'!J$51</f>
        <v>11916</v>
      </c>
      <c r="H57" s="137"/>
      <c r="I57" s="137"/>
      <c r="J57" s="137">
        <f>'将来負担比率（分子）の構造'!K$51</f>
        <v>10027</v>
      </c>
      <c r="K57" s="137"/>
      <c r="L57" s="137"/>
      <c r="M57" s="137">
        <f>'将来負担比率（分子）の構造'!L$51</f>
        <v>13783</v>
      </c>
      <c r="N57" s="137"/>
      <c r="O57" s="137"/>
      <c r="P57" s="137">
        <f>'将来負担比率（分子）の構造'!M$51</f>
        <v>10434</v>
      </c>
    </row>
    <row r="58" spans="1:16" x14ac:dyDescent="0.15">
      <c r="A58" s="137" t="s">
        <v>35</v>
      </c>
      <c r="B58" s="137"/>
      <c r="C58" s="137"/>
      <c r="D58" s="137">
        <f>'将来負担比率（分子）の構造'!I$50</f>
        <v>23903</v>
      </c>
      <c r="E58" s="137"/>
      <c r="F58" s="137"/>
      <c r="G58" s="137">
        <f>'将来負担比率（分子）の構造'!J$50</f>
        <v>26591</v>
      </c>
      <c r="H58" s="137"/>
      <c r="I58" s="137"/>
      <c r="J58" s="137">
        <f>'将来負担比率（分子）の構造'!K$50</f>
        <v>27972</v>
      </c>
      <c r="K58" s="137"/>
      <c r="L58" s="137"/>
      <c r="M58" s="137">
        <f>'将来負担比率（分子）の構造'!L$50</f>
        <v>28203</v>
      </c>
      <c r="N58" s="137"/>
      <c r="O58" s="137"/>
      <c r="P58" s="137">
        <f>'将来負担比率（分子）の構造'!M$50</f>
        <v>27524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370</v>
      </c>
      <c r="C61" s="137"/>
      <c r="D61" s="137"/>
      <c r="E61" s="137">
        <f>'将来負担比率（分子）の構造'!J$46</f>
        <v>355</v>
      </c>
      <c r="F61" s="137"/>
      <c r="G61" s="137"/>
      <c r="H61" s="137">
        <f>'将来負担比率（分子）の構造'!K$46</f>
        <v>516</v>
      </c>
      <c r="I61" s="137"/>
      <c r="J61" s="137"/>
      <c r="K61" s="137">
        <f>'将来負担比率（分子）の構造'!L$46</f>
        <v>289</v>
      </c>
      <c r="L61" s="137"/>
      <c r="M61" s="137"/>
      <c r="N61" s="137">
        <f>'将来負担比率（分子）の構造'!M$46</f>
        <v>266</v>
      </c>
      <c r="O61" s="137"/>
      <c r="P61" s="137"/>
    </row>
    <row r="62" spans="1:16" x14ac:dyDescent="0.15">
      <c r="A62" s="137" t="s">
        <v>29</v>
      </c>
      <c r="B62" s="137">
        <f>'将来負担比率（分子）の構造'!I$45</f>
        <v>12669</v>
      </c>
      <c r="C62" s="137"/>
      <c r="D62" s="137"/>
      <c r="E62" s="137">
        <f>'将来負担比率（分子）の構造'!J$45</f>
        <v>12292</v>
      </c>
      <c r="F62" s="137"/>
      <c r="G62" s="137"/>
      <c r="H62" s="137">
        <f>'将来負担比率（分子）の構造'!K$45</f>
        <v>11300</v>
      </c>
      <c r="I62" s="137"/>
      <c r="J62" s="137"/>
      <c r="K62" s="137">
        <f>'将来負担比率（分子）の構造'!L$45</f>
        <v>10759</v>
      </c>
      <c r="L62" s="137"/>
      <c r="M62" s="137"/>
      <c r="N62" s="137">
        <f>'将来負担比率（分子）の構造'!M$45</f>
        <v>9836</v>
      </c>
      <c r="O62" s="137"/>
      <c r="P62" s="137"/>
    </row>
    <row r="63" spans="1:16" x14ac:dyDescent="0.15">
      <c r="A63" s="137" t="s">
        <v>28</v>
      </c>
      <c r="B63" s="137">
        <f>'将来負担比率（分子）の構造'!I$44</f>
        <v>3100</v>
      </c>
      <c r="C63" s="137"/>
      <c r="D63" s="137"/>
      <c r="E63" s="137">
        <f>'将来負担比率（分子）の構造'!J$44</f>
        <v>2280</v>
      </c>
      <c r="F63" s="137"/>
      <c r="G63" s="137"/>
      <c r="H63" s="137">
        <f>'将来負担比率（分子）の構造'!K$44</f>
        <v>1557</v>
      </c>
      <c r="I63" s="137"/>
      <c r="J63" s="137"/>
      <c r="K63" s="137">
        <f>'将来負担比率（分子）の構造'!L$44</f>
        <v>1283</v>
      </c>
      <c r="L63" s="137"/>
      <c r="M63" s="137"/>
      <c r="N63" s="137">
        <f>'将来負担比率（分子）の構造'!M$44</f>
        <v>1047</v>
      </c>
      <c r="O63" s="137"/>
      <c r="P63" s="137"/>
    </row>
    <row r="64" spans="1:16" x14ac:dyDescent="0.15">
      <c r="A64" s="137" t="s">
        <v>27</v>
      </c>
      <c r="B64" s="137">
        <f>'将来負担比率（分子）の構造'!I$43</f>
        <v>16207</v>
      </c>
      <c r="C64" s="137"/>
      <c r="D64" s="137"/>
      <c r="E64" s="137">
        <f>'将来負担比率（分子）の構造'!J$43</f>
        <v>15297</v>
      </c>
      <c r="F64" s="137"/>
      <c r="G64" s="137"/>
      <c r="H64" s="137">
        <f>'将来負担比率（分子）の構造'!K$43</f>
        <v>14772</v>
      </c>
      <c r="I64" s="137"/>
      <c r="J64" s="137"/>
      <c r="K64" s="137">
        <f>'将来負担比率（分子）の構造'!L$43</f>
        <v>16143</v>
      </c>
      <c r="L64" s="137"/>
      <c r="M64" s="137"/>
      <c r="N64" s="137">
        <f>'将来負担比率（分子）の構造'!M$43</f>
        <v>12346</v>
      </c>
      <c r="O64" s="137"/>
      <c r="P64" s="137"/>
    </row>
    <row r="65" spans="1:16" x14ac:dyDescent="0.15">
      <c r="A65" s="137" t="s">
        <v>26</v>
      </c>
      <c r="B65" s="137">
        <f>'将来負担比率（分子）の構造'!I$42</f>
        <v>1351</v>
      </c>
      <c r="C65" s="137"/>
      <c r="D65" s="137"/>
      <c r="E65" s="137">
        <f>'将来負担比率（分子）の構造'!J$42</f>
        <v>846</v>
      </c>
      <c r="F65" s="137"/>
      <c r="G65" s="137"/>
      <c r="H65" s="137">
        <f>'将来負担比率（分子）の構造'!K$42</f>
        <v>453</v>
      </c>
      <c r="I65" s="137"/>
      <c r="J65" s="137"/>
      <c r="K65" s="137">
        <f>'将来負担比率（分子）の構造'!L$42</f>
        <v>714</v>
      </c>
      <c r="L65" s="137"/>
      <c r="M65" s="137"/>
      <c r="N65" s="137">
        <f>'将来負担比率（分子）の構造'!M$42</f>
        <v>1335</v>
      </c>
      <c r="O65" s="137"/>
      <c r="P65" s="137"/>
    </row>
    <row r="66" spans="1:16" x14ac:dyDescent="0.15">
      <c r="A66" s="137" t="s">
        <v>25</v>
      </c>
      <c r="B66" s="137">
        <f>'将来負担比率（分子）の構造'!I$41</f>
        <v>85522</v>
      </c>
      <c r="C66" s="137"/>
      <c r="D66" s="137"/>
      <c r="E66" s="137">
        <f>'将来負担比率（分子）の構造'!J$41</f>
        <v>84035</v>
      </c>
      <c r="F66" s="137"/>
      <c r="G66" s="137"/>
      <c r="H66" s="137">
        <f>'将来負担比率（分子）の構造'!K$41</f>
        <v>84996</v>
      </c>
      <c r="I66" s="137"/>
      <c r="J66" s="137"/>
      <c r="K66" s="137">
        <f>'将来負担比率（分子）の構造'!L$41</f>
        <v>84997</v>
      </c>
      <c r="L66" s="137"/>
      <c r="M66" s="137"/>
      <c r="N66" s="137">
        <f>'将来負担比率（分子）の構造'!M$41</f>
        <v>82987</v>
      </c>
      <c r="O66" s="137"/>
      <c r="P66" s="137"/>
    </row>
    <row r="67" spans="1:16" x14ac:dyDescent="0.15">
      <c r="A67" s="137" t="s">
        <v>63</v>
      </c>
      <c r="B67" s="137" t="e">
        <f>NA()</f>
        <v>#N/A</v>
      </c>
      <c r="C67" s="137">
        <f>IF(ISNUMBER('将来負担比率（分子）の構造'!I$53), IF('将来負担比率（分子）の構造'!I$53 &lt; 0, 0, '将来負担比率（分子）の構造'!I$53), NA())</f>
        <v>4643</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30858322</v>
      </c>
      <c r="S5" s="641"/>
      <c r="T5" s="641"/>
      <c r="U5" s="641"/>
      <c r="V5" s="641"/>
      <c r="W5" s="641"/>
      <c r="X5" s="641"/>
      <c r="Y5" s="688"/>
      <c r="Z5" s="701">
        <v>40.799999999999997</v>
      </c>
      <c r="AA5" s="701"/>
      <c r="AB5" s="701"/>
      <c r="AC5" s="701"/>
      <c r="AD5" s="702">
        <v>29476073</v>
      </c>
      <c r="AE5" s="702"/>
      <c r="AF5" s="702"/>
      <c r="AG5" s="702"/>
      <c r="AH5" s="702"/>
      <c r="AI5" s="702"/>
      <c r="AJ5" s="702"/>
      <c r="AK5" s="702"/>
      <c r="AL5" s="689">
        <v>69.400000000000006</v>
      </c>
      <c r="AM5" s="658"/>
      <c r="AN5" s="658"/>
      <c r="AO5" s="690"/>
      <c r="AP5" s="677" t="s">
        <v>209</v>
      </c>
      <c r="AQ5" s="678"/>
      <c r="AR5" s="678"/>
      <c r="AS5" s="678"/>
      <c r="AT5" s="678"/>
      <c r="AU5" s="678"/>
      <c r="AV5" s="678"/>
      <c r="AW5" s="678"/>
      <c r="AX5" s="678"/>
      <c r="AY5" s="678"/>
      <c r="AZ5" s="678"/>
      <c r="BA5" s="678"/>
      <c r="BB5" s="678"/>
      <c r="BC5" s="678"/>
      <c r="BD5" s="678"/>
      <c r="BE5" s="678"/>
      <c r="BF5" s="679"/>
      <c r="BG5" s="590">
        <v>29472815</v>
      </c>
      <c r="BH5" s="591"/>
      <c r="BI5" s="591"/>
      <c r="BJ5" s="591"/>
      <c r="BK5" s="591"/>
      <c r="BL5" s="591"/>
      <c r="BM5" s="591"/>
      <c r="BN5" s="592"/>
      <c r="BO5" s="643">
        <v>95.5</v>
      </c>
      <c r="BP5" s="643"/>
      <c r="BQ5" s="643"/>
      <c r="BR5" s="643"/>
      <c r="BS5" s="644">
        <v>386192</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210</v>
      </c>
      <c r="CS5" s="696"/>
      <c r="CT5" s="696"/>
      <c r="CU5" s="696"/>
      <c r="CV5" s="696"/>
      <c r="CW5" s="696"/>
      <c r="CX5" s="696"/>
      <c r="CY5" s="697"/>
      <c r="CZ5" s="695" t="s">
        <v>202</v>
      </c>
      <c r="DA5" s="696"/>
      <c r="DB5" s="696"/>
      <c r="DC5" s="697"/>
      <c r="DD5" s="695" t="s">
        <v>211</v>
      </c>
      <c r="DE5" s="696"/>
      <c r="DF5" s="696"/>
      <c r="DG5" s="696"/>
      <c r="DH5" s="696"/>
      <c r="DI5" s="696"/>
      <c r="DJ5" s="696"/>
      <c r="DK5" s="696"/>
      <c r="DL5" s="696"/>
      <c r="DM5" s="696"/>
      <c r="DN5" s="696"/>
      <c r="DO5" s="696"/>
      <c r="DP5" s="697"/>
      <c r="DQ5" s="695" t="s">
        <v>212</v>
      </c>
      <c r="DR5" s="696"/>
      <c r="DS5" s="696"/>
      <c r="DT5" s="696"/>
      <c r="DU5" s="696"/>
      <c r="DV5" s="696"/>
      <c r="DW5" s="696"/>
      <c r="DX5" s="696"/>
      <c r="DY5" s="696"/>
      <c r="DZ5" s="696"/>
      <c r="EA5" s="696"/>
      <c r="EB5" s="696"/>
      <c r="EC5" s="697"/>
    </row>
    <row r="6" spans="2:143" ht="11.25" customHeight="1" x14ac:dyDescent="0.15">
      <c r="B6" s="587" t="s">
        <v>213</v>
      </c>
      <c r="C6" s="588"/>
      <c r="D6" s="588"/>
      <c r="E6" s="588"/>
      <c r="F6" s="588"/>
      <c r="G6" s="588"/>
      <c r="H6" s="588"/>
      <c r="I6" s="588"/>
      <c r="J6" s="588"/>
      <c r="K6" s="588"/>
      <c r="L6" s="588"/>
      <c r="M6" s="588"/>
      <c r="N6" s="588"/>
      <c r="O6" s="588"/>
      <c r="P6" s="588"/>
      <c r="Q6" s="589"/>
      <c r="R6" s="590">
        <v>649481</v>
      </c>
      <c r="S6" s="591"/>
      <c r="T6" s="591"/>
      <c r="U6" s="591"/>
      <c r="V6" s="591"/>
      <c r="W6" s="591"/>
      <c r="X6" s="591"/>
      <c r="Y6" s="592"/>
      <c r="Z6" s="643">
        <v>0.9</v>
      </c>
      <c r="AA6" s="643"/>
      <c r="AB6" s="643"/>
      <c r="AC6" s="643"/>
      <c r="AD6" s="644">
        <v>649481</v>
      </c>
      <c r="AE6" s="644"/>
      <c r="AF6" s="644"/>
      <c r="AG6" s="644"/>
      <c r="AH6" s="644"/>
      <c r="AI6" s="644"/>
      <c r="AJ6" s="644"/>
      <c r="AK6" s="644"/>
      <c r="AL6" s="613">
        <v>1.5</v>
      </c>
      <c r="AM6" s="645"/>
      <c r="AN6" s="645"/>
      <c r="AO6" s="646"/>
      <c r="AP6" s="587" t="s">
        <v>214</v>
      </c>
      <c r="AQ6" s="588"/>
      <c r="AR6" s="588"/>
      <c r="AS6" s="588"/>
      <c r="AT6" s="588"/>
      <c r="AU6" s="588"/>
      <c r="AV6" s="588"/>
      <c r="AW6" s="588"/>
      <c r="AX6" s="588"/>
      <c r="AY6" s="588"/>
      <c r="AZ6" s="588"/>
      <c r="BA6" s="588"/>
      <c r="BB6" s="588"/>
      <c r="BC6" s="588"/>
      <c r="BD6" s="588"/>
      <c r="BE6" s="588"/>
      <c r="BF6" s="589"/>
      <c r="BG6" s="590">
        <v>29472815</v>
      </c>
      <c r="BH6" s="591"/>
      <c r="BI6" s="591"/>
      <c r="BJ6" s="591"/>
      <c r="BK6" s="591"/>
      <c r="BL6" s="591"/>
      <c r="BM6" s="591"/>
      <c r="BN6" s="592"/>
      <c r="BO6" s="643">
        <v>95.5</v>
      </c>
      <c r="BP6" s="643"/>
      <c r="BQ6" s="643"/>
      <c r="BR6" s="643"/>
      <c r="BS6" s="644">
        <v>386192</v>
      </c>
      <c r="BT6" s="644"/>
      <c r="BU6" s="644"/>
      <c r="BV6" s="644"/>
      <c r="BW6" s="644"/>
      <c r="BX6" s="644"/>
      <c r="BY6" s="644"/>
      <c r="BZ6" s="644"/>
      <c r="CA6" s="644"/>
      <c r="CB6" s="680"/>
      <c r="CD6" s="647" t="s">
        <v>215</v>
      </c>
      <c r="CE6" s="648"/>
      <c r="CF6" s="648"/>
      <c r="CG6" s="648"/>
      <c r="CH6" s="648"/>
      <c r="CI6" s="648"/>
      <c r="CJ6" s="648"/>
      <c r="CK6" s="648"/>
      <c r="CL6" s="648"/>
      <c r="CM6" s="648"/>
      <c r="CN6" s="648"/>
      <c r="CO6" s="648"/>
      <c r="CP6" s="648"/>
      <c r="CQ6" s="649"/>
      <c r="CR6" s="590">
        <v>436830</v>
      </c>
      <c r="CS6" s="591"/>
      <c r="CT6" s="591"/>
      <c r="CU6" s="591"/>
      <c r="CV6" s="591"/>
      <c r="CW6" s="591"/>
      <c r="CX6" s="591"/>
      <c r="CY6" s="592"/>
      <c r="CZ6" s="643">
        <v>0.6</v>
      </c>
      <c r="DA6" s="643"/>
      <c r="DB6" s="643"/>
      <c r="DC6" s="643"/>
      <c r="DD6" s="596">
        <v>1482</v>
      </c>
      <c r="DE6" s="591"/>
      <c r="DF6" s="591"/>
      <c r="DG6" s="591"/>
      <c r="DH6" s="591"/>
      <c r="DI6" s="591"/>
      <c r="DJ6" s="591"/>
      <c r="DK6" s="591"/>
      <c r="DL6" s="591"/>
      <c r="DM6" s="591"/>
      <c r="DN6" s="591"/>
      <c r="DO6" s="591"/>
      <c r="DP6" s="592"/>
      <c r="DQ6" s="596">
        <v>436601</v>
      </c>
      <c r="DR6" s="591"/>
      <c r="DS6" s="591"/>
      <c r="DT6" s="591"/>
      <c r="DU6" s="591"/>
      <c r="DV6" s="591"/>
      <c r="DW6" s="591"/>
      <c r="DX6" s="591"/>
      <c r="DY6" s="591"/>
      <c r="DZ6" s="591"/>
      <c r="EA6" s="591"/>
      <c r="EB6" s="591"/>
      <c r="EC6" s="626"/>
    </row>
    <row r="7" spans="2:143" ht="11.25" customHeight="1" x14ac:dyDescent="0.15">
      <c r="B7" s="587" t="s">
        <v>216</v>
      </c>
      <c r="C7" s="588"/>
      <c r="D7" s="588"/>
      <c r="E7" s="588"/>
      <c r="F7" s="588"/>
      <c r="G7" s="588"/>
      <c r="H7" s="588"/>
      <c r="I7" s="588"/>
      <c r="J7" s="588"/>
      <c r="K7" s="588"/>
      <c r="L7" s="588"/>
      <c r="M7" s="588"/>
      <c r="N7" s="588"/>
      <c r="O7" s="588"/>
      <c r="P7" s="588"/>
      <c r="Q7" s="589"/>
      <c r="R7" s="590">
        <v>28031</v>
      </c>
      <c r="S7" s="591"/>
      <c r="T7" s="591"/>
      <c r="U7" s="591"/>
      <c r="V7" s="591"/>
      <c r="W7" s="591"/>
      <c r="X7" s="591"/>
      <c r="Y7" s="592"/>
      <c r="Z7" s="643">
        <v>0</v>
      </c>
      <c r="AA7" s="643"/>
      <c r="AB7" s="643"/>
      <c r="AC7" s="643"/>
      <c r="AD7" s="644">
        <v>28031</v>
      </c>
      <c r="AE7" s="644"/>
      <c r="AF7" s="644"/>
      <c r="AG7" s="644"/>
      <c r="AH7" s="644"/>
      <c r="AI7" s="644"/>
      <c r="AJ7" s="644"/>
      <c r="AK7" s="644"/>
      <c r="AL7" s="613">
        <v>0.1</v>
      </c>
      <c r="AM7" s="645"/>
      <c r="AN7" s="645"/>
      <c r="AO7" s="646"/>
      <c r="AP7" s="587" t="s">
        <v>217</v>
      </c>
      <c r="AQ7" s="588"/>
      <c r="AR7" s="588"/>
      <c r="AS7" s="588"/>
      <c r="AT7" s="588"/>
      <c r="AU7" s="588"/>
      <c r="AV7" s="588"/>
      <c r="AW7" s="588"/>
      <c r="AX7" s="588"/>
      <c r="AY7" s="588"/>
      <c r="AZ7" s="588"/>
      <c r="BA7" s="588"/>
      <c r="BB7" s="588"/>
      <c r="BC7" s="588"/>
      <c r="BD7" s="588"/>
      <c r="BE7" s="588"/>
      <c r="BF7" s="589"/>
      <c r="BG7" s="590">
        <v>12383792</v>
      </c>
      <c r="BH7" s="591"/>
      <c r="BI7" s="591"/>
      <c r="BJ7" s="591"/>
      <c r="BK7" s="591"/>
      <c r="BL7" s="591"/>
      <c r="BM7" s="591"/>
      <c r="BN7" s="592"/>
      <c r="BO7" s="643">
        <v>40.1</v>
      </c>
      <c r="BP7" s="643"/>
      <c r="BQ7" s="643"/>
      <c r="BR7" s="643"/>
      <c r="BS7" s="644">
        <v>386192</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8445043</v>
      </c>
      <c r="CS7" s="591"/>
      <c r="CT7" s="591"/>
      <c r="CU7" s="591"/>
      <c r="CV7" s="591"/>
      <c r="CW7" s="591"/>
      <c r="CX7" s="591"/>
      <c r="CY7" s="592"/>
      <c r="CZ7" s="643">
        <v>11.5</v>
      </c>
      <c r="DA7" s="643"/>
      <c r="DB7" s="643"/>
      <c r="DC7" s="643"/>
      <c r="DD7" s="596">
        <v>1406202</v>
      </c>
      <c r="DE7" s="591"/>
      <c r="DF7" s="591"/>
      <c r="DG7" s="591"/>
      <c r="DH7" s="591"/>
      <c r="DI7" s="591"/>
      <c r="DJ7" s="591"/>
      <c r="DK7" s="591"/>
      <c r="DL7" s="591"/>
      <c r="DM7" s="591"/>
      <c r="DN7" s="591"/>
      <c r="DO7" s="591"/>
      <c r="DP7" s="592"/>
      <c r="DQ7" s="596">
        <v>6510795</v>
      </c>
      <c r="DR7" s="591"/>
      <c r="DS7" s="591"/>
      <c r="DT7" s="591"/>
      <c r="DU7" s="591"/>
      <c r="DV7" s="591"/>
      <c r="DW7" s="591"/>
      <c r="DX7" s="591"/>
      <c r="DY7" s="591"/>
      <c r="DZ7" s="591"/>
      <c r="EA7" s="591"/>
      <c r="EB7" s="591"/>
      <c r="EC7" s="626"/>
    </row>
    <row r="8" spans="2:143" ht="11.25" customHeight="1" x14ac:dyDescent="0.15">
      <c r="B8" s="587" t="s">
        <v>219</v>
      </c>
      <c r="C8" s="588"/>
      <c r="D8" s="588"/>
      <c r="E8" s="588"/>
      <c r="F8" s="588"/>
      <c r="G8" s="588"/>
      <c r="H8" s="588"/>
      <c r="I8" s="588"/>
      <c r="J8" s="588"/>
      <c r="K8" s="588"/>
      <c r="L8" s="588"/>
      <c r="M8" s="588"/>
      <c r="N8" s="588"/>
      <c r="O8" s="588"/>
      <c r="P8" s="588"/>
      <c r="Q8" s="589"/>
      <c r="R8" s="590">
        <v>90000</v>
      </c>
      <c r="S8" s="591"/>
      <c r="T8" s="591"/>
      <c r="U8" s="591"/>
      <c r="V8" s="591"/>
      <c r="W8" s="591"/>
      <c r="X8" s="591"/>
      <c r="Y8" s="592"/>
      <c r="Z8" s="643">
        <v>0.1</v>
      </c>
      <c r="AA8" s="643"/>
      <c r="AB8" s="643"/>
      <c r="AC8" s="643"/>
      <c r="AD8" s="644">
        <v>90000</v>
      </c>
      <c r="AE8" s="644"/>
      <c r="AF8" s="644"/>
      <c r="AG8" s="644"/>
      <c r="AH8" s="644"/>
      <c r="AI8" s="644"/>
      <c r="AJ8" s="644"/>
      <c r="AK8" s="644"/>
      <c r="AL8" s="613">
        <v>0.2</v>
      </c>
      <c r="AM8" s="645"/>
      <c r="AN8" s="645"/>
      <c r="AO8" s="646"/>
      <c r="AP8" s="587" t="s">
        <v>220</v>
      </c>
      <c r="AQ8" s="588"/>
      <c r="AR8" s="588"/>
      <c r="AS8" s="588"/>
      <c r="AT8" s="588"/>
      <c r="AU8" s="588"/>
      <c r="AV8" s="588"/>
      <c r="AW8" s="588"/>
      <c r="AX8" s="588"/>
      <c r="AY8" s="588"/>
      <c r="AZ8" s="588"/>
      <c r="BA8" s="588"/>
      <c r="BB8" s="588"/>
      <c r="BC8" s="588"/>
      <c r="BD8" s="588"/>
      <c r="BE8" s="588"/>
      <c r="BF8" s="589"/>
      <c r="BG8" s="590">
        <v>316163</v>
      </c>
      <c r="BH8" s="591"/>
      <c r="BI8" s="591"/>
      <c r="BJ8" s="591"/>
      <c r="BK8" s="591"/>
      <c r="BL8" s="591"/>
      <c r="BM8" s="591"/>
      <c r="BN8" s="592"/>
      <c r="BO8" s="643">
        <v>1</v>
      </c>
      <c r="BP8" s="643"/>
      <c r="BQ8" s="643"/>
      <c r="BR8" s="643"/>
      <c r="BS8" s="596" t="s">
        <v>113</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24131579</v>
      </c>
      <c r="CS8" s="591"/>
      <c r="CT8" s="591"/>
      <c r="CU8" s="591"/>
      <c r="CV8" s="591"/>
      <c r="CW8" s="591"/>
      <c r="CX8" s="591"/>
      <c r="CY8" s="592"/>
      <c r="CZ8" s="643">
        <v>32.799999999999997</v>
      </c>
      <c r="DA8" s="643"/>
      <c r="DB8" s="643"/>
      <c r="DC8" s="643"/>
      <c r="DD8" s="596">
        <v>283358</v>
      </c>
      <c r="DE8" s="591"/>
      <c r="DF8" s="591"/>
      <c r="DG8" s="591"/>
      <c r="DH8" s="591"/>
      <c r="DI8" s="591"/>
      <c r="DJ8" s="591"/>
      <c r="DK8" s="591"/>
      <c r="DL8" s="591"/>
      <c r="DM8" s="591"/>
      <c r="DN8" s="591"/>
      <c r="DO8" s="591"/>
      <c r="DP8" s="592"/>
      <c r="DQ8" s="596">
        <v>11494939</v>
      </c>
      <c r="DR8" s="591"/>
      <c r="DS8" s="591"/>
      <c r="DT8" s="591"/>
      <c r="DU8" s="591"/>
      <c r="DV8" s="591"/>
      <c r="DW8" s="591"/>
      <c r="DX8" s="591"/>
      <c r="DY8" s="591"/>
      <c r="DZ8" s="591"/>
      <c r="EA8" s="591"/>
      <c r="EB8" s="591"/>
      <c r="EC8" s="626"/>
    </row>
    <row r="9" spans="2:143" ht="11.25" customHeight="1" x14ac:dyDescent="0.15">
      <c r="B9" s="587" t="s">
        <v>222</v>
      </c>
      <c r="C9" s="588"/>
      <c r="D9" s="588"/>
      <c r="E9" s="588"/>
      <c r="F9" s="588"/>
      <c r="G9" s="588"/>
      <c r="H9" s="588"/>
      <c r="I9" s="588"/>
      <c r="J9" s="588"/>
      <c r="K9" s="588"/>
      <c r="L9" s="588"/>
      <c r="M9" s="588"/>
      <c r="N9" s="588"/>
      <c r="O9" s="588"/>
      <c r="P9" s="588"/>
      <c r="Q9" s="589"/>
      <c r="R9" s="590">
        <v>49322</v>
      </c>
      <c r="S9" s="591"/>
      <c r="T9" s="591"/>
      <c r="U9" s="591"/>
      <c r="V9" s="591"/>
      <c r="W9" s="591"/>
      <c r="X9" s="591"/>
      <c r="Y9" s="592"/>
      <c r="Z9" s="643">
        <v>0.1</v>
      </c>
      <c r="AA9" s="643"/>
      <c r="AB9" s="643"/>
      <c r="AC9" s="643"/>
      <c r="AD9" s="644">
        <v>49322</v>
      </c>
      <c r="AE9" s="644"/>
      <c r="AF9" s="644"/>
      <c r="AG9" s="644"/>
      <c r="AH9" s="644"/>
      <c r="AI9" s="644"/>
      <c r="AJ9" s="644"/>
      <c r="AK9" s="644"/>
      <c r="AL9" s="613">
        <v>0.1</v>
      </c>
      <c r="AM9" s="645"/>
      <c r="AN9" s="645"/>
      <c r="AO9" s="646"/>
      <c r="AP9" s="587" t="s">
        <v>223</v>
      </c>
      <c r="AQ9" s="588"/>
      <c r="AR9" s="588"/>
      <c r="AS9" s="588"/>
      <c r="AT9" s="588"/>
      <c r="AU9" s="588"/>
      <c r="AV9" s="588"/>
      <c r="AW9" s="588"/>
      <c r="AX9" s="588"/>
      <c r="AY9" s="588"/>
      <c r="AZ9" s="588"/>
      <c r="BA9" s="588"/>
      <c r="BB9" s="588"/>
      <c r="BC9" s="588"/>
      <c r="BD9" s="588"/>
      <c r="BE9" s="588"/>
      <c r="BF9" s="589"/>
      <c r="BG9" s="590">
        <v>9597184</v>
      </c>
      <c r="BH9" s="591"/>
      <c r="BI9" s="591"/>
      <c r="BJ9" s="591"/>
      <c r="BK9" s="591"/>
      <c r="BL9" s="591"/>
      <c r="BM9" s="591"/>
      <c r="BN9" s="592"/>
      <c r="BO9" s="643">
        <v>31.1</v>
      </c>
      <c r="BP9" s="643"/>
      <c r="BQ9" s="643"/>
      <c r="BR9" s="643"/>
      <c r="BS9" s="596" t="s">
        <v>113</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5466854</v>
      </c>
      <c r="CS9" s="591"/>
      <c r="CT9" s="591"/>
      <c r="CU9" s="591"/>
      <c r="CV9" s="591"/>
      <c r="CW9" s="591"/>
      <c r="CX9" s="591"/>
      <c r="CY9" s="592"/>
      <c r="CZ9" s="643">
        <v>7.4</v>
      </c>
      <c r="DA9" s="643"/>
      <c r="DB9" s="643"/>
      <c r="DC9" s="643"/>
      <c r="DD9" s="596">
        <v>227862</v>
      </c>
      <c r="DE9" s="591"/>
      <c r="DF9" s="591"/>
      <c r="DG9" s="591"/>
      <c r="DH9" s="591"/>
      <c r="DI9" s="591"/>
      <c r="DJ9" s="591"/>
      <c r="DK9" s="591"/>
      <c r="DL9" s="591"/>
      <c r="DM9" s="591"/>
      <c r="DN9" s="591"/>
      <c r="DO9" s="591"/>
      <c r="DP9" s="592"/>
      <c r="DQ9" s="596">
        <v>4717612</v>
      </c>
      <c r="DR9" s="591"/>
      <c r="DS9" s="591"/>
      <c r="DT9" s="591"/>
      <c r="DU9" s="591"/>
      <c r="DV9" s="591"/>
      <c r="DW9" s="591"/>
      <c r="DX9" s="591"/>
      <c r="DY9" s="591"/>
      <c r="DZ9" s="591"/>
      <c r="EA9" s="591"/>
      <c r="EB9" s="591"/>
      <c r="EC9" s="626"/>
    </row>
    <row r="10" spans="2:143" ht="11.25" customHeight="1" x14ac:dyDescent="0.15">
      <c r="B10" s="587" t="s">
        <v>225</v>
      </c>
      <c r="C10" s="588"/>
      <c r="D10" s="588"/>
      <c r="E10" s="588"/>
      <c r="F10" s="588"/>
      <c r="G10" s="588"/>
      <c r="H10" s="588"/>
      <c r="I10" s="588"/>
      <c r="J10" s="588"/>
      <c r="K10" s="588"/>
      <c r="L10" s="588"/>
      <c r="M10" s="588"/>
      <c r="N10" s="588"/>
      <c r="O10" s="588"/>
      <c r="P10" s="588"/>
      <c r="Q10" s="589"/>
      <c r="R10" s="590">
        <v>3356466</v>
      </c>
      <c r="S10" s="591"/>
      <c r="T10" s="591"/>
      <c r="U10" s="591"/>
      <c r="V10" s="591"/>
      <c r="W10" s="591"/>
      <c r="X10" s="591"/>
      <c r="Y10" s="592"/>
      <c r="Z10" s="643">
        <v>4.4000000000000004</v>
      </c>
      <c r="AA10" s="643"/>
      <c r="AB10" s="643"/>
      <c r="AC10" s="643"/>
      <c r="AD10" s="644">
        <v>3356466</v>
      </c>
      <c r="AE10" s="644"/>
      <c r="AF10" s="644"/>
      <c r="AG10" s="644"/>
      <c r="AH10" s="644"/>
      <c r="AI10" s="644"/>
      <c r="AJ10" s="644"/>
      <c r="AK10" s="644"/>
      <c r="AL10" s="613">
        <v>7.9</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520967</v>
      </c>
      <c r="BH10" s="591"/>
      <c r="BI10" s="591"/>
      <c r="BJ10" s="591"/>
      <c r="BK10" s="591"/>
      <c r="BL10" s="591"/>
      <c r="BM10" s="591"/>
      <c r="BN10" s="592"/>
      <c r="BO10" s="643">
        <v>1.7</v>
      </c>
      <c r="BP10" s="643"/>
      <c r="BQ10" s="643"/>
      <c r="BR10" s="643"/>
      <c r="BS10" s="596" t="s">
        <v>113</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284357</v>
      </c>
      <c r="CS10" s="591"/>
      <c r="CT10" s="591"/>
      <c r="CU10" s="591"/>
      <c r="CV10" s="591"/>
      <c r="CW10" s="591"/>
      <c r="CX10" s="591"/>
      <c r="CY10" s="592"/>
      <c r="CZ10" s="643">
        <v>0.4</v>
      </c>
      <c r="DA10" s="643"/>
      <c r="DB10" s="643"/>
      <c r="DC10" s="643"/>
      <c r="DD10" s="596" t="s">
        <v>113</v>
      </c>
      <c r="DE10" s="591"/>
      <c r="DF10" s="591"/>
      <c r="DG10" s="591"/>
      <c r="DH10" s="591"/>
      <c r="DI10" s="591"/>
      <c r="DJ10" s="591"/>
      <c r="DK10" s="591"/>
      <c r="DL10" s="591"/>
      <c r="DM10" s="591"/>
      <c r="DN10" s="591"/>
      <c r="DO10" s="591"/>
      <c r="DP10" s="592"/>
      <c r="DQ10" s="596">
        <v>44074</v>
      </c>
      <c r="DR10" s="591"/>
      <c r="DS10" s="591"/>
      <c r="DT10" s="591"/>
      <c r="DU10" s="591"/>
      <c r="DV10" s="591"/>
      <c r="DW10" s="591"/>
      <c r="DX10" s="591"/>
      <c r="DY10" s="591"/>
      <c r="DZ10" s="591"/>
      <c r="EA10" s="591"/>
      <c r="EB10" s="591"/>
      <c r="EC10" s="626"/>
    </row>
    <row r="11" spans="2:143" ht="11.25" customHeight="1" x14ac:dyDescent="0.15">
      <c r="B11" s="587" t="s">
        <v>228</v>
      </c>
      <c r="C11" s="588"/>
      <c r="D11" s="588"/>
      <c r="E11" s="588"/>
      <c r="F11" s="588"/>
      <c r="G11" s="588"/>
      <c r="H11" s="588"/>
      <c r="I11" s="588"/>
      <c r="J11" s="588"/>
      <c r="K11" s="588"/>
      <c r="L11" s="588"/>
      <c r="M11" s="588"/>
      <c r="N11" s="588"/>
      <c r="O11" s="588"/>
      <c r="P11" s="588"/>
      <c r="Q11" s="589"/>
      <c r="R11" s="590">
        <v>121011</v>
      </c>
      <c r="S11" s="591"/>
      <c r="T11" s="591"/>
      <c r="U11" s="591"/>
      <c r="V11" s="591"/>
      <c r="W11" s="591"/>
      <c r="X11" s="591"/>
      <c r="Y11" s="592"/>
      <c r="Z11" s="643">
        <v>0.2</v>
      </c>
      <c r="AA11" s="643"/>
      <c r="AB11" s="643"/>
      <c r="AC11" s="643"/>
      <c r="AD11" s="644">
        <v>121011</v>
      </c>
      <c r="AE11" s="644"/>
      <c r="AF11" s="644"/>
      <c r="AG11" s="644"/>
      <c r="AH11" s="644"/>
      <c r="AI11" s="644"/>
      <c r="AJ11" s="644"/>
      <c r="AK11" s="644"/>
      <c r="AL11" s="613">
        <v>0.3</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1949478</v>
      </c>
      <c r="BH11" s="591"/>
      <c r="BI11" s="591"/>
      <c r="BJ11" s="591"/>
      <c r="BK11" s="591"/>
      <c r="BL11" s="591"/>
      <c r="BM11" s="591"/>
      <c r="BN11" s="592"/>
      <c r="BO11" s="643">
        <v>6.3</v>
      </c>
      <c r="BP11" s="643"/>
      <c r="BQ11" s="643"/>
      <c r="BR11" s="643"/>
      <c r="BS11" s="596">
        <v>386192</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2133749</v>
      </c>
      <c r="CS11" s="591"/>
      <c r="CT11" s="591"/>
      <c r="CU11" s="591"/>
      <c r="CV11" s="591"/>
      <c r="CW11" s="591"/>
      <c r="CX11" s="591"/>
      <c r="CY11" s="592"/>
      <c r="CZ11" s="643">
        <v>2.9</v>
      </c>
      <c r="DA11" s="643"/>
      <c r="DB11" s="643"/>
      <c r="DC11" s="643"/>
      <c r="DD11" s="596">
        <v>642392</v>
      </c>
      <c r="DE11" s="591"/>
      <c r="DF11" s="591"/>
      <c r="DG11" s="591"/>
      <c r="DH11" s="591"/>
      <c r="DI11" s="591"/>
      <c r="DJ11" s="591"/>
      <c r="DK11" s="591"/>
      <c r="DL11" s="591"/>
      <c r="DM11" s="591"/>
      <c r="DN11" s="591"/>
      <c r="DO11" s="591"/>
      <c r="DP11" s="592"/>
      <c r="DQ11" s="596">
        <v>1086155</v>
      </c>
      <c r="DR11" s="591"/>
      <c r="DS11" s="591"/>
      <c r="DT11" s="591"/>
      <c r="DU11" s="591"/>
      <c r="DV11" s="591"/>
      <c r="DW11" s="591"/>
      <c r="DX11" s="591"/>
      <c r="DY11" s="591"/>
      <c r="DZ11" s="591"/>
      <c r="EA11" s="591"/>
      <c r="EB11" s="591"/>
      <c r="EC11" s="626"/>
    </row>
    <row r="12" spans="2:143" ht="11.25" customHeight="1" x14ac:dyDescent="0.15">
      <c r="B12" s="587" t="s">
        <v>231</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15284409</v>
      </c>
      <c r="BH12" s="591"/>
      <c r="BI12" s="591"/>
      <c r="BJ12" s="591"/>
      <c r="BK12" s="591"/>
      <c r="BL12" s="591"/>
      <c r="BM12" s="591"/>
      <c r="BN12" s="592"/>
      <c r="BO12" s="643">
        <v>49.5</v>
      </c>
      <c r="BP12" s="643"/>
      <c r="BQ12" s="643"/>
      <c r="BR12" s="643"/>
      <c r="BS12" s="596" t="s">
        <v>113</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2421914</v>
      </c>
      <c r="CS12" s="591"/>
      <c r="CT12" s="591"/>
      <c r="CU12" s="591"/>
      <c r="CV12" s="591"/>
      <c r="CW12" s="591"/>
      <c r="CX12" s="591"/>
      <c r="CY12" s="592"/>
      <c r="CZ12" s="643">
        <v>3.3</v>
      </c>
      <c r="DA12" s="643"/>
      <c r="DB12" s="643"/>
      <c r="DC12" s="643"/>
      <c r="DD12" s="596">
        <v>541380</v>
      </c>
      <c r="DE12" s="591"/>
      <c r="DF12" s="591"/>
      <c r="DG12" s="591"/>
      <c r="DH12" s="591"/>
      <c r="DI12" s="591"/>
      <c r="DJ12" s="591"/>
      <c r="DK12" s="591"/>
      <c r="DL12" s="591"/>
      <c r="DM12" s="591"/>
      <c r="DN12" s="591"/>
      <c r="DO12" s="591"/>
      <c r="DP12" s="592"/>
      <c r="DQ12" s="596">
        <v>1105914</v>
      </c>
      <c r="DR12" s="591"/>
      <c r="DS12" s="591"/>
      <c r="DT12" s="591"/>
      <c r="DU12" s="591"/>
      <c r="DV12" s="591"/>
      <c r="DW12" s="591"/>
      <c r="DX12" s="591"/>
      <c r="DY12" s="591"/>
      <c r="DZ12" s="591"/>
      <c r="EA12" s="591"/>
      <c r="EB12" s="591"/>
      <c r="EC12" s="626"/>
    </row>
    <row r="13" spans="2:143" ht="11.25" customHeight="1" x14ac:dyDescent="0.15">
      <c r="B13" s="587" t="s">
        <v>234</v>
      </c>
      <c r="C13" s="588"/>
      <c r="D13" s="588"/>
      <c r="E13" s="588"/>
      <c r="F13" s="588"/>
      <c r="G13" s="588"/>
      <c r="H13" s="588"/>
      <c r="I13" s="588"/>
      <c r="J13" s="588"/>
      <c r="K13" s="588"/>
      <c r="L13" s="588"/>
      <c r="M13" s="588"/>
      <c r="N13" s="588"/>
      <c r="O13" s="588"/>
      <c r="P13" s="588"/>
      <c r="Q13" s="589"/>
      <c r="R13" s="590">
        <v>153377</v>
      </c>
      <c r="S13" s="591"/>
      <c r="T13" s="591"/>
      <c r="U13" s="591"/>
      <c r="V13" s="591"/>
      <c r="W13" s="591"/>
      <c r="X13" s="591"/>
      <c r="Y13" s="592"/>
      <c r="Z13" s="643">
        <v>0.2</v>
      </c>
      <c r="AA13" s="643"/>
      <c r="AB13" s="643"/>
      <c r="AC13" s="643"/>
      <c r="AD13" s="644">
        <v>153377</v>
      </c>
      <c r="AE13" s="644"/>
      <c r="AF13" s="644"/>
      <c r="AG13" s="644"/>
      <c r="AH13" s="644"/>
      <c r="AI13" s="644"/>
      <c r="AJ13" s="644"/>
      <c r="AK13" s="644"/>
      <c r="AL13" s="613">
        <v>0.4</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15224092</v>
      </c>
      <c r="BH13" s="591"/>
      <c r="BI13" s="591"/>
      <c r="BJ13" s="591"/>
      <c r="BK13" s="591"/>
      <c r="BL13" s="591"/>
      <c r="BM13" s="591"/>
      <c r="BN13" s="592"/>
      <c r="BO13" s="643">
        <v>49.3</v>
      </c>
      <c r="BP13" s="643"/>
      <c r="BQ13" s="643"/>
      <c r="BR13" s="643"/>
      <c r="BS13" s="596" t="s">
        <v>113</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9645611</v>
      </c>
      <c r="CS13" s="591"/>
      <c r="CT13" s="591"/>
      <c r="CU13" s="591"/>
      <c r="CV13" s="591"/>
      <c r="CW13" s="591"/>
      <c r="CX13" s="591"/>
      <c r="CY13" s="592"/>
      <c r="CZ13" s="643">
        <v>13.1</v>
      </c>
      <c r="DA13" s="643"/>
      <c r="DB13" s="643"/>
      <c r="DC13" s="643"/>
      <c r="DD13" s="596">
        <v>5454818</v>
      </c>
      <c r="DE13" s="591"/>
      <c r="DF13" s="591"/>
      <c r="DG13" s="591"/>
      <c r="DH13" s="591"/>
      <c r="DI13" s="591"/>
      <c r="DJ13" s="591"/>
      <c r="DK13" s="591"/>
      <c r="DL13" s="591"/>
      <c r="DM13" s="591"/>
      <c r="DN13" s="591"/>
      <c r="DO13" s="591"/>
      <c r="DP13" s="592"/>
      <c r="DQ13" s="596">
        <v>4899868</v>
      </c>
      <c r="DR13" s="591"/>
      <c r="DS13" s="591"/>
      <c r="DT13" s="591"/>
      <c r="DU13" s="591"/>
      <c r="DV13" s="591"/>
      <c r="DW13" s="591"/>
      <c r="DX13" s="591"/>
      <c r="DY13" s="591"/>
      <c r="DZ13" s="591"/>
      <c r="EA13" s="591"/>
      <c r="EB13" s="591"/>
      <c r="EC13" s="626"/>
    </row>
    <row r="14" spans="2:143" ht="11.25" customHeight="1" x14ac:dyDescent="0.15">
      <c r="B14" s="587" t="s">
        <v>237</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510479</v>
      </c>
      <c r="BH14" s="591"/>
      <c r="BI14" s="591"/>
      <c r="BJ14" s="591"/>
      <c r="BK14" s="591"/>
      <c r="BL14" s="591"/>
      <c r="BM14" s="591"/>
      <c r="BN14" s="592"/>
      <c r="BO14" s="643">
        <v>1.7</v>
      </c>
      <c r="BP14" s="643"/>
      <c r="BQ14" s="643"/>
      <c r="BR14" s="643"/>
      <c r="BS14" s="596" t="s">
        <v>113</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3110325</v>
      </c>
      <c r="CS14" s="591"/>
      <c r="CT14" s="591"/>
      <c r="CU14" s="591"/>
      <c r="CV14" s="591"/>
      <c r="CW14" s="591"/>
      <c r="CX14" s="591"/>
      <c r="CY14" s="592"/>
      <c r="CZ14" s="643">
        <v>4.2</v>
      </c>
      <c r="DA14" s="643"/>
      <c r="DB14" s="643"/>
      <c r="DC14" s="643"/>
      <c r="DD14" s="596">
        <v>392477</v>
      </c>
      <c r="DE14" s="591"/>
      <c r="DF14" s="591"/>
      <c r="DG14" s="591"/>
      <c r="DH14" s="591"/>
      <c r="DI14" s="591"/>
      <c r="DJ14" s="591"/>
      <c r="DK14" s="591"/>
      <c r="DL14" s="591"/>
      <c r="DM14" s="591"/>
      <c r="DN14" s="591"/>
      <c r="DO14" s="591"/>
      <c r="DP14" s="592"/>
      <c r="DQ14" s="596">
        <v>2108911</v>
      </c>
      <c r="DR14" s="591"/>
      <c r="DS14" s="591"/>
      <c r="DT14" s="591"/>
      <c r="DU14" s="591"/>
      <c r="DV14" s="591"/>
      <c r="DW14" s="591"/>
      <c r="DX14" s="591"/>
      <c r="DY14" s="591"/>
      <c r="DZ14" s="591"/>
      <c r="EA14" s="591"/>
      <c r="EB14" s="591"/>
      <c r="EC14" s="626"/>
    </row>
    <row r="15" spans="2:143" ht="11.25" customHeight="1" x14ac:dyDescent="0.15">
      <c r="B15" s="587" t="s">
        <v>240</v>
      </c>
      <c r="C15" s="588"/>
      <c r="D15" s="588"/>
      <c r="E15" s="588"/>
      <c r="F15" s="588"/>
      <c r="G15" s="588"/>
      <c r="H15" s="588"/>
      <c r="I15" s="588"/>
      <c r="J15" s="588"/>
      <c r="K15" s="588"/>
      <c r="L15" s="588"/>
      <c r="M15" s="588"/>
      <c r="N15" s="588"/>
      <c r="O15" s="588"/>
      <c r="P15" s="588"/>
      <c r="Q15" s="589"/>
      <c r="R15" s="590">
        <v>141501</v>
      </c>
      <c r="S15" s="591"/>
      <c r="T15" s="591"/>
      <c r="U15" s="591"/>
      <c r="V15" s="591"/>
      <c r="W15" s="591"/>
      <c r="X15" s="591"/>
      <c r="Y15" s="592"/>
      <c r="Z15" s="643">
        <v>0.2</v>
      </c>
      <c r="AA15" s="643"/>
      <c r="AB15" s="643"/>
      <c r="AC15" s="643"/>
      <c r="AD15" s="644">
        <v>141501</v>
      </c>
      <c r="AE15" s="644"/>
      <c r="AF15" s="644"/>
      <c r="AG15" s="644"/>
      <c r="AH15" s="644"/>
      <c r="AI15" s="644"/>
      <c r="AJ15" s="644"/>
      <c r="AK15" s="644"/>
      <c r="AL15" s="613">
        <v>0.3</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1255085</v>
      </c>
      <c r="BH15" s="591"/>
      <c r="BI15" s="591"/>
      <c r="BJ15" s="591"/>
      <c r="BK15" s="591"/>
      <c r="BL15" s="591"/>
      <c r="BM15" s="591"/>
      <c r="BN15" s="592"/>
      <c r="BO15" s="643">
        <v>4.0999999999999996</v>
      </c>
      <c r="BP15" s="643"/>
      <c r="BQ15" s="643"/>
      <c r="BR15" s="643"/>
      <c r="BS15" s="596" t="s">
        <v>113</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9072179</v>
      </c>
      <c r="CS15" s="591"/>
      <c r="CT15" s="591"/>
      <c r="CU15" s="591"/>
      <c r="CV15" s="591"/>
      <c r="CW15" s="591"/>
      <c r="CX15" s="591"/>
      <c r="CY15" s="592"/>
      <c r="CZ15" s="643">
        <v>12.3</v>
      </c>
      <c r="DA15" s="643"/>
      <c r="DB15" s="643"/>
      <c r="DC15" s="643"/>
      <c r="DD15" s="596">
        <v>3811639</v>
      </c>
      <c r="DE15" s="591"/>
      <c r="DF15" s="591"/>
      <c r="DG15" s="591"/>
      <c r="DH15" s="591"/>
      <c r="DI15" s="591"/>
      <c r="DJ15" s="591"/>
      <c r="DK15" s="591"/>
      <c r="DL15" s="591"/>
      <c r="DM15" s="591"/>
      <c r="DN15" s="591"/>
      <c r="DO15" s="591"/>
      <c r="DP15" s="592"/>
      <c r="DQ15" s="596">
        <v>6021366</v>
      </c>
      <c r="DR15" s="591"/>
      <c r="DS15" s="591"/>
      <c r="DT15" s="591"/>
      <c r="DU15" s="591"/>
      <c r="DV15" s="591"/>
      <c r="DW15" s="591"/>
      <c r="DX15" s="591"/>
      <c r="DY15" s="591"/>
      <c r="DZ15" s="591"/>
      <c r="EA15" s="591"/>
      <c r="EB15" s="591"/>
      <c r="EC15" s="626"/>
    </row>
    <row r="16" spans="2:143" ht="11.25" customHeight="1" x14ac:dyDescent="0.15">
      <c r="B16" s="587" t="s">
        <v>243</v>
      </c>
      <c r="C16" s="588"/>
      <c r="D16" s="588"/>
      <c r="E16" s="588"/>
      <c r="F16" s="588"/>
      <c r="G16" s="588"/>
      <c r="H16" s="588"/>
      <c r="I16" s="588"/>
      <c r="J16" s="588"/>
      <c r="K16" s="588"/>
      <c r="L16" s="588"/>
      <c r="M16" s="588"/>
      <c r="N16" s="588"/>
      <c r="O16" s="588"/>
      <c r="P16" s="588"/>
      <c r="Q16" s="589"/>
      <c r="R16" s="590">
        <v>9613755</v>
      </c>
      <c r="S16" s="591"/>
      <c r="T16" s="591"/>
      <c r="U16" s="591"/>
      <c r="V16" s="591"/>
      <c r="W16" s="591"/>
      <c r="X16" s="591"/>
      <c r="Y16" s="592"/>
      <c r="Z16" s="643">
        <v>12.7</v>
      </c>
      <c r="AA16" s="643"/>
      <c r="AB16" s="643"/>
      <c r="AC16" s="643"/>
      <c r="AD16" s="644">
        <v>8183186</v>
      </c>
      <c r="AE16" s="644"/>
      <c r="AF16" s="644"/>
      <c r="AG16" s="644"/>
      <c r="AH16" s="644"/>
      <c r="AI16" s="644"/>
      <c r="AJ16" s="644"/>
      <c r="AK16" s="644"/>
      <c r="AL16" s="613">
        <v>19.3</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321247</v>
      </c>
      <c r="CS16" s="591"/>
      <c r="CT16" s="591"/>
      <c r="CU16" s="591"/>
      <c r="CV16" s="591"/>
      <c r="CW16" s="591"/>
      <c r="CX16" s="591"/>
      <c r="CY16" s="592"/>
      <c r="CZ16" s="643">
        <v>0.4</v>
      </c>
      <c r="DA16" s="643"/>
      <c r="DB16" s="643"/>
      <c r="DC16" s="643"/>
      <c r="DD16" s="596" t="s">
        <v>113</v>
      </c>
      <c r="DE16" s="591"/>
      <c r="DF16" s="591"/>
      <c r="DG16" s="591"/>
      <c r="DH16" s="591"/>
      <c r="DI16" s="591"/>
      <c r="DJ16" s="591"/>
      <c r="DK16" s="591"/>
      <c r="DL16" s="591"/>
      <c r="DM16" s="591"/>
      <c r="DN16" s="591"/>
      <c r="DO16" s="591"/>
      <c r="DP16" s="592"/>
      <c r="DQ16" s="596">
        <v>73366</v>
      </c>
      <c r="DR16" s="591"/>
      <c r="DS16" s="591"/>
      <c r="DT16" s="591"/>
      <c r="DU16" s="591"/>
      <c r="DV16" s="591"/>
      <c r="DW16" s="591"/>
      <c r="DX16" s="591"/>
      <c r="DY16" s="591"/>
      <c r="DZ16" s="591"/>
      <c r="EA16" s="591"/>
      <c r="EB16" s="591"/>
      <c r="EC16" s="626"/>
    </row>
    <row r="17" spans="2:133" ht="11.25" customHeight="1" x14ac:dyDescent="0.15">
      <c r="B17" s="587" t="s">
        <v>246</v>
      </c>
      <c r="C17" s="588"/>
      <c r="D17" s="588"/>
      <c r="E17" s="588"/>
      <c r="F17" s="588"/>
      <c r="G17" s="588"/>
      <c r="H17" s="588"/>
      <c r="I17" s="588"/>
      <c r="J17" s="588"/>
      <c r="K17" s="588"/>
      <c r="L17" s="588"/>
      <c r="M17" s="588"/>
      <c r="N17" s="588"/>
      <c r="O17" s="588"/>
      <c r="P17" s="588"/>
      <c r="Q17" s="589"/>
      <c r="R17" s="590">
        <v>8183186</v>
      </c>
      <c r="S17" s="591"/>
      <c r="T17" s="591"/>
      <c r="U17" s="591"/>
      <c r="V17" s="591"/>
      <c r="W17" s="591"/>
      <c r="X17" s="591"/>
      <c r="Y17" s="592"/>
      <c r="Z17" s="643">
        <v>10.8</v>
      </c>
      <c r="AA17" s="643"/>
      <c r="AB17" s="643"/>
      <c r="AC17" s="643"/>
      <c r="AD17" s="644">
        <v>8183186</v>
      </c>
      <c r="AE17" s="644"/>
      <c r="AF17" s="644"/>
      <c r="AG17" s="644"/>
      <c r="AH17" s="644"/>
      <c r="AI17" s="644"/>
      <c r="AJ17" s="644"/>
      <c r="AK17" s="644"/>
      <c r="AL17" s="613">
        <v>19.3</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v>39050</v>
      </c>
      <c r="BH17" s="591"/>
      <c r="BI17" s="591"/>
      <c r="BJ17" s="591"/>
      <c r="BK17" s="591"/>
      <c r="BL17" s="591"/>
      <c r="BM17" s="591"/>
      <c r="BN17" s="592"/>
      <c r="BO17" s="643">
        <v>0.1</v>
      </c>
      <c r="BP17" s="643"/>
      <c r="BQ17" s="643"/>
      <c r="BR17" s="643"/>
      <c r="BS17" s="596" t="s">
        <v>113</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8063137</v>
      </c>
      <c r="CS17" s="591"/>
      <c r="CT17" s="591"/>
      <c r="CU17" s="591"/>
      <c r="CV17" s="591"/>
      <c r="CW17" s="591"/>
      <c r="CX17" s="591"/>
      <c r="CY17" s="592"/>
      <c r="CZ17" s="643">
        <v>11</v>
      </c>
      <c r="DA17" s="643"/>
      <c r="DB17" s="643"/>
      <c r="DC17" s="643"/>
      <c r="DD17" s="596" t="s">
        <v>113</v>
      </c>
      <c r="DE17" s="591"/>
      <c r="DF17" s="591"/>
      <c r="DG17" s="591"/>
      <c r="DH17" s="591"/>
      <c r="DI17" s="591"/>
      <c r="DJ17" s="591"/>
      <c r="DK17" s="591"/>
      <c r="DL17" s="591"/>
      <c r="DM17" s="591"/>
      <c r="DN17" s="591"/>
      <c r="DO17" s="591"/>
      <c r="DP17" s="592"/>
      <c r="DQ17" s="596">
        <v>8033567</v>
      </c>
      <c r="DR17" s="591"/>
      <c r="DS17" s="591"/>
      <c r="DT17" s="591"/>
      <c r="DU17" s="591"/>
      <c r="DV17" s="591"/>
      <c r="DW17" s="591"/>
      <c r="DX17" s="591"/>
      <c r="DY17" s="591"/>
      <c r="DZ17" s="591"/>
      <c r="EA17" s="591"/>
      <c r="EB17" s="591"/>
      <c r="EC17" s="626"/>
    </row>
    <row r="18" spans="2:133" ht="11.25" customHeight="1" x14ac:dyDescent="0.15">
      <c r="B18" s="587" t="s">
        <v>249</v>
      </c>
      <c r="C18" s="588"/>
      <c r="D18" s="588"/>
      <c r="E18" s="588"/>
      <c r="F18" s="588"/>
      <c r="G18" s="588"/>
      <c r="H18" s="588"/>
      <c r="I18" s="588"/>
      <c r="J18" s="588"/>
      <c r="K18" s="588"/>
      <c r="L18" s="588"/>
      <c r="M18" s="588"/>
      <c r="N18" s="588"/>
      <c r="O18" s="588"/>
      <c r="P18" s="588"/>
      <c r="Q18" s="589"/>
      <c r="R18" s="590">
        <v>1430569</v>
      </c>
      <c r="S18" s="591"/>
      <c r="T18" s="591"/>
      <c r="U18" s="591"/>
      <c r="V18" s="591"/>
      <c r="W18" s="591"/>
      <c r="X18" s="591"/>
      <c r="Y18" s="592"/>
      <c r="Z18" s="643">
        <v>1.9</v>
      </c>
      <c r="AA18" s="643"/>
      <c r="AB18" s="643"/>
      <c r="AC18" s="643"/>
      <c r="AD18" s="644" t="s">
        <v>113</v>
      </c>
      <c r="AE18" s="644"/>
      <c r="AF18" s="644"/>
      <c r="AG18" s="644"/>
      <c r="AH18" s="644"/>
      <c r="AI18" s="644"/>
      <c r="AJ18" s="644"/>
      <c r="AK18" s="644"/>
      <c r="AL18" s="613" t="s">
        <v>113</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x14ac:dyDescent="0.15">
      <c r="B19" s="587" t="s">
        <v>252</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1385507</v>
      </c>
      <c r="BH19" s="591"/>
      <c r="BI19" s="591"/>
      <c r="BJ19" s="591"/>
      <c r="BK19" s="591"/>
      <c r="BL19" s="591"/>
      <c r="BM19" s="591"/>
      <c r="BN19" s="592"/>
      <c r="BO19" s="643">
        <v>4.5</v>
      </c>
      <c r="BP19" s="643"/>
      <c r="BQ19" s="643"/>
      <c r="BR19" s="643"/>
      <c r="BS19" s="596" t="s">
        <v>113</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x14ac:dyDescent="0.15">
      <c r="B20" s="587" t="s">
        <v>255</v>
      </c>
      <c r="C20" s="588"/>
      <c r="D20" s="588"/>
      <c r="E20" s="588"/>
      <c r="F20" s="588"/>
      <c r="G20" s="588"/>
      <c r="H20" s="588"/>
      <c r="I20" s="588"/>
      <c r="J20" s="588"/>
      <c r="K20" s="588"/>
      <c r="L20" s="588"/>
      <c r="M20" s="588"/>
      <c r="N20" s="588"/>
      <c r="O20" s="588"/>
      <c r="P20" s="588"/>
      <c r="Q20" s="589"/>
      <c r="R20" s="590">
        <v>45061266</v>
      </c>
      <c r="S20" s="591"/>
      <c r="T20" s="591"/>
      <c r="U20" s="591"/>
      <c r="V20" s="591"/>
      <c r="W20" s="591"/>
      <c r="X20" s="591"/>
      <c r="Y20" s="592"/>
      <c r="Z20" s="643">
        <v>59.6</v>
      </c>
      <c r="AA20" s="643"/>
      <c r="AB20" s="643"/>
      <c r="AC20" s="643"/>
      <c r="AD20" s="644">
        <v>42248448</v>
      </c>
      <c r="AE20" s="644"/>
      <c r="AF20" s="644"/>
      <c r="AG20" s="644"/>
      <c r="AH20" s="644"/>
      <c r="AI20" s="644"/>
      <c r="AJ20" s="644"/>
      <c r="AK20" s="644"/>
      <c r="AL20" s="613">
        <v>99.5</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1385507</v>
      </c>
      <c r="BH20" s="591"/>
      <c r="BI20" s="591"/>
      <c r="BJ20" s="591"/>
      <c r="BK20" s="591"/>
      <c r="BL20" s="591"/>
      <c r="BM20" s="591"/>
      <c r="BN20" s="592"/>
      <c r="BO20" s="643">
        <v>4.5</v>
      </c>
      <c r="BP20" s="643"/>
      <c r="BQ20" s="643"/>
      <c r="BR20" s="643"/>
      <c r="BS20" s="596" t="s">
        <v>113</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73532825</v>
      </c>
      <c r="CS20" s="591"/>
      <c r="CT20" s="591"/>
      <c r="CU20" s="591"/>
      <c r="CV20" s="591"/>
      <c r="CW20" s="591"/>
      <c r="CX20" s="591"/>
      <c r="CY20" s="592"/>
      <c r="CZ20" s="643">
        <v>100</v>
      </c>
      <c r="DA20" s="643"/>
      <c r="DB20" s="643"/>
      <c r="DC20" s="643"/>
      <c r="DD20" s="596">
        <v>12761610</v>
      </c>
      <c r="DE20" s="591"/>
      <c r="DF20" s="591"/>
      <c r="DG20" s="591"/>
      <c r="DH20" s="591"/>
      <c r="DI20" s="591"/>
      <c r="DJ20" s="591"/>
      <c r="DK20" s="591"/>
      <c r="DL20" s="591"/>
      <c r="DM20" s="591"/>
      <c r="DN20" s="591"/>
      <c r="DO20" s="591"/>
      <c r="DP20" s="592"/>
      <c r="DQ20" s="596">
        <v>46533168</v>
      </c>
      <c r="DR20" s="591"/>
      <c r="DS20" s="591"/>
      <c r="DT20" s="591"/>
      <c r="DU20" s="591"/>
      <c r="DV20" s="591"/>
      <c r="DW20" s="591"/>
      <c r="DX20" s="591"/>
      <c r="DY20" s="591"/>
      <c r="DZ20" s="591"/>
      <c r="EA20" s="591"/>
      <c r="EB20" s="591"/>
      <c r="EC20" s="626"/>
    </row>
    <row r="21" spans="2:133" ht="11.25" customHeight="1" x14ac:dyDescent="0.15">
      <c r="B21" s="587" t="s">
        <v>258</v>
      </c>
      <c r="C21" s="588"/>
      <c r="D21" s="588"/>
      <c r="E21" s="588"/>
      <c r="F21" s="588"/>
      <c r="G21" s="588"/>
      <c r="H21" s="588"/>
      <c r="I21" s="588"/>
      <c r="J21" s="588"/>
      <c r="K21" s="588"/>
      <c r="L21" s="588"/>
      <c r="M21" s="588"/>
      <c r="N21" s="588"/>
      <c r="O21" s="588"/>
      <c r="P21" s="588"/>
      <c r="Q21" s="589"/>
      <c r="R21" s="590">
        <v>28307</v>
      </c>
      <c r="S21" s="591"/>
      <c r="T21" s="591"/>
      <c r="U21" s="591"/>
      <c r="V21" s="591"/>
      <c r="W21" s="591"/>
      <c r="X21" s="591"/>
      <c r="Y21" s="592"/>
      <c r="Z21" s="643">
        <v>0</v>
      </c>
      <c r="AA21" s="643"/>
      <c r="AB21" s="643"/>
      <c r="AC21" s="643"/>
      <c r="AD21" s="644">
        <v>28307</v>
      </c>
      <c r="AE21" s="644"/>
      <c r="AF21" s="644"/>
      <c r="AG21" s="644"/>
      <c r="AH21" s="644"/>
      <c r="AI21" s="644"/>
      <c r="AJ21" s="644"/>
      <c r="AK21" s="644"/>
      <c r="AL21" s="613">
        <v>0.1</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v>3258</v>
      </c>
      <c r="BH21" s="591"/>
      <c r="BI21" s="591"/>
      <c r="BJ21" s="591"/>
      <c r="BK21" s="591"/>
      <c r="BL21" s="591"/>
      <c r="BM21" s="591"/>
      <c r="BN21" s="592"/>
      <c r="BO21" s="643">
        <v>0</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260</v>
      </c>
      <c r="C22" s="588"/>
      <c r="D22" s="588"/>
      <c r="E22" s="588"/>
      <c r="F22" s="588"/>
      <c r="G22" s="588"/>
      <c r="H22" s="588"/>
      <c r="I22" s="588"/>
      <c r="J22" s="588"/>
      <c r="K22" s="588"/>
      <c r="L22" s="588"/>
      <c r="M22" s="588"/>
      <c r="N22" s="588"/>
      <c r="O22" s="588"/>
      <c r="P22" s="588"/>
      <c r="Q22" s="589"/>
      <c r="R22" s="590">
        <v>1415557</v>
      </c>
      <c r="S22" s="591"/>
      <c r="T22" s="591"/>
      <c r="U22" s="591"/>
      <c r="V22" s="591"/>
      <c r="W22" s="591"/>
      <c r="X22" s="591"/>
      <c r="Y22" s="592"/>
      <c r="Z22" s="643">
        <v>1.9</v>
      </c>
      <c r="AA22" s="643"/>
      <c r="AB22" s="643"/>
      <c r="AC22" s="643"/>
      <c r="AD22" s="644" t="s">
        <v>113</v>
      </c>
      <c r="AE22" s="644"/>
      <c r="AF22" s="644"/>
      <c r="AG22" s="644"/>
      <c r="AH22" s="644"/>
      <c r="AI22" s="644"/>
      <c r="AJ22" s="644"/>
      <c r="AK22" s="644"/>
      <c r="AL22" s="613" t="s">
        <v>113</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263</v>
      </c>
      <c r="C23" s="588"/>
      <c r="D23" s="588"/>
      <c r="E23" s="588"/>
      <c r="F23" s="588"/>
      <c r="G23" s="588"/>
      <c r="H23" s="588"/>
      <c r="I23" s="588"/>
      <c r="J23" s="588"/>
      <c r="K23" s="588"/>
      <c r="L23" s="588"/>
      <c r="M23" s="588"/>
      <c r="N23" s="588"/>
      <c r="O23" s="588"/>
      <c r="P23" s="588"/>
      <c r="Q23" s="589"/>
      <c r="R23" s="590">
        <v>1156845</v>
      </c>
      <c r="S23" s="591"/>
      <c r="T23" s="591"/>
      <c r="U23" s="591"/>
      <c r="V23" s="591"/>
      <c r="W23" s="591"/>
      <c r="X23" s="591"/>
      <c r="Y23" s="592"/>
      <c r="Z23" s="643">
        <v>1.5</v>
      </c>
      <c r="AA23" s="643"/>
      <c r="AB23" s="643"/>
      <c r="AC23" s="643"/>
      <c r="AD23" s="644">
        <v>42645</v>
      </c>
      <c r="AE23" s="644"/>
      <c r="AF23" s="644"/>
      <c r="AG23" s="644"/>
      <c r="AH23" s="644"/>
      <c r="AI23" s="644"/>
      <c r="AJ23" s="644"/>
      <c r="AK23" s="644"/>
      <c r="AL23" s="613">
        <v>0.1</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v>1382249</v>
      </c>
      <c r="BH23" s="591"/>
      <c r="BI23" s="591"/>
      <c r="BJ23" s="591"/>
      <c r="BK23" s="591"/>
      <c r="BL23" s="591"/>
      <c r="BM23" s="591"/>
      <c r="BN23" s="592"/>
      <c r="BO23" s="643">
        <v>4.5</v>
      </c>
      <c r="BP23" s="643"/>
      <c r="BQ23" s="643"/>
      <c r="BR23" s="643"/>
      <c r="BS23" s="596" t="s">
        <v>113</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x14ac:dyDescent="0.15">
      <c r="B24" s="587" t="s">
        <v>270</v>
      </c>
      <c r="C24" s="588"/>
      <c r="D24" s="588"/>
      <c r="E24" s="588"/>
      <c r="F24" s="588"/>
      <c r="G24" s="588"/>
      <c r="H24" s="588"/>
      <c r="I24" s="588"/>
      <c r="J24" s="588"/>
      <c r="K24" s="588"/>
      <c r="L24" s="588"/>
      <c r="M24" s="588"/>
      <c r="N24" s="588"/>
      <c r="O24" s="588"/>
      <c r="P24" s="588"/>
      <c r="Q24" s="589"/>
      <c r="R24" s="590">
        <v>410210</v>
      </c>
      <c r="S24" s="591"/>
      <c r="T24" s="591"/>
      <c r="U24" s="591"/>
      <c r="V24" s="591"/>
      <c r="W24" s="591"/>
      <c r="X24" s="591"/>
      <c r="Y24" s="592"/>
      <c r="Z24" s="643">
        <v>0.5</v>
      </c>
      <c r="AA24" s="643"/>
      <c r="AB24" s="643"/>
      <c r="AC24" s="643"/>
      <c r="AD24" s="644" t="s">
        <v>113</v>
      </c>
      <c r="AE24" s="644"/>
      <c r="AF24" s="644"/>
      <c r="AG24" s="644"/>
      <c r="AH24" s="644"/>
      <c r="AI24" s="644"/>
      <c r="AJ24" s="644"/>
      <c r="AK24" s="644"/>
      <c r="AL24" s="613" t="s">
        <v>113</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36722808</v>
      </c>
      <c r="CS24" s="641"/>
      <c r="CT24" s="641"/>
      <c r="CU24" s="641"/>
      <c r="CV24" s="641"/>
      <c r="CW24" s="641"/>
      <c r="CX24" s="641"/>
      <c r="CY24" s="688"/>
      <c r="CZ24" s="692">
        <v>49.9</v>
      </c>
      <c r="DA24" s="693"/>
      <c r="DB24" s="693"/>
      <c r="DC24" s="694"/>
      <c r="DD24" s="687">
        <v>24091433</v>
      </c>
      <c r="DE24" s="641"/>
      <c r="DF24" s="641"/>
      <c r="DG24" s="641"/>
      <c r="DH24" s="641"/>
      <c r="DI24" s="641"/>
      <c r="DJ24" s="641"/>
      <c r="DK24" s="688"/>
      <c r="DL24" s="687">
        <v>23542058</v>
      </c>
      <c r="DM24" s="641"/>
      <c r="DN24" s="641"/>
      <c r="DO24" s="641"/>
      <c r="DP24" s="641"/>
      <c r="DQ24" s="641"/>
      <c r="DR24" s="641"/>
      <c r="DS24" s="641"/>
      <c r="DT24" s="641"/>
      <c r="DU24" s="641"/>
      <c r="DV24" s="688"/>
      <c r="DW24" s="689">
        <v>53.7</v>
      </c>
      <c r="DX24" s="658"/>
      <c r="DY24" s="658"/>
      <c r="DZ24" s="658"/>
      <c r="EA24" s="658"/>
      <c r="EB24" s="658"/>
      <c r="EC24" s="690"/>
    </row>
    <row r="25" spans="2:133" ht="11.25" customHeight="1" x14ac:dyDescent="0.15">
      <c r="B25" s="587" t="s">
        <v>273</v>
      </c>
      <c r="C25" s="588"/>
      <c r="D25" s="588"/>
      <c r="E25" s="588"/>
      <c r="F25" s="588"/>
      <c r="G25" s="588"/>
      <c r="H25" s="588"/>
      <c r="I25" s="588"/>
      <c r="J25" s="588"/>
      <c r="K25" s="588"/>
      <c r="L25" s="588"/>
      <c r="M25" s="588"/>
      <c r="N25" s="588"/>
      <c r="O25" s="588"/>
      <c r="P25" s="588"/>
      <c r="Q25" s="589"/>
      <c r="R25" s="590">
        <v>10355547</v>
      </c>
      <c r="S25" s="591"/>
      <c r="T25" s="591"/>
      <c r="U25" s="591"/>
      <c r="V25" s="591"/>
      <c r="W25" s="591"/>
      <c r="X25" s="591"/>
      <c r="Y25" s="592"/>
      <c r="Z25" s="643">
        <v>13.7</v>
      </c>
      <c r="AA25" s="643"/>
      <c r="AB25" s="643"/>
      <c r="AC25" s="643"/>
      <c r="AD25" s="644" t="s">
        <v>113</v>
      </c>
      <c r="AE25" s="644"/>
      <c r="AF25" s="644"/>
      <c r="AG25" s="644"/>
      <c r="AH25" s="644"/>
      <c r="AI25" s="644"/>
      <c r="AJ25" s="644"/>
      <c r="AK25" s="644"/>
      <c r="AL25" s="613" t="s">
        <v>113</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14063936</v>
      </c>
      <c r="CS25" s="609"/>
      <c r="CT25" s="609"/>
      <c r="CU25" s="609"/>
      <c r="CV25" s="609"/>
      <c r="CW25" s="609"/>
      <c r="CX25" s="609"/>
      <c r="CY25" s="610"/>
      <c r="CZ25" s="593">
        <v>19.100000000000001</v>
      </c>
      <c r="DA25" s="611"/>
      <c r="DB25" s="611"/>
      <c r="DC25" s="612"/>
      <c r="DD25" s="596">
        <v>11791852</v>
      </c>
      <c r="DE25" s="609"/>
      <c r="DF25" s="609"/>
      <c r="DG25" s="609"/>
      <c r="DH25" s="609"/>
      <c r="DI25" s="609"/>
      <c r="DJ25" s="609"/>
      <c r="DK25" s="610"/>
      <c r="DL25" s="596">
        <v>11770963</v>
      </c>
      <c r="DM25" s="609"/>
      <c r="DN25" s="609"/>
      <c r="DO25" s="609"/>
      <c r="DP25" s="609"/>
      <c r="DQ25" s="609"/>
      <c r="DR25" s="609"/>
      <c r="DS25" s="609"/>
      <c r="DT25" s="609"/>
      <c r="DU25" s="609"/>
      <c r="DV25" s="610"/>
      <c r="DW25" s="613">
        <v>26.9</v>
      </c>
      <c r="DX25" s="614"/>
      <c r="DY25" s="614"/>
      <c r="DZ25" s="614"/>
      <c r="EA25" s="614"/>
      <c r="EB25" s="614"/>
      <c r="EC25" s="615"/>
    </row>
    <row r="26" spans="2:133" ht="11.25" customHeight="1" x14ac:dyDescent="0.15">
      <c r="B26" s="684" t="s">
        <v>276</v>
      </c>
      <c r="C26" s="685"/>
      <c r="D26" s="685"/>
      <c r="E26" s="685"/>
      <c r="F26" s="685"/>
      <c r="G26" s="685"/>
      <c r="H26" s="685"/>
      <c r="I26" s="685"/>
      <c r="J26" s="685"/>
      <c r="K26" s="685"/>
      <c r="L26" s="685"/>
      <c r="M26" s="685"/>
      <c r="N26" s="685"/>
      <c r="O26" s="685"/>
      <c r="P26" s="685"/>
      <c r="Q26" s="686"/>
      <c r="R26" s="590">
        <v>131995</v>
      </c>
      <c r="S26" s="591"/>
      <c r="T26" s="591"/>
      <c r="U26" s="591"/>
      <c r="V26" s="591"/>
      <c r="W26" s="591"/>
      <c r="X26" s="591"/>
      <c r="Y26" s="592"/>
      <c r="Z26" s="643">
        <v>0.2</v>
      </c>
      <c r="AA26" s="643"/>
      <c r="AB26" s="643"/>
      <c r="AC26" s="643"/>
      <c r="AD26" s="644">
        <v>131995</v>
      </c>
      <c r="AE26" s="644"/>
      <c r="AF26" s="644"/>
      <c r="AG26" s="644"/>
      <c r="AH26" s="644"/>
      <c r="AI26" s="644"/>
      <c r="AJ26" s="644"/>
      <c r="AK26" s="644"/>
      <c r="AL26" s="613">
        <v>0.3</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9001401</v>
      </c>
      <c r="CS26" s="591"/>
      <c r="CT26" s="591"/>
      <c r="CU26" s="591"/>
      <c r="CV26" s="591"/>
      <c r="CW26" s="591"/>
      <c r="CX26" s="591"/>
      <c r="CY26" s="592"/>
      <c r="CZ26" s="593">
        <v>12.2</v>
      </c>
      <c r="DA26" s="611"/>
      <c r="DB26" s="611"/>
      <c r="DC26" s="612"/>
      <c r="DD26" s="596">
        <v>7442429</v>
      </c>
      <c r="DE26" s="591"/>
      <c r="DF26" s="591"/>
      <c r="DG26" s="591"/>
      <c r="DH26" s="591"/>
      <c r="DI26" s="591"/>
      <c r="DJ26" s="591"/>
      <c r="DK26" s="592"/>
      <c r="DL26" s="596" t="s">
        <v>279</v>
      </c>
      <c r="DM26" s="591"/>
      <c r="DN26" s="591"/>
      <c r="DO26" s="591"/>
      <c r="DP26" s="591"/>
      <c r="DQ26" s="591"/>
      <c r="DR26" s="591"/>
      <c r="DS26" s="591"/>
      <c r="DT26" s="591"/>
      <c r="DU26" s="591"/>
      <c r="DV26" s="592"/>
      <c r="DW26" s="613" t="s">
        <v>279</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5255727</v>
      </c>
      <c r="S27" s="591"/>
      <c r="T27" s="591"/>
      <c r="U27" s="591"/>
      <c r="V27" s="591"/>
      <c r="W27" s="591"/>
      <c r="X27" s="591"/>
      <c r="Y27" s="592"/>
      <c r="Z27" s="643">
        <v>6.9</v>
      </c>
      <c r="AA27" s="643"/>
      <c r="AB27" s="643"/>
      <c r="AC27" s="643"/>
      <c r="AD27" s="644" t="s">
        <v>113</v>
      </c>
      <c r="AE27" s="644"/>
      <c r="AF27" s="644"/>
      <c r="AG27" s="644"/>
      <c r="AH27" s="644"/>
      <c r="AI27" s="644"/>
      <c r="AJ27" s="644"/>
      <c r="AK27" s="644"/>
      <c r="AL27" s="613" t="s">
        <v>113</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30858322</v>
      </c>
      <c r="BH27" s="591"/>
      <c r="BI27" s="591"/>
      <c r="BJ27" s="591"/>
      <c r="BK27" s="591"/>
      <c r="BL27" s="591"/>
      <c r="BM27" s="591"/>
      <c r="BN27" s="592"/>
      <c r="BO27" s="643">
        <v>100</v>
      </c>
      <c r="BP27" s="643"/>
      <c r="BQ27" s="643"/>
      <c r="BR27" s="643"/>
      <c r="BS27" s="596">
        <v>386192</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14595735</v>
      </c>
      <c r="CS27" s="609"/>
      <c r="CT27" s="609"/>
      <c r="CU27" s="609"/>
      <c r="CV27" s="609"/>
      <c r="CW27" s="609"/>
      <c r="CX27" s="609"/>
      <c r="CY27" s="610"/>
      <c r="CZ27" s="593">
        <v>19.8</v>
      </c>
      <c r="DA27" s="611"/>
      <c r="DB27" s="611"/>
      <c r="DC27" s="612"/>
      <c r="DD27" s="596">
        <v>4266014</v>
      </c>
      <c r="DE27" s="609"/>
      <c r="DF27" s="609"/>
      <c r="DG27" s="609"/>
      <c r="DH27" s="609"/>
      <c r="DI27" s="609"/>
      <c r="DJ27" s="609"/>
      <c r="DK27" s="610"/>
      <c r="DL27" s="596">
        <v>4256253</v>
      </c>
      <c r="DM27" s="609"/>
      <c r="DN27" s="609"/>
      <c r="DO27" s="609"/>
      <c r="DP27" s="609"/>
      <c r="DQ27" s="609"/>
      <c r="DR27" s="609"/>
      <c r="DS27" s="609"/>
      <c r="DT27" s="609"/>
      <c r="DU27" s="609"/>
      <c r="DV27" s="610"/>
      <c r="DW27" s="613">
        <v>9.6999999999999993</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638537</v>
      </c>
      <c r="S28" s="591"/>
      <c r="T28" s="591"/>
      <c r="U28" s="591"/>
      <c r="V28" s="591"/>
      <c r="W28" s="591"/>
      <c r="X28" s="591"/>
      <c r="Y28" s="592"/>
      <c r="Z28" s="643">
        <v>0.8</v>
      </c>
      <c r="AA28" s="643"/>
      <c r="AB28" s="643"/>
      <c r="AC28" s="643"/>
      <c r="AD28" s="644">
        <v>21696</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8063137</v>
      </c>
      <c r="CS28" s="591"/>
      <c r="CT28" s="591"/>
      <c r="CU28" s="591"/>
      <c r="CV28" s="591"/>
      <c r="CW28" s="591"/>
      <c r="CX28" s="591"/>
      <c r="CY28" s="592"/>
      <c r="CZ28" s="593">
        <v>11</v>
      </c>
      <c r="DA28" s="611"/>
      <c r="DB28" s="611"/>
      <c r="DC28" s="612"/>
      <c r="DD28" s="596">
        <v>8033567</v>
      </c>
      <c r="DE28" s="591"/>
      <c r="DF28" s="591"/>
      <c r="DG28" s="591"/>
      <c r="DH28" s="591"/>
      <c r="DI28" s="591"/>
      <c r="DJ28" s="591"/>
      <c r="DK28" s="592"/>
      <c r="DL28" s="596">
        <v>7514842</v>
      </c>
      <c r="DM28" s="591"/>
      <c r="DN28" s="591"/>
      <c r="DO28" s="591"/>
      <c r="DP28" s="591"/>
      <c r="DQ28" s="591"/>
      <c r="DR28" s="591"/>
      <c r="DS28" s="591"/>
      <c r="DT28" s="591"/>
      <c r="DU28" s="591"/>
      <c r="DV28" s="592"/>
      <c r="DW28" s="613">
        <v>17.100000000000001</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18290</v>
      </c>
      <c r="S29" s="591"/>
      <c r="T29" s="591"/>
      <c r="U29" s="591"/>
      <c r="V29" s="591"/>
      <c r="W29" s="591"/>
      <c r="X29" s="591"/>
      <c r="Y29" s="592"/>
      <c r="Z29" s="643">
        <v>0</v>
      </c>
      <c r="AA29" s="643"/>
      <c r="AB29" s="643"/>
      <c r="AC29" s="643"/>
      <c r="AD29" s="644" t="s">
        <v>113</v>
      </c>
      <c r="AE29" s="644"/>
      <c r="AF29" s="644"/>
      <c r="AG29" s="644"/>
      <c r="AH29" s="644"/>
      <c r="AI29" s="644"/>
      <c r="AJ29" s="644"/>
      <c r="AK29" s="644"/>
      <c r="AL29" s="613" t="s">
        <v>113</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58</v>
      </c>
      <c r="CG29" s="624"/>
      <c r="CH29" s="624"/>
      <c r="CI29" s="624"/>
      <c r="CJ29" s="624"/>
      <c r="CK29" s="624"/>
      <c r="CL29" s="624"/>
      <c r="CM29" s="624"/>
      <c r="CN29" s="624"/>
      <c r="CO29" s="624"/>
      <c r="CP29" s="624"/>
      <c r="CQ29" s="625"/>
      <c r="CR29" s="590">
        <v>8063129</v>
      </c>
      <c r="CS29" s="609"/>
      <c r="CT29" s="609"/>
      <c r="CU29" s="609"/>
      <c r="CV29" s="609"/>
      <c r="CW29" s="609"/>
      <c r="CX29" s="609"/>
      <c r="CY29" s="610"/>
      <c r="CZ29" s="593">
        <v>11</v>
      </c>
      <c r="DA29" s="611"/>
      <c r="DB29" s="611"/>
      <c r="DC29" s="612"/>
      <c r="DD29" s="596">
        <v>8033559</v>
      </c>
      <c r="DE29" s="609"/>
      <c r="DF29" s="609"/>
      <c r="DG29" s="609"/>
      <c r="DH29" s="609"/>
      <c r="DI29" s="609"/>
      <c r="DJ29" s="609"/>
      <c r="DK29" s="610"/>
      <c r="DL29" s="596">
        <v>7514834</v>
      </c>
      <c r="DM29" s="609"/>
      <c r="DN29" s="609"/>
      <c r="DO29" s="609"/>
      <c r="DP29" s="609"/>
      <c r="DQ29" s="609"/>
      <c r="DR29" s="609"/>
      <c r="DS29" s="609"/>
      <c r="DT29" s="609"/>
      <c r="DU29" s="609"/>
      <c r="DV29" s="610"/>
      <c r="DW29" s="613">
        <v>17.100000000000001</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1231421</v>
      </c>
      <c r="S30" s="591"/>
      <c r="T30" s="591"/>
      <c r="U30" s="591"/>
      <c r="V30" s="591"/>
      <c r="W30" s="591"/>
      <c r="X30" s="591"/>
      <c r="Y30" s="592"/>
      <c r="Z30" s="643">
        <v>1.6</v>
      </c>
      <c r="AA30" s="643"/>
      <c r="AB30" s="643"/>
      <c r="AC30" s="643"/>
      <c r="AD30" s="644" t="s">
        <v>113</v>
      </c>
      <c r="AE30" s="644"/>
      <c r="AF30" s="644"/>
      <c r="AG30" s="644"/>
      <c r="AH30" s="644"/>
      <c r="AI30" s="644"/>
      <c r="AJ30" s="644"/>
      <c r="AK30" s="644"/>
      <c r="AL30" s="613" t="s">
        <v>113</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99.3</v>
      </c>
      <c r="BH30" s="657"/>
      <c r="BI30" s="657"/>
      <c r="BJ30" s="657"/>
      <c r="BK30" s="657"/>
      <c r="BL30" s="657"/>
      <c r="BM30" s="658">
        <v>96.5</v>
      </c>
      <c r="BN30" s="657"/>
      <c r="BO30" s="657"/>
      <c r="BP30" s="657"/>
      <c r="BQ30" s="659"/>
      <c r="BR30" s="656">
        <v>99.1</v>
      </c>
      <c r="BS30" s="657"/>
      <c r="BT30" s="657"/>
      <c r="BU30" s="657"/>
      <c r="BV30" s="657"/>
      <c r="BW30" s="657"/>
      <c r="BX30" s="658">
        <v>95.8</v>
      </c>
      <c r="BY30" s="657"/>
      <c r="BZ30" s="657"/>
      <c r="CA30" s="657"/>
      <c r="CB30" s="659"/>
      <c r="CD30" s="662"/>
      <c r="CE30" s="663"/>
      <c r="CF30" s="627" t="s">
        <v>292</v>
      </c>
      <c r="CG30" s="624"/>
      <c r="CH30" s="624"/>
      <c r="CI30" s="624"/>
      <c r="CJ30" s="624"/>
      <c r="CK30" s="624"/>
      <c r="CL30" s="624"/>
      <c r="CM30" s="624"/>
      <c r="CN30" s="624"/>
      <c r="CO30" s="624"/>
      <c r="CP30" s="624"/>
      <c r="CQ30" s="625"/>
      <c r="CR30" s="590">
        <v>7313990</v>
      </c>
      <c r="CS30" s="591"/>
      <c r="CT30" s="591"/>
      <c r="CU30" s="591"/>
      <c r="CV30" s="591"/>
      <c r="CW30" s="591"/>
      <c r="CX30" s="591"/>
      <c r="CY30" s="592"/>
      <c r="CZ30" s="593">
        <v>9.9</v>
      </c>
      <c r="DA30" s="611"/>
      <c r="DB30" s="611"/>
      <c r="DC30" s="612"/>
      <c r="DD30" s="596">
        <v>7287081</v>
      </c>
      <c r="DE30" s="591"/>
      <c r="DF30" s="591"/>
      <c r="DG30" s="591"/>
      <c r="DH30" s="591"/>
      <c r="DI30" s="591"/>
      <c r="DJ30" s="591"/>
      <c r="DK30" s="592"/>
      <c r="DL30" s="596">
        <v>6768356</v>
      </c>
      <c r="DM30" s="591"/>
      <c r="DN30" s="591"/>
      <c r="DO30" s="591"/>
      <c r="DP30" s="591"/>
      <c r="DQ30" s="591"/>
      <c r="DR30" s="591"/>
      <c r="DS30" s="591"/>
      <c r="DT30" s="591"/>
      <c r="DU30" s="591"/>
      <c r="DV30" s="592"/>
      <c r="DW30" s="613">
        <v>15.4</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2490442</v>
      </c>
      <c r="S31" s="591"/>
      <c r="T31" s="591"/>
      <c r="U31" s="591"/>
      <c r="V31" s="591"/>
      <c r="W31" s="591"/>
      <c r="X31" s="591"/>
      <c r="Y31" s="592"/>
      <c r="Z31" s="643">
        <v>3.3</v>
      </c>
      <c r="AA31" s="643"/>
      <c r="AB31" s="643"/>
      <c r="AC31" s="643"/>
      <c r="AD31" s="644" t="s">
        <v>113</v>
      </c>
      <c r="AE31" s="644"/>
      <c r="AF31" s="644"/>
      <c r="AG31" s="644"/>
      <c r="AH31" s="644"/>
      <c r="AI31" s="644"/>
      <c r="AJ31" s="644"/>
      <c r="AK31" s="644"/>
      <c r="AL31" s="613" t="s">
        <v>113</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99.2</v>
      </c>
      <c r="BH31" s="609"/>
      <c r="BI31" s="609"/>
      <c r="BJ31" s="609"/>
      <c r="BK31" s="609"/>
      <c r="BL31" s="609"/>
      <c r="BM31" s="645">
        <v>96.7</v>
      </c>
      <c r="BN31" s="655"/>
      <c r="BO31" s="655"/>
      <c r="BP31" s="655"/>
      <c r="BQ31" s="619"/>
      <c r="BR31" s="654">
        <v>99.1</v>
      </c>
      <c r="BS31" s="609"/>
      <c r="BT31" s="609"/>
      <c r="BU31" s="609"/>
      <c r="BV31" s="609"/>
      <c r="BW31" s="609"/>
      <c r="BX31" s="645">
        <v>96.4</v>
      </c>
      <c r="BY31" s="655"/>
      <c r="BZ31" s="655"/>
      <c r="CA31" s="655"/>
      <c r="CB31" s="619"/>
      <c r="CD31" s="662"/>
      <c r="CE31" s="663"/>
      <c r="CF31" s="627" t="s">
        <v>296</v>
      </c>
      <c r="CG31" s="624"/>
      <c r="CH31" s="624"/>
      <c r="CI31" s="624"/>
      <c r="CJ31" s="624"/>
      <c r="CK31" s="624"/>
      <c r="CL31" s="624"/>
      <c r="CM31" s="624"/>
      <c r="CN31" s="624"/>
      <c r="CO31" s="624"/>
      <c r="CP31" s="624"/>
      <c r="CQ31" s="625"/>
      <c r="CR31" s="590">
        <v>749139</v>
      </c>
      <c r="CS31" s="609"/>
      <c r="CT31" s="609"/>
      <c r="CU31" s="609"/>
      <c r="CV31" s="609"/>
      <c r="CW31" s="609"/>
      <c r="CX31" s="609"/>
      <c r="CY31" s="610"/>
      <c r="CZ31" s="593">
        <v>1</v>
      </c>
      <c r="DA31" s="611"/>
      <c r="DB31" s="611"/>
      <c r="DC31" s="612"/>
      <c r="DD31" s="596">
        <v>746478</v>
      </c>
      <c r="DE31" s="609"/>
      <c r="DF31" s="609"/>
      <c r="DG31" s="609"/>
      <c r="DH31" s="609"/>
      <c r="DI31" s="609"/>
      <c r="DJ31" s="609"/>
      <c r="DK31" s="610"/>
      <c r="DL31" s="596">
        <v>746478</v>
      </c>
      <c r="DM31" s="609"/>
      <c r="DN31" s="609"/>
      <c r="DO31" s="609"/>
      <c r="DP31" s="609"/>
      <c r="DQ31" s="609"/>
      <c r="DR31" s="609"/>
      <c r="DS31" s="609"/>
      <c r="DT31" s="609"/>
      <c r="DU31" s="609"/>
      <c r="DV31" s="610"/>
      <c r="DW31" s="613">
        <v>1.7</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2111726</v>
      </c>
      <c r="S32" s="591"/>
      <c r="T32" s="591"/>
      <c r="U32" s="591"/>
      <c r="V32" s="591"/>
      <c r="W32" s="591"/>
      <c r="X32" s="591"/>
      <c r="Y32" s="592"/>
      <c r="Z32" s="643">
        <v>2.8</v>
      </c>
      <c r="AA32" s="643"/>
      <c r="AB32" s="643"/>
      <c r="AC32" s="643"/>
      <c r="AD32" s="644">
        <v>7880</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99.3</v>
      </c>
      <c r="BH32" s="575"/>
      <c r="BI32" s="575"/>
      <c r="BJ32" s="575"/>
      <c r="BK32" s="575"/>
      <c r="BL32" s="575"/>
      <c r="BM32" s="638">
        <v>96.1</v>
      </c>
      <c r="BN32" s="575"/>
      <c r="BO32" s="575"/>
      <c r="BP32" s="575"/>
      <c r="BQ32" s="632"/>
      <c r="BR32" s="653">
        <v>99</v>
      </c>
      <c r="BS32" s="575"/>
      <c r="BT32" s="575"/>
      <c r="BU32" s="575"/>
      <c r="BV32" s="575"/>
      <c r="BW32" s="575"/>
      <c r="BX32" s="638">
        <v>95</v>
      </c>
      <c r="BY32" s="575"/>
      <c r="BZ32" s="575"/>
      <c r="CA32" s="575"/>
      <c r="CB32" s="632"/>
      <c r="CD32" s="664"/>
      <c r="CE32" s="665"/>
      <c r="CF32" s="627" t="s">
        <v>299</v>
      </c>
      <c r="CG32" s="624"/>
      <c r="CH32" s="624"/>
      <c r="CI32" s="624"/>
      <c r="CJ32" s="624"/>
      <c r="CK32" s="624"/>
      <c r="CL32" s="624"/>
      <c r="CM32" s="624"/>
      <c r="CN32" s="624"/>
      <c r="CO32" s="624"/>
      <c r="CP32" s="624"/>
      <c r="CQ32" s="625"/>
      <c r="CR32" s="590">
        <v>8</v>
      </c>
      <c r="CS32" s="591"/>
      <c r="CT32" s="591"/>
      <c r="CU32" s="591"/>
      <c r="CV32" s="591"/>
      <c r="CW32" s="591"/>
      <c r="CX32" s="591"/>
      <c r="CY32" s="592"/>
      <c r="CZ32" s="593">
        <v>0</v>
      </c>
      <c r="DA32" s="611"/>
      <c r="DB32" s="611"/>
      <c r="DC32" s="612"/>
      <c r="DD32" s="596">
        <v>8</v>
      </c>
      <c r="DE32" s="591"/>
      <c r="DF32" s="591"/>
      <c r="DG32" s="591"/>
      <c r="DH32" s="591"/>
      <c r="DI32" s="591"/>
      <c r="DJ32" s="591"/>
      <c r="DK32" s="592"/>
      <c r="DL32" s="596">
        <v>8</v>
      </c>
      <c r="DM32" s="591"/>
      <c r="DN32" s="591"/>
      <c r="DO32" s="591"/>
      <c r="DP32" s="591"/>
      <c r="DQ32" s="591"/>
      <c r="DR32" s="591"/>
      <c r="DS32" s="591"/>
      <c r="DT32" s="591"/>
      <c r="DU32" s="591"/>
      <c r="DV32" s="592"/>
      <c r="DW32" s="613">
        <v>0</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5321500</v>
      </c>
      <c r="S33" s="591"/>
      <c r="T33" s="591"/>
      <c r="U33" s="591"/>
      <c r="V33" s="591"/>
      <c r="W33" s="591"/>
      <c r="X33" s="591"/>
      <c r="Y33" s="592"/>
      <c r="Z33" s="643">
        <v>7</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23727160</v>
      </c>
      <c r="CS33" s="609"/>
      <c r="CT33" s="609"/>
      <c r="CU33" s="609"/>
      <c r="CV33" s="609"/>
      <c r="CW33" s="609"/>
      <c r="CX33" s="609"/>
      <c r="CY33" s="610"/>
      <c r="CZ33" s="593">
        <v>32.299999999999997</v>
      </c>
      <c r="DA33" s="611"/>
      <c r="DB33" s="611"/>
      <c r="DC33" s="612"/>
      <c r="DD33" s="596">
        <v>18140632</v>
      </c>
      <c r="DE33" s="609"/>
      <c r="DF33" s="609"/>
      <c r="DG33" s="609"/>
      <c r="DH33" s="609"/>
      <c r="DI33" s="609"/>
      <c r="DJ33" s="609"/>
      <c r="DK33" s="610"/>
      <c r="DL33" s="596">
        <v>15502782</v>
      </c>
      <c r="DM33" s="609"/>
      <c r="DN33" s="609"/>
      <c r="DO33" s="609"/>
      <c r="DP33" s="609"/>
      <c r="DQ33" s="609"/>
      <c r="DR33" s="609"/>
      <c r="DS33" s="609"/>
      <c r="DT33" s="609"/>
      <c r="DU33" s="609"/>
      <c r="DV33" s="610"/>
      <c r="DW33" s="613">
        <v>35.4</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8646318</v>
      </c>
      <c r="CS34" s="591"/>
      <c r="CT34" s="591"/>
      <c r="CU34" s="591"/>
      <c r="CV34" s="591"/>
      <c r="CW34" s="591"/>
      <c r="CX34" s="591"/>
      <c r="CY34" s="592"/>
      <c r="CZ34" s="593">
        <v>11.8</v>
      </c>
      <c r="DA34" s="611"/>
      <c r="DB34" s="611"/>
      <c r="DC34" s="612"/>
      <c r="DD34" s="596">
        <v>7415911</v>
      </c>
      <c r="DE34" s="591"/>
      <c r="DF34" s="591"/>
      <c r="DG34" s="591"/>
      <c r="DH34" s="591"/>
      <c r="DI34" s="591"/>
      <c r="DJ34" s="591"/>
      <c r="DK34" s="592"/>
      <c r="DL34" s="596">
        <v>6795832</v>
      </c>
      <c r="DM34" s="591"/>
      <c r="DN34" s="591"/>
      <c r="DO34" s="591"/>
      <c r="DP34" s="591"/>
      <c r="DQ34" s="591"/>
      <c r="DR34" s="591"/>
      <c r="DS34" s="591"/>
      <c r="DT34" s="591"/>
      <c r="DU34" s="591"/>
      <c r="DV34" s="592"/>
      <c r="DW34" s="613">
        <v>15.5</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1351400</v>
      </c>
      <c r="S35" s="591"/>
      <c r="T35" s="591"/>
      <c r="U35" s="591"/>
      <c r="V35" s="591"/>
      <c r="W35" s="591"/>
      <c r="X35" s="591"/>
      <c r="Y35" s="592"/>
      <c r="Z35" s="643">
        <v>1.8</v>
      </c>
      <c r="AA35" s="643"/>
      <c r="AB35" s="643"/>
      <c r="AC35" s="643"/>
      <c r="AD35" s="644" t="s">
        <v>113</v>
      </c>
      <c r="AE35" s="644"/>
      <c r="AF35" s="644"/>
      <c r="AG35" s="644"/>
      <c r="AH35" s="644"/>
      <c r="AI35" s="644"/>
      <c r="AJ35" s="644"/>
      <c r="AK35" s="644"/>
      <c r="AL35" s="613" t="s">
        <v>113</v>
      </c>
      <c r="AM35" s="645"/>
      <c r="AN35" s="645"/>
      <c r="AO35" s="646"/>
      <c r="AP35" s="188"/>
      <c r="AQ35" s="647" t="s">
        <v>307</v>
      </c>
      <c r="AR35" s="648"/>
      <c r="AS35" s="648"/>
      <c r="AT35" s="648"/>
      <c r="AU35" s="648"/>
      <c r="AV35" s="648"/>
      <c r="AW35" s="648"/>
      <c r="AX35" s="648"/>
      <c r="AY35" s="649"/>
      <c r="AZ35" s="640">
        <v>6486058</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71849</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1593978</v>
      </c>
      <c r="CS35" s="609"/>
      <c r="CT35" s="609"/>
      <c r="CU35" s="609"/>
      <c r="CV35" s="609"/>
      <c r="CW35" s="609"/>
      <c r="CX35" s="609"/>
      <c r="CY35" s="610"/>
      <c r="CZ35" s="593">
        <v>2.2000000000000002</v>
      </c>
      <c r="DA35" s="611"/>
      <c r="DB35" s="611"/>
      <c r="DC35" s="612"/>
      <c r="DD35" s="596">
        <v>1322072</v>
      </c>
      <c r="DE35" s="609"/>
      <c r="DF35" s="609"/>
      <c r="DG35" s="609"/>
      <c r="DH35" s="609"/>
      <c r="DI35" s="609"/>
      <c r="DJ35" s="609"/>
      <c r="DK35" s="610"/>
      <c r="DL35" s="596">
        <v>1322072</v>
      </c>
      <c r="DM35" s="609"/>
      <c r="DN35" s="609"/>
      <c r="DO35" s="609"/>
      <c r="DP35" s="609"/>
      <c r="DQ35" s="609"/>
      <c r="DR35" s="609"/>
      <c r="DS35" s="609"/>
      <c r="DT35" s="609"/>
      <c r="DU35" s="609"/>
      <c r="DV35" s="610"/>
      <c r="DW35" s="613">
        <v>3</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75627370</v>
      </c>
      <c r="S36" s="631"/>
      <c r="T36" s="631"/>
      <c r="U36" s="631"/>
      <c r="V36" s="631"/>
      <c r="W36" s="631"/>
      <c r="X36" s="631"/>
      <c r="Y36" s="634"/>
      <c r="Z36" s="635">
        <v>100</v>
      </c>
      <c r="AA36" s="635"/>
      <c r="AB36" s="635"/>
      <c r="AC36" s="635"/>
      <c r="AD36" s="636">
        <v>42480971</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937971</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-109065</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6314417</v>
      </c>
      <c r="CS36" s="591"/>
      <c r="CT36" s="591"/>
      <c r="CU36" s="591"/>
      <c r="CV36" s="591"/>
      <c r="CW36" s="591"/>
      <c r="CX36" s="591"/>
      <c r="CY36" s="592"/>
      <c r="CZ36" s="593">
        <v>8.6</v>
      </c>
      <c r="DA36" s="611"/>
      <c r="DB36" s="611"/>
      <c r="DC36" s="612"/>
      <c r="DD36" s="596">
        <v>5105845</v>
      </c>
      <c r="DE36" s="591"/>
      <c r="DF36" s="591"/>
      <c r="DG36" s="591"/>
      <c r="DH36" s="591"/>
      <c r="DI36" s="591"/>
      <c r="DJ36" s="591"/>
      <c r="DK36" s="592"/>
      <c r="DL36" s="596">
        <v>3446170</v>
      </c>
      <c r="DM36" s="591"/>
      <c r="DN36" s="591"/>
      <c r="DO36" s="591"/>
      <c r="DP36" s="591"/>
      <c r="DQ36" s="591"/>
      <c r="DR36" s="591"/>
      <c r="DS36" s="591"/>
      <c r="DT36" s="591"/>
      <c r="DU36" s="591"/>
      <c r="DV36" s="592"/>
      <c r="DW36" s="613">
        <v>7.9</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273244</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22995</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2364986</v>
      </c>
      <c r="CS37" s="609"/>
      <c r="CT37" s="609"/>
      <c r="CU37" s="609"/>
      <c r="CV37" s="609"/>
      <c r="CW37" s="609"/>
      <c r="CX37" s="609"/>
      <c r="CY37" s="610"/>
      <c r="CZ37" s="593">
        <v>3.2</v>
      </c>
      <c r="DA37" s="611"/>
      <c r="DB37" s="611"/>
      <c r="DC37" s="612"/>
      <c r="DD37" s="596">
        <v>2061680</v>
      </c>
      <c r="DE37" s="609"/>
      <c r="DF37" s="609"/>
      <c r="DG37" s="609"/>
      <c r="DH37" s="609"/>
      <c r="DI37" s="609"/>
      <c r="DJ37" s="609"/>
      <c r="DK37" s="610"/>
      <c r="DL37" s="596">
        <v>1608046</v>
      </c>
      <c r="DM37" s="609"/>
      <c r="DN37" s="609"/>
      <c r="DO37" s="609"/>
      <c r="DP37" s="609"/>
      <c r="DQ37" s="609"/>
      <c r="DR37" s="609"/>
      <c r="DS37" s="609"/>
      <c r="DT37" s="609"/>
      <c r="DU37" s="609"/>
      <c r="DV37" s="610"/>
      <c r="DW37" s="613">
        <v>3.7</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v>250819</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36242</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5269374</v>
      </c>
      <c r="CS38" s="591"/>
      <c r="CT38" s="591"/>
      <c r="CU38" s="591"/>
      <c r="CV38" s="591"/>
      <c r="CW38" s="591"/>
      <c r="CX38" s="591"/>
      <c r="CY38" s="592"/>
      <c r="CZ38" s="593">
        <v>7.2</v>
      </c>
      <c r="DA38" s="611"/>
      <c r="DB38" s="611"/>
      <c r="DC38" s="612"/>
      <c r="DD38" s="596">
        <v>4098524</v>
      </c>
      <c r="DE38" s="591"/>
      <c r="DF38" s="591"/>
      <c r="DG38" s="591"/>
      <c r="DH38" s="591"/>
      <c r="DI38" s="591"/>
      <c r="DJ38" s="591"/>
      <c r="DK38" s="592"/>
      <c r="DL38" s="596">
        <v>3938708</v>
      </c>
      <c r="DM38" s="591"/>
      <c r="DN38" s="591"/>
      <c r="DO38" s="591"/>
      <c r="DP38" s="591"/>
      <c r="DQ38" s="591"/>
      <c r="DR38" s="591"/>
      <c r="DS38" s="591"/>
      <c r="DT38" s="591"/>
      <c r="DU38" s="591"/>
      <c r="DV38" s="592"/>
      <c r="DW38" s="613">
        <v>9</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v>8140</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94</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308724</v>
      </c>
      <c r="CS39" s="609"/>
      <c r="CT39" s="609"/>
      <c r="CU39" s="609"/>
      <c r="CV39" s="609"/>
      <c r="CW39" s="609"/>
      <c r="CX39" s="609"/>
      <c r="CY39" s="610"/>
      <c r="CZ39" s="593">
        <v>0.4</v>
      </c>
      <c r="DA39" s="611"/>
      <c r="DB39" s="611"/>
      <c r="DC39" s="612"/>
      <c r="DD39" s="596">
        <v>14731</v>
      </c>
      <c r="DE39" s="609"/>
      <c r="DF39" s="609"/>
      <c r="DG39" s="609"/>
      <c r="DH39" s="609"/>
      <c r="DI39" s="609"/>
      <c r="DJ39" s="609"/>
      <c r="DK39" s="610"/>
      <c r="DL39" s="596" t="s">
        <v>324</v>
      </c>
      <c r="DM39" s="609"/>
      <c r="DN39" s="609"/>
      <c r="DO39" s="609"/>
      <c r="DP39" s="609"/>
      <c r="DQ39" s="609"/>
      <c r="DR39" s="609"/>
      <c r="DS39" s="609"/>
      <c r="DT39" s="609"/>
      <c r="DU39" s="609"/>
      <c r="DV39" s="610"/>
      <c r="DW39" s="613" t="s">
        <v>324</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1250032</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104</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1594349</v>
      </c>
      <c r="CS40" s="591"/>
      <c r="CT40" s="591"/>
      <c r="CU40" s="591"/>
      <c r="CV40" s="591"/>
      <c r="CW40" s="591"/>
      <c r="CX40" s="591"/>
      <c r="CY40" s="592"/>
      <c r="CZ40" s="593">
        <v>2.2000000000000002</v>
      </c>
      <c r="DA40" s="611"/>
      <c r="DB40" s="611"/>
      <c r="DC40" s="612"/>
      <c r="DD40" s="596">
        <v>183549</v>
      </c>
      <c r="DE40" s="591"/>
      <c r="DF40" s="591"/>
      <c r="DG40" s="591"/>
      <c r="DH40" s="591"/>
      <c r="DI40" s="591"/>
      <c r="DJ40" s="591"/>
      <c r="DK40" s="592"/>
      <c r="DL40" s="596" t="s">
        <v>324</v>
      </c>
      <c r="DM40" s="591"/>
      <c r="DN40" s="591"/>
      <c r="DO40" s="591"/>
      <c r="DP40" s="591"/>
      <c r="DQ40" s="591"/>
      <c r="DR40" s="591"/>
      <c r="DS40" s="591"/>
      <c r="DT40" s="591"/>
      <c r="DU40" s="591"/>
      <c r="DV40" s="592"/>
      <c r="DW40" s="613" t="s">
        <v>324</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320</v>
      </c>
      <c r="AR41" s="629"/>
      <c r="AS41" s="629"/>
      <c r="AT41" s="629"/>
      <c r="AU41" s="629"/>
      <c r="AV41" s="629"/>
      <c r="AW41" s="629"/>
      <c r="AX41" s="629"/>
      <c r="AY41" s="630"/>
      <c r="AZ41" s="574">
        <v>3765852</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318</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13082857</v>
      </c>
      <c r="CS42" s="591"/>
      <c r="CT42" s="591"/>
      <c r="CU42" s="591"/>
      <c r="CV42" s="591"/>
      <c r="CW42" s="591"/>
      <c r="CX42" s="591"/>
      <c r="CY42" s="592"/>
      <c r="CZ42" s="593">
        <v>17.8</v>
      </c>
      <c r="DA42" s="594"/>
      <c r="DB42" s="594"/>
      <c r="DC42" s="595"/>
      <c r="DD42" s="596">
        <v>4301103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204031</v>
      </c>
      <c r="CS43" s="609"/>
      <c r="CT43" s="609"/>
      <c r="CU43" s="609"/>
      <c r="CV43" s="609"/>
      <c r="CW43" s="609"/>
      <c r="CX43" s="609"/>
      <c r="CY43" s="610"/>
      <c r="CZ43" s="593">
        <v>0.3</v>
      </c>
      <c r="DA43" s="611"/>
      <c r="DB43" s="611"/>
      <c r="DC43" s="612"/>
      <c r="DD43" s="596">
        <v>200458</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335</v>
      </c>
      <c r="CD44" s="603" t="s">
        <v>288</v>
      </c>
      <c r="CE44" s="604"/>
      <c r="CF44" s="587" t="s">
        <v>336</v>
      </c>
      <c r="CG44" s="588"/>
      <c r="CH44" s="588"/>
      <c r="CI44" s="588"/>
      <c r="CJ44" s="588"/>
      <c r="CK44" s="588"/>
      <c r="CL44" s="588"/>
      <c r="CM44" s="588"/>
      <c r="CN44" s="588"/>
      <c r="CO44" s="588"/>
      <c r="CP44" s="588"/>
      <c r="CQ44" s="589"/>
      <c r="CR44" s="590">
        <v>12761610</v>
      </c>
      <c r="CS44" s="591"/>
      <c r="CT44" s="591"/>
      <c r="CU44" s="591"/>
      <c r="CV44" s="591"/>
      <c r="CW44" s="591"/>
      <c r="CX44" s="591"/>
      <c r="CY44" s="592"/>
      <c r="CZ44" s="593">
        <v>17.399999999999999</v>
      </c>
      <c r="DA44" s="594"/>
      <c r="DB44" s="594"/>
      <c r="DC44" s="595"/>
      <c r="DD44" s="596">
        <v>4227737</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337</v>
      </c>
      <c r="CG45" s="588"/>
      <c r="CH45" s="588"/>
      <c r="CI45" s="588"/>
      <c r="CJ45" s="588"/>
      <c r="CK45" s="588"/>
      <c r="CL45" s="588"/>
      <c r="CM45" s="588"/>
      <c r="CN45" s="588"/>
      <c r="CO45" s="588"/>
      <c r="CP45" s="588"/>
      <c r="CQ45" s="589"/>
      <c r="CR45" s="590">
        <v>5291688</v>
      </c>
      <c r="CS45" s="609"/>
      <c r="CT45" s="609"/>
      <c r="CU45" s="609"/>
      <c r="CV45" s="609"/>
      <c r="CW45" s="609"/>
      <c r="CX45" s="609"/>
      <c r="CY45" s="610"/>
      <c r="CZ45" s="593">
        <v>7.2</v>
      </c>
      <c r="DA45" s="611"/>
      <c r="DB45" s="611"/>
      <c r="DC45" s="612"/>
      <c r="DD45" s="596">
        <v>336559</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338</v>
      </c>
      <c r="CG46" s="588"/>
      <c r="CH46" s="588"/>
      <c r="CI46" s="588"/>
      <c r="CJ46" s="588"/>
      <c r="CK46" s="588"/>
      <c r="CL46" s="588"/>
      <c r="CM46" s="588"/>
      <c r="CN46" s="588"/>
      <c r="CO46" s="588"/>
      <c r="CP46" s="588"/>
      <c r="CQ46" s="589"/>
      <c r="CR46" s="590">
        <v>7375701</v>
      </c>
      <c r="CS46" s="591"/>
      <c r="CT46" s="591"/>
      <c r="CU46" s="591"/>
      <c r="CV46" s="591"/>
      <c r="CW46" s="591"/>
      <c r="CX46" s="591"/>
      <c r="CY46" s="592"/>
      <c r="CZ46" s="593">
        <v>10</v>
      </c>
      <c r="DA46" s="594"/>
      <c r="DB46" s="594"/>
      <c r="DC46" s="595"/>
      <c r="DD46" s="596">
        <v>3870886</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339</v>
      </c>
      <c r="CG47" s="588"/>
      <c r="CH47" s="588"/>
      <c r="CI47" s="588"/>
      <c r="CJ47" s="588"/>
      <c r="CK47" s="588"/>
      <c r="CL47" s="588"/>
      <c r="CM47" s="588"/>
      <c r="CN47" s="588"/>
      <c r="CO47" s="588"/>
      <c r="CP47" s="588"/>
      <c r="CQ47" s="589"/>
      <c r="CR47" s="590">
        <v>321247</v>
      </c>
      <c r="CS47" s="609"/>
      <c r="CT47" s="609"/>
      <c r="CU47" s="609"/>
      <c r="CV47" s="609"/>
      <c r="CW47" s="609"/>
      <c r="CX47" s="609"/>
      <c r="CY47" s="610"/>
      <c r="CZ47" s="593">
        <v>0.4</v>
      </c>
      <c r="DA47" s="611"/>
      <c r="DB47" s="611"/>
      <c r="DC47" s="612"/>
      <c r="DD47" s="596">
        <v>73366</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340</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341</v>
      </c>
      <c r="CE49" s="572"/>
      <c r="CF49" s="572"/>
      <c r="CG49" s="572"/>
      <c r="CH49" s="572"/>
      <c r="CI49" s="572"/>
      <c r="CJ49" s="572"/>
      <c r="CK49" s="572"/>
      <c r="CL49" s="572"/>
      <c r="CM49" s="572"/>
      <c r="CN49" s="572"/>
      <c r="CO49" s="572"/>
      <c r="CP49" s="572"/>
      <c r="CQ49" s="573"/>
      <c r="CR49" s="574">
        <v>73532825</v>
      </c>
      <c r="CS49" s="575"/>
      <c r="CT49" s="575"/>
      <c r="CU49" s="575"/>
      <c r="CV49" s="575"/>
      <c r="CW49" s="575"/>
      <c r="CX49" s="575"/>
      <c r="CY49" s="576"/>
      <c r="CZ49" s="577">
        <v>100</v>
      </c>
      <c r="DA49" s="578"/>
      <c r="DB49" s="578"/>
      <c r="DC49" s="579"/>
      <c r="DD49" s="580">
        <v>46533168</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D24" sqref="BD2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364</v>
      </c>
      <c r="C7" s="1050"/>
      <c r="D7" s="1050"/>
      <c r="E7" s="1050"/>
      <c r="F7" s="1050"/>
      <c r="G7" s="1050"/>
      <c r="H7" s="1050"/>
      <c r="I7" s="1050"/>
      <c r="J7" s="1050"/>
      <c r="K7" s="1050"/>
      <c r="L7" s="1050"/>
      <c r="M7" s="1050"/>
      <c r="N7" s="1050"/>
      <c r="O7" s="1050"/>
      <c r="P7" s="1051"/>
      <c r="Q7" s="1103">
        <v>75268</v>
      </c>
      <c r="R7" s="1104"/>
      <c r="S7" s="1104"/>
      <c r="T7" s="1104"/>
      <c r="U7" s="1104"/>
      <c r="V7" s="1104">
        <v>73173</v>
      </c>
      <c r="W7" s="1104"/>
      <c r="X7" s="1104"/>
      <c r="Y7" s="1104"/>
      <c r="Z7" s="1104"/>
      <c r="AA7" s="1104">
        <v>2095</v>
      </c>
      <c r="AB7" s="1104"/>
      <c r="AC7" s="1104"/>
      <c r="AD7" s="1104"/>
      <c r="AE7" s="1105"/>
      <c r="AF7" s="1106">
        <v>482</v>
      </c>
      <c r="AG7" s="1107"/>
      <c r="AH7" s="1107"/>
      <c r="AI7" s="1107"/>
      <c r="AJ7" s="1108"/>
      <c r="AK7" s="1090" t="s">
        <v>482</v>
      </c>
      <c r="AL7" s="1091"/>
      <c r="AM7" s="1091"/>
      <c r="AN7" s="1091"/>
      <c r="AO7" s="1091"/>
      <c r="AP7" s="1091">
        <v>82981</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540</v>
      </c>
      <c r="BT7" s="1095"/>
      <c r="BU7" s="1095"/>
      <c r="BV7" s="1095"/>
      <c r="BW7" s="1095"/>
      <c r="BX7" s="1095"/>
      <c r="BY7" s="1095"/>
      <c r="BZ7" s="1095"/>
      <c r="CA7" s="1095"/>
      <c r="CB7" s="1095"/>
      <c r="CC7" s="1095"/>
      <c r="CD7" s="1095"/>
      <c r="CE7" s="1095"/>
      <c r="CF7" s="1095"/>
      <c r="CG7" s="1096"/>
      <c r="CH7" s="1087">
        <v>0</v>
      </c>
      <c r="CI7" s="1088"/>
      <c r="CJ7" s="1088"/>
      <c r="CK7" s="1088"/>
      <c r="CL7" s="1089"/>
      <c r="CM7" s="1087">
        <v>273</v>
      </c>
      <c r="CN7" s="1088"/>
      <c r="CO7" s="1088"/>
      <c r="CP7" s="1088"/>
      <c r="CQ7" s="1089"/>
      <c r="CR7" s="1087">
        <v>225</v>
      </c>
      <c r="CS7" s="1088"/>
      <c r="CT7" s="1088"/>
      <c r="CU7" s="1088"/>
      <c r="CV7" s="1089"/>
      <c r="CW7" s="1087">
        <v>1</v>
      </c>
      <c r="CX7" s="1088"/>
      <c r="CY7" s="1088"/>
      <c r="CZ7" s="1088"/>
      <c r="DA7" s="1089"/>
      <c r="DB7" s="1087" t="s">
        <v>482</v>
      </c>
      <c r="DC7" s="1088"/>
      <c r="DD7" s="1088"/>
      <c r="DE7" s="1088"/>
      <c r="DF7" s="1089"/>
      <c r="DG7" s="1087" t="s">
        <v>482</v>
      </c>
      <c r="DH7" s="1088"/>
      <c r="DI7" s="1088"/>
      <c r="DJ7" s="1088"/>
      <c r="DK7" s="1089"/>
      <c r="DL7" s="1087" t="s">
        <v>482</v>
      </c>
      <c r="DM7" s="1088"/>
      <c r="DN7" s="1088"/>
      <c r="DO7" s="1088"/>
      <c r="DP7" s="1089"/>
      <c r="DQ7" s="1087" t="s">
        <v>482</v>
      </c>
      <c r="DR7" s="1088"/>
      <c r="DS7" s="1088"/>
      <c r="DT7" s="1088"/>
      <c r="DU7" s="1089"/>
      <c r="DV7" s="1114"/>
      <c r="DW7" s="1115"/>
      <c r="DX7" s="1115"/>
      <c r="DY7" s="1115"/>
      <c r="DZ7" s="1116"/>
      <c r="EA7" s="207"/>
    </row>
    <row r="8" spans="1:131" s="208" customFormat="1" ht="26.25" customHeight="1" x14ac:dyDescent="0.15">
      <c r="A8" s="214">
        <v>2</v>
      </c>
      <c r="B8" s="1036" t="s">
        <v>365</v>
      </c>
      <c r="C8" s="1037"/>
      <c r="D8" s="1037"/>
      <c r="E8" s="1037"/>
      <c r="F8" s="1037"/>
      <c r="G8" s="1037"/>
      <c r="H8" s="1037"/>
      <c r="I8" s="1037"/>
      <c r="J8" s="1037"/>
      <c r="K8" s="1037"/>
      <c r="L8" s="1037"/>
      <c r="M8" s="1037"/>
      <c r="N8" s="1037"/>
      <c r="O8" s="1037"/>
      <c r="P8" s="1038"/>
      <c r="Q8" s="1042">
        <v>5</v>
      </c>
      <c r="R8" s="1043"/>
      <c r="S8" s="1043"/>
      <c r="T8" s="1043"/>
      <c r="U8" s="1043"/>
      <c r="V8" s="1043">
        <v>5</v>
      </c>
      <c r="W8" s="1043"/>
      <c r="X8" s="1043"/>
      <c r="Y8" s="1043"/>
      <c r="Z8" s="1043"/>
      <c r="AA8" s="1043">
        <v>0</v>
      </c>
      <c r="AB8" s="1043"/>
      <c r="AC8" s="1043"/>
      <c r="AD8" s="1043"/>
      <c r="AE8" s="1044"/>
      <c r="AF8" s="1018" t="s">
        <v>482</v>
      </c>
      <c r="AG8" s="1019"/>
      <c r="AH8" s="1019"/>
      <c r="AI8" s="1019"/>
      <c r="AJ8" s="1020"/>
      <c r="AK8" s="1085" t="s">
        <v>482</v>
      </c>
      <c r="AL8" s="1086"/>
      <c r="AM8" s="1086"/>
      <c r="AN8" s="1086"/>
      <c r="AO8" s="1086"/>
      <c r="AP8" s="1086">
        <v>6</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541</v>
      </c>
      <c r="BT8" s="1014"/>
      <c r="BU8" s="1014"/>
      <c r="BV8" s="1014"/>
      <c r="BW8" s="1014"/>
      <c r="BX8" s="1014"/>
      <c r="BY8" s="1014"/>
      <c r="BZ8" s="1014"/>
      <c r="CA8" s="1014"/>
      <c r="CB8" s="1014"/>
      <c r="CC8" s="1014"/>
      <c r="CD8" s="1014"/>
      <c r="CE8" s="1014"/>
      <c r="CF8" s="1014"/>
      <c r="CG8" s="1015"/>
      <c r="CH8" s="988">
        <v>0</v>
      </c>
      <c r="CI8" s="989"/>
      <c r="CJ8" s="989"/>
      <c r="CK8" s="989"/>
      <c r="CL8" s="990"/>
      <c r="CM8" s="988">
        <v>98</v>
      </c>
      <c r="CN8" s="989"/>
      <c r="CO8" s="989"/>
      <c r="CP8" s="989"/>
      <c r="CQ8" s="990"/>
      <c r="CR8" s="988">
        <v>3</v>
      </c>
      <c r="CS8" s="989"/>
      <c r="CT8" s="989"/>
      <c r="CU8" s="989"/>
      <c r="CV8" s="990"/>
      <c r="CW8" s="988" t="s">
        <v>482</v>
      </c>
      <c r="CX8" s="989"/>
      <c r="CY8" s="989"/>
      <c r="CZ8" s="989"/>
      <c r="DA8" s="990"/>
      <c r="DB8" s="988" t="s">
        <v>482</v>
      </c>
      <c r="DC8" s="989"/>
      <c r="DD8" s="989"/>
      <c r="DE8" s="989"/>
      <c r="DF8" s="990"/>
      <c r="DG8" s="988">
        <v>2277</v>
      </c>
      <c r="DH8" s="989"/>
      <c r="DI8" s="989"/>
      <c r="DJ8" s="989"/>
      <c r="DK8" s="990"/>
      <c r="DL8" s="988" t="s">
        <v>482</v>
      </c>
      <c r="DM8" s="989"/>
      <c r="DN8" s="989"/>
      <c r="DO8" s="989"/>
      <c r="DP8" s="990"/>
      <c r="DQ8" s="988">
        <v>266</v>
      </c>
      <c r="DR8" s="989"/>
      <c r="DS8" s="989"/>
      <c r="DT8" s="989"/>
      <c r="DU8" s="990"/>
      <c r="DV8" s="991"/>
      <c r="DW8" s="992"/>
      <c r="DX8" s="992"/>
      <c r="DY8" s="992"/>
      <c r="DZ8" s="993"/>
      <c r="EA8" s="207"/>
    </row>
    <row r="9" spans="1:131" s="208" customFormat="1" ht="26.25" customHeight="1" x14ac:dyDescent="0.15">
      <c r="A9" s="214">
        <v>3</v>
      </c>
      <c r="B9" s="1036" t="s">
        <v>366</v>
      </c>
      <c r="C9" s="1037"/>
      <c r="D9" s="1037"/>
      <c r="E9" s="1037"/>
      <c r="F9" s="1037"/>
      <c r="G9" s="1037"/>
      <c r="H9" s="1037"/>
      <c r="I9" s="1037"/>
      <c r="J9" s="1037"/>
      <c r="K9" s="1037"/>
      <c r="L9" s="1037"/>
      <c r="M9" s="1037"/>
      <c r="N9" s="1037"/>
      <c r="O9" s="1037"/>
      <c r="P9" s="1038"/>
      <c r="Q9" s="1042">
        <v>11</v>
      </c>
      <c r="R9" s="1043"/>
      <c r="S9" s="1043"/>
      <c r="T9" s="1043"/>
      <c r="U9" s="1043"/>
      <c r="V9" s="1043">
        <v>11</v>
      </c>
      <c r="W9" s="1043"/>
      <c r="X9" s="1043"/>
      <c r="Y9" s="1043"/>
      <c r="Z9" s="1043"/>
      <c r="AA9" s="1043">
        <v>0</v>
      </c>
      <c r="AB9" s="1043"/>
      <c r="AC9" s="1043"/>
      <c r="AD9" s="1043"/>
      <c r="AE9" s="1044"/>
      <c r="AF9" s="1018" t="s">
        <v>482</v>
      </c>
      <c r="AG9" s="1019"/>
      <c r="AH9" s="1019"/>
      <c r="AI9" s="1019"/>
      <c r="AJ9" s="1020"/>
      <c r="AK9" s="1085" t="s">
        <v>482</v>
      </c>
      <c r="AL9" s="1086"/>
      <c r="AM9" s="1086"/>
      <c r="AN9" s="1086"/>
      <c r="AO9" s="1086"/>
      <c r="AP9" s="1086" t="s">
        <v>482</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542</v>
      </c>
      <c r="BT9" s="1014"/>
      <c r="BU9" s="1014"/>
      <c r="BV9" s="1014"/>
      <c r="BW9" s="1014"/>
      <c r="BX9" s="1014"/>
      <c r="BY9" s="1014"/>
      <c r="BZ9" s="1014"/>
      <c r="CA9" s="1014"/>
      <c r="CB9" s="1014"/>
      <c r="CC9" s="1014"/>
      <c r="CD9" s="1014"/>
      <c r="CE9" s="1014"/>
      <c r="CF9" s="1014"/>
      <c r="CG9" s="1015"/>
      <c r="CH9" s="988">
        <v>2</v>
      </c>
      <c r="CI9" s="989"/>
      <c r="CJ9" s="989"/>
      <c r="CK9" s="989"/>
      <c r="CL9" s="990"/>
      <c r="CM9" s="988">
        <v>113</v>
      </c>
      <c r="CN9" s="989"/>
      <c r="CO9" s="989"/>
      <c r="CP9" s="989"/>
      <c r="CQ9" s="990"/>
      <c r="CR9" s="988">
        <v>105</v>
      </c>
      <c r="CS9" s="989"/>
      <c r="CT9" s="989"/>
      <c r="CU9" s="989"/>
      <c r="CV9" s="990"/>
      <c r="CW9" s="988" t="s">
        <v>482</v>
      </c>
      <c r="CX9" s="989"/>
      <c r="CY9" s="989"/>
      <c r="CZ9" s="989"/>
      <c r="DA9" s="990"/>
      <c r="DB9" s="988" t="s">
        <v>482</v>
      </c>
      <c r="DC9" s="989"/>
      <c r="DD9" s="989"/>
      <c r="DE9" s="989"/>
      <c r="DF9" s="990"/>
      <c r="DG9" s="988" t="s">
        <v>482</v>
      </c>
      <c r="DH9" s="989"/>
      <c r="DI9" s="989"/>
      <c r="DJ9" s="989"/>
      <c r="DK9" s="990"/>
      <c r="DL9" s="988" t="s">
        <v>482</v>
      </c>
      <c r="DM9" s="989"/>
      <c r="DN9" s="989"/>
      <c r="DO9" s="989"/>
      <c r="DP9" s="990"/>
      <c r="DQ9" s="988" t="s">
        <v>482</v>
      </c>
      <c r="DR9" s="989"/>
      <c r="DS9" s="989"/>
      <c r="DT9" s="989"/>
      <c r="DU9" s="990"/>
      <c r="DV9" s="991"/>
      <c r="DW9" s="992"/>
      <c r="DX9" s="992"/>
      <c r="DY9" s="992"/>
      <c r="DZ9" s="993"/>
      <c r="EA9" s="207"/>
    </row>
    <row r="10" spans="1:131" s="208" customFormat="1" ht="26.25" customHeight="1" x14ac:dyDescent="0.15">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368</v>
      </c>
      <c r="B23" s="943" t="s">
        <v>369</v>
      </c>
      <c r="C23" s="944"/>
      <c r="D23" s="944"/>
      <c r="E23" s="944"/>
      <c r="F23" s="944"/>
      <c r="G23" s="944"/>
      <c r="H23" s="944"/>
      <c r="I23" s="944"/>
      <c r="J23" s="944"/>
      <c r="K23" s="944"/>
      <c r="L23" s="944"/>
      <c r="M23" s="944"/>
      <c r="N23" s="944"/>
      <c r="O23" s="944"/>
      <c r="P23" s="945"/>
      <c r="Q23" s="1067">
        <v>75236</v>
      </c>
      <c r="R23" s="1068"/>
      <c r="S23" s="1068"/>
      <c r="T23" s="1068"/>
      <c r="U23" s="1068"/>
      <c r="V23" s="1068">
        <v>73142</v>
      </c>
      <c r="W23" s="1068"/>
      <c r="X23" s="1068"/>
      <c r="Y23" s="1068"/>
      <c r="Z23" s="1068"/>
      <c r="AA23" s="1068">
        <v>2095</v>
      </c>
      <c r="AB23" s="1068"/>
      <c r="AC23" s="1068"/>
      <c r="AD23" s="1068"/>
      <c r="AE23" s="1069"/>
      <c r="AF23" s="1070">
        <v>482</v>
      </c>
      <c r="AG23" s="1068"/>
      <c r="AH23" s="1068"/>
      <c r="AI23" s="1068"/>
      <c r="AJ23" s="1071"/>
      <c r="AK23" s="1072" t="s">
        <v>543</v>
      </c>
      <c r="AL23" s="1073"/>
      <c r="AM23" s="1073"/>
      <c r="AN23" s="1073"/>
      <c r="AO23" s="1073"/>
      <c r="AP23" s="1068">
        <v>82987</v>
      </c>
      <c r="AQ23" s="1068"/>
      <c r="AR23" s="1068"/>
      <c r="AS23" s="1068"/>
      <c r="AT23" s="1068"/>
      <c r="AU23" s="1074"/>
      <c r="AV23" s="1074"/>
      <c r="AW23" s="1074"/>
      <c r="AX23" s="1074"/>
      <c r="AY23" s="1075"/>
      <c r="AZ23" s="1064" t="s">
        <v>113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347</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380</v>
      </c>
      <c r="C28" s="1050"/>
      <c r="D28" s="1050"/>
      <c r="E28" s="1050"/>
      <c r="F28" s="1050"/>
      <c r="G28" s="1050"/>
      <c r="H28" s="1050"/>
      <c r="I28" s="1050"/>
      <c r="J28" s="1050"/>
      <c r="K28" s="1050"/>
      <c r="L28" s="1050"/>
      <c r="M28" s="1050"/>
      <c r="N28" s="1050"/>
      <c r="O28" s="1050"/>
      <c r="P28" s="1051"/>
      <c r="Q28" s="1052">
        <v>18733</v>
      </c>
      <c r="R28" s="1053"/>
      <c r="S28" s="1053"/>
      <c r="T28" s="1053"/>
      <c r="U28" s="1053"/>
      <c r="V28" s="1053">
        <v>18661</v>
      </c>
      <c r="W28" s="1053"/>
      <c r="X28" s="1053"/>
      <c r="Y28" s="1053"/>
      <c r="Z28" s="1053"/>
      <c r="AA28" s="1053">
        <v>72</v>
      </c>
      <c r="AB28" s="1053"/>
      <c r="AC28" s="1053"/>
      <c r="AD28" s="1053"/>
      <c r="AE28" s="1054"/>
      <c r="AF28" s="1055">
        <v>72</v>
      </c>
      <c r="AG28" s="1053"/>
      <c r="AH28" s="1053"/>
      <c r="AI28" s="1053"/>
      <c r="AJ28" s="1056"/>
      <c r="AK28" s="1057">
        <v>1254</v>
      </c>
      <c r="AL28" s="1045"/>
      <c r="AM28" s="1045"/>
      <c r="AN28" s="1045"/>
      <c r="AO28" s="1045"/>
      <c r="AP28" s="1045" t="s">
        <v>482</v>
      </c>
      <c r="AQ28" s="1045"/>
      <c r="AR28" s="1045"/>
      <c r="AS28" s="1045"/>
      <c r="AT28" s="1045"/>
      <c r="AU28" s="1045" t="s">
        <v>482</v>
      </c>
      <c r="AV28" s="1045"/>
      <c r="AW28" s="1045"/>
      <c r="AX28" s="1045"/>
      <c r="AY28" s="1045"/>
      <c r="AZ28" s="1046" t="s">
        <v>482</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6" t="s">
        <v>381</v>
      </c>
      <c r="C29" s="1037"/>
      <c r="D29" s="1037"/>
      <c r="E29" s="1037"/>
      <c r="F29" s="1037"/>
      <c r="G29" s="1037"/>
      <c r="H29" s="1037"/>
      <c r="I29" s="1037"/>
      <c r="J29" s="1037"/>
      <c r="K29" s="1037"/>
      <c r="L29" s="1037"/>
      <c r="M29" s="1037"/>
      <c r="N29" s="1037"/>
      <c r="O29" s="1037"/>
      <c r="P29" s="1038"/>
      <c r="Q29" s="1042">
        <v>12112</v>
      </c>
      <c r="R29" s="1043"/>
      <c r="S29" s="1043"/>
      <c r="T29" s="1043"/>
      <c r="U29" s="1043"/>
      <c r="V29" s="1043">
        <v>11894</v>
      </c>
      <c r="W29" s="1043"/>
      <c r="X29" s="1043"/>
      <c r="Y29" s="1043"/>
      <c r="Z29" s="1043"/>
      <c r="AA29" s="1044">
        <v>219</v>
      </c>
      <c r="AB29" s="1019"/>
      <c r="AC29" s="1019"/>
      <c r="AD29" s="1019"/>
      <c r="AE29" s="1020"/>
      <c r="AF29" s="1018">
        <v>219</v>
      </c>
      <c r="AG29" s="1019"/>
      <c r="AH29" s="1019"/>
      <c r="AI29" s="1019"/>
      <c r="AJ29" s="1020"/>
      <c r="AK29" s="979">
        <v>1739</v>
      </c>
      <c r="AL29" s="970"/>
      <c r="AM29" s="970"/>
      <c r="AN29" s="970"/>
      <c r="AO29" s="970"/>
      <c r="AP29" s="970" t="s">
        <v>482</v>
      </c>
      <c r="AQ29" s="970"/>
      <c r="AR29" s="970"/>
      <c r="AS29" s="970"/>
      <c r="AT29" s="970"/>
      <c r="AU29" s="970" t="s">
        <v>482</v>
      </c>
      <c r="AV29" s="970"/>
      <c r="AW29" s="970"/>
      <c r="AX29" s="970"/>
      <c r="AY29" s="970"/>
      <c r="AZ29" s="1041" t="s">
        <v>482</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6" t="s">
        <v>382</v>
      </c>
      <c r="C30" s="1037"/>
      <c r="D30" s="1037"/>
      <c r="E30" s="1037"/>
      <c r="F30" s="1037"/>
      <c r="G30" s="1037"/>
      <c r="H30" s="1037"/>
      <c r="I30" s="1037"/>
      <c r="J30" s="1037"/>
      <c r="K30" s="1037"/>
      <c r="L30" s="1037"/>
      <c r="M30" s="1037"/>
      <c r="N30" s="1037"/>
      <c r="O30" s="1037"/>
      <c r="P30" s="1038"/>
      <c r="Q30" s="1042">
        <v>1750</v>
      </c>
      <c r="R30" s="1043"/>
      <c r="S30" s="1043"/>
      <c r="T30" s="1043"/>
      <c r="U30" s="1043"/>
      <c r="V30" s="1043">
        <v>1695</v>
      </c>
      <c r="W30" s="1043"/>
      <c r="X30" s="1043"/>
      <c r="Y30" s="1043"/>
      <c r="Z30" s="1043"/>
      <c r="AA30" s="1044">
        <v>55</v>
      </c>
      <c r="AB30" s="1019"/>
      <c r="AC30" s="1019"/>
      <c r="AD30" s="1019"/>
      <c r="AE30" s="1020"/>
      <c r="AF30" s="1018">
        <v>55</v>
      </c>
      <c r="AG30" s="1019"/>
      <c r="AH30" s="1019"/>
      <c r="AI30" s="1019"/>
      <c r="AJ30" s="1020"/>
      <c r="AK30" s="979">
        <v>366</v>
      </c>
      <c r="AL30" s="970"/>
      <c r="AM30" s="970"/>
      <c r="AN30" s="970"/>
      <c r="AO30" s="970"/>
      <c r="AP30" s="970" t="s">
        <v>482</v>
      </c>
      <c r="AQ30" s="970"/>
      <c r="AR30" s="970"/>
      <c r="AS30" s="970"/>
      <c r="AT30" s="970"/>
      <c r="AU30" s="970" t="s">
        <v>482</v>
      </c>
      <c r="AV30" s="970"/>
      <c r="AW30" s="970"/>
      <c r="AX30" s="970"/>
      <c r="AY30" s="970"/>
      <c r="AZ30" s="1041" t="s">
        <v>482</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6" t="s">
        <v>383</v>
      </c>
      <c r="C31" s="1037"/>
      <c r="D31" s="1037"/>
      <c r="E31" s="1037"/>
      <c r="F31" s="1037"/>
      <c r="G31" s="1037"/>
      <c r="H31" s="1037"/>
      <c r="I31" s="1037"/>
      <c r="J31" s="1037"/>
      <c r="K31" s="1037"/>
      <c r="L31" s="1037"/>
      <c r="M31" s="1037"/>
      <c r="N31" s="1037"/>
      <c r="O31" s="1037"/>
      <c r="P31" s="1038"/>
      <c r="Q31" s="1042">
        <v>64</v>
      </c>
      <c r="R31" s="1043"/>
      <c r="S31" s="1043"/>
      <c r="T31" s="1043"/>
      <c r="U31" s="1043"/>
      <c r="V31" s="1043">
        <v>64</v>
      </c>
      <c r="W31" s="1043"/>
      <c r="X31" s="1043"/>
      <c r="Y31" s="1043"/>
      <c r="Z31" s="1043"/>
      <c r="AA31" s="1044">
        <v>0</v>
      </c>
      <c r="AB31" s="1019"/>
      <c r="AC31" s="1019"/>
      <c r="AD31" s="1019"/>
      <c r="AE31" s="1020"/>
      <c r="AF31" s="1018" t="s">
        <v>482</v>
      </c>
      <c r="AG31" s="1019"/>
      <c r="AH31" s="1019"/>
      <c r="AI31" s="1019"/>
      <c r="AJ31" s="1020"/>
      <c r="AK31" s="979">
        <v>34</v>
      </c>
      <c r="AL31" s="970"/>
      <c r="AM31" s="970"/>
      <c r="AN31" s="970"/>
      <c r="AO31" s="970"/>
      <c r="AP31" s="970" t="s">
        <v>482</v>
      </c>
      <c r="AQ31" s="970"/>
      <c r="AR31" s="970"/>
      <c r="AS31" s="970"/>
      <c r="AT31" s="970"/>
      <c r="AU31" s="970" t="s">
        <v>482</v>
      </c>
      <c r="AV31" s="970"/>
      <c r="AW31" s="970"/>
      <c r="AX31" s="970"/>
      <c r="AY31" s="970"/>
      <c r="AZ31" s="1041" t="s">
        <v>482</v>
      </c>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6" t="s">
        <v>384</v>
      </c>
      <c r="C32" s="1037"/>
      <c r="D32" s="1037"/>
      <c r="E32" s="1037"/>
      <c r="F32" s="1037"/>
      <c r="G32" s="1037"/>
      <c r="H32" s="1037"/>
      <c r="I32" s="1037"/>
      <c r="J32" s="1037"/>
      <c r="K32" s="1037"/>
      <c r="L32" s="1037"/>
      <c r="M32" s="1037"/>
      <c r="N32" s="1037"/>
      <c r="O32" s="1037"/>
      <c r="P32" s="1038"/>
      <c r="Q32" s="1042">
        <v>4799</v>
      </c>
      <c r="R32" s="1043"/>
      <c r="S32" s="1043"/>
      <c r="T32" s="1043"/>
      <c r="U32" s="1043"/>
      <c r="V32" s="1043">
        <v>4018</v>
      </c>
      <c r="W32" s="1043"/>
      <c r="X32" s="1043"/>
      <c r="Y32" s="1043"/>
      <c r="Z32" s="1043"/>
      <c r="AA32" s="1044">
        <v>782</v>
      </c>
      <c r="AB32" s="1019"/>
      <c r="AC32" s="1019"/>
      <c r="AD32" s="1019"/>
      <c r="AE32" s="1020"/>
      <c r="AF32" s="1018">
        <v>4751</v>
      </c>
      <c r="AG32" s="1019"/>
      <c r="AH32" s="1019"/>
      <c r="AI32" s="1019"/>
      <c r="AJ32" s="1020"/>
      <c r="AK32" s="979">
        <v>146</v>
      </c>
      <c r="AL32" s="970"/>
      <c r="AM32" s="970"/>
      <c r="AN32" s="970"/>
      <c r="AO32" s="970"/>
      <c r="AP32" s="970">
        <v>5405</v>
      </c>
      <c r="AQ32" s="970"/>
      <c r="AR32" s="970"/>
      <c r="AS32" s="970"/>
      <c r="AT32" s="970"/>
      <c r="AU32" s="970">
        <v>946</v>
      </c>
      <c r="AV32" s="970"/>
      <c r="AW32" s="970"/>
      <c r="AX32" s="970"/>
      <c r="AY32" s="970"/>
      <c r="AZ32" s="1041" t="s">
        <v>482</v>
      </c>
      <c r="BA32" s="1041"/>
      <c r="BB32" s="1041"/>
      <c r="BC32" s="1041"/>
      <c r="BD32" s="1041"/>
      <c r="BE32" s="1031" t="s">
        <v>385</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6" t="s">
        <v>386</v>
      </c>
      <c r="C33" s="1037"/>
      <c r="D33" s="1037"/>
      <c r="E33" s="1037"/>
      <c r="F33" s="1037"/>
      <c r="G33" s="1037"/>
      <c r="H33" s="1037"/>
      <c r="I33" s="1037"/>
      <c r="J33" s="1037"/>
      <c r="K33" s="1037"/>
      <c r="L33" s="1037"/>
      <c r="M33" s="1037"/>
      <c r="N33" s="1037"/>
      <c r="O33" s="1037"/>
      <c r="P33" s="1038"/>
      <c r="Q33" s="1042">
        <v>4446</v>
      </c>
      <c r="R33" s="1043"/>
      <c r="S33" s="1043"/>
      <c r="T33" s="1043"/>
      <c r="U33" s="1043"/>
      <c r="V33" s="1043">
        <v>4864</v>
      </c>
      <c r="W33" s="1043"/>
      <c r="X33" s="1043"/>
      <c r="Y33" s="1043"/>
      <c r="Z33" s="1043"/>
      <c r="AA33" s="1044">
        <v>-418</v>
      </c>
      <c r="AB33" s="1019"/>
      <c r="AC33" s="1019"/>
      <c r="AD33" s="1019"/>
      <c r="AE33" s="1020"/>
      <c r="AF33" s="1018">
        <v>395</v>
      </c>
      <c r="AG33" s="1019"/>
      <c r="AH33" s="1019"/>
      <c r="AI33" s="1019"/>
      <c r="AJ33" s="1020"/>
      <c r="AK33" s="979">
        <v>723</v>
      </c>
      <c r="AL33" s="970"/>
      <c r="AM33" s="970"/>
      <c r="AN33" s="970"/>
      <c r="AO33" s="970"/>
      <c r="AP33" s="970">
        <v>28934</v>
      </c>
      <c r="AQ33" s="970"/>
      <c r="AR33" s="970"/>
      <c r="AS33" s="970"/>
      <c r="AT33" s="970"/>
      <c r="AU33" s="970">
        <v>10792</v>
      </c>
      <c r="AV33" s="970"/>
      <c r="AW33" s="970"/>
      <c r="AX33" s="970"/>
      <c r="AY33" s="970"/>
      <c r="AZ33" s="1041" t="s">
        <v>482</v>
      </c>
      <c r="BA33" s="1041"/>
      <c r="BB33" s="1041"/>
      <c r="BC33" s="1041"/>
      <c r="BD33" s="1041"/>
      <c r="BE33" s="1031" t="s">
        <v>385</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6" t="s">
        <v>387</v>
      </c>
      <c r="C34" s="1037"/>
      <c r="D34" s="1037"/>
      <c r="E34" s="1037"/>
      <c r="F34" s="1037"/>
      <c r="G34" s="1037"/>
      <c r="H34" s="1037"/>
      <c r="I34" s="1037"/>
      <c r="J34" s="1037"/>
      <c r="K34" s="1037"/>
      <c r="L34" s="1037"/>
      <c r="M34" s="1037"/>
      <c r="N34" s="1037"/>
      <c r="O34" s="1037"/>
      <c r="P34" s="1038"/>
      <c r="Q34" s="1042">
        <v>11</v>
      </c>
      <c r="R34" s="1043"/>
      <c r="S34" s="1043"/>
      <c r="T34" s="1043"/>
      <c r="U34" s="1043"/>
      <c r="V34" s="1043">
        <v>11</v>
      </c>
      <c r="W34" s="1043"/>
      <c r="X34" s="1043"/>
      <c r="Y34" s="1043"/>
      <c r="Z34" s="1043"/>
      <c r="AA34" s="1044">
        <v>0</v>
      </c>
      <c r="AB34" s="1019"/>
      <c r="AC34" s="1019"/>
      <c r="AD34" s="1019"/>
      <c r="AE34" s="1020"/>
      <c r="AF34" s="1018" t="s">
        <v>482</v>
      </c>
      <c r="AG34" s="1019"/>
      <c r="AH34" s="1019"/>
      <c r="AI34" s="1019"/>
      <c r="AJ34" s="1020"/>
      <c r="AK34" s="979">
        <v>3</v>
      </c>
      <c r="AL34" s="970"/>
      <c r="AM34" s="970"/>
      <c r="AN34" s="970"/>
      <c r="AO34" s="970"/>
      <c r="AP34" s="970">
        <v>23</v>
      </c>
      <c r="AQ34" s="970"/>
      <c r="AR34" s="970"/>
      <c r="AS34" s="970"/>
      <c r="AT34" s="970"/>
      <c r="AU34" s="970">
        <v>23</v>
      </c>
      <c r="AV34" s="970"/>
      <c r="AW34" s="970"/>
      <c r="AX34" s="970"/>
      <c r="AY34" s="970"/>
      <c r="AZ34" s="1041" t="s">
        <v>482</v>
      </c>
      <c r="BA34" s="1041"/>
      <c r="BB34" s="1041"/>
      <c r="BC34" s="1041"/>
      <c r="BD34" s="1041"/>
      <c r="BE34" s="1031" t="s">
        <v>388</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6" t="s">
        <v>389</v>
      </c>
      <c r="C35" s="1037"/>
      <c r="D35" s="1037"/>
      <c r="E35" s="1037"/>
      <c r="F35" s="1037"/>
      <c r="G35" s="1037"/>
      <c r="H35" s="1037"/>
      <c r="I35" s="1037"/>
      <c r="J35" s="1037"/>
      <c r="K35" s="1037"/>
      <c r="L35" s="1037"/>
      <c r="M35" s="1037"/>
      <c r="N35" s="1037"/>
      <c r="O35" s="1037"/>
      <c r="P35" s="1038"/>
      <c r="Q35" s="1042">
        <v>619</v>
      </c>
      <c r="R35" s="1043"/>
      <c r="S35" s="1043"/>
      <c r="T35" s="1043"/>
      <c r="U35" s="1043"/>
      <c r="V35" s="1043">
        <v>555</v>
      </c>
      <c r="W35" s="1043"/>
      <c r="X35" s="1043"/>
      <c r="Y35" s="1043"/>
      <c r="Z35" s="1043"/>
      <c r="AA35" s="1044">
        <v>64</v>
      </c>
      <c r="AB35" s="1019"/>
      <c r="AC35" s="1019"/>
      <c r="AD35" s="1019"/>
      <c r="AE35" s="1020"/>
      <c r="AF35" s="1018" t="s">
        <v>482</v>
      </c>
      <c r="AG35" s="1019"/>
      <c r="AH35" s="1019"/>
      <c r="AI35" s="1019"/>
      <c r="AJ35" s="1020"/>
      <c r="AK35" s="979">
        <v>283</v>
      </c>
      <c r="AL35" s="970"/>
      <c r="AM35" s="970"/>
      <c r="AN35" s="970"/>
      <c r="AO35" s="970"/>
      <c r="AP35" s="970">
        <v>937</v>
      </c>
      <c r="AQ35" s="970"/>
      <c r="AR35" s="970"/>
      <c r="AS35" s="970"/>
      <c r="AT35" s="970"/>
      <c r="AU35" s="970">
        <v>585</v>
      </c>
      <c r="AV35" s="970"/>
      <c r="AW35" s="970"/>
      <c r="AX35" s="970"/>
      <c r="AY35" s="970"/>
      <c r="AZ35" s="1041" t="s">
        <v>482</v>
      </c>
      <c r="BA35" s="1041"/>
      <c r="BB35" s="1041"/>
      <c r="BC35" s="1041"/>
      <c r="BD35" s="1041"/>
      <c r="BE35" s="1031" t="s">
        <v>388</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6" t="s">
        <v>390</v>
      </c>
      <c r="C36" s="1037"/>
      <c r="D36" s="1037"/>
      <c r="E36" s="1037"/>
      <c r="F36" s="1037"/>
      <c r="G36" s="1037"/>
      <c r="H36" s="1037"/>
      <c r="I36" s="1037"/>
      <c r="J36" s="1037"/>
      <c r="K36" s="1037"/>
      <c r="L36" s="1037"/>
      <c r="M36" s="1037"/>
      <c r="N36" s="1037"/>
      <c r="O36" s="1037"/>
      <c r="P36" s="1038"/>
      <c r="Q36" s="1042">
        <v>671</v>
      </c>
      <c r="R36" s="1043"/>
      <c r="S36" s="1043"/>
      <c r="T36" s="1043"/>
      <c r="U36" s="1043"/>
      <c r="V36" s="1043">
        <v>671</v>
      </c>
      <c r="W36" s="1043"/>
      <c r="X36" s="1043"/>
      <c r="Y36" s="1043"/>
      <c r="Z36" s="1043"/>
      <c r="AA36" s="1044">
        <v>0</v>
      </c>
      <c r="AB36" s="1019"/>
      <c r="AC36" s="1019"/>
      <c r="AD36" s="1019"/>
      <c r="AE36" s="1020"/>
      <c r="AF36" s="1018" t="s">
        <v>482</v>
      </c>
      <c r="AG36" s="1019"/>
      <c r="AH36" s="1019"/>
      <c r="AI36" s="1019"/>
      <c r="AJ36" s="1020"/>
      <c r="AK36" s="979" t="s">
        <v>482</v>
      </c>
      <c r="AL36" s="970"/>
      <c r="AM36" s="970"/>
      <c r="AN36" s="970"/>
      <c r="AO36" s="970"/>
      <c r="AP36" s="970">
        <v>793</v>
      </c>
      <c r="AQ36" s="970"/>
      <c r="AR36" s="970"/>
      <c r="AS36" s="970"/>
      <c r="AT36" s="970"/>
      <c r="AU36" s="970" t="s">
        <v>482</v>
      </c>
      <c r="AV36" s="970"/>
      <c r="AW36" s="970"/>
      <c r="AX36" s="970"/>
      <c r="AY36" s="970"/>
      <c r="AZ36" s="1041" t="s">
        <v>482</v>
      </c>
      <c r="BA36" s="1041"/>
      <c r="BB36" s="1041"/>
      <c r="BC36" s="1041"/>
      <c r="BD36" s="1041"/>
      <c r="BE36" s="1031" t="s">
        <v>388</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391</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368</v>
      </c>
      <c r="B63" s="943" t="s">
        <v>392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5491</v>
      </c>
      <c r="AG63" s="958"/>
      <c r="AH63" s="958"/>
      <c r="AI63" s="958"/>
      <c r="AJ63" s="1029"/>
      <c r="AK63" s="1030"/>
      <c r="AL63" s="962"/>
      <c r="AM63" s="962"/>
      <c r="AN63" s="962"/>
      <c r="AO63" s="962"/>
      <c r="AP63" s="958">
        <v>36091</v>
      </c>
      <c r="AQ63" s="958"/>
      <c r="AR63" s="958"/>
      <c r="AS63" s="958"/>
      <c r="AT63" s="958"/>
      <c r="AU63" s="958">
        <v>12346</v>
      </c>
      <c r="AV63" s="958"/>
      <c r="AW63" s="958"/>
      <c r="AX63" s="958"/>
      <c r="AY63" s="958"/>
      <c r="AZ63" s="1024"/>
      <c r="BA63" s="1024"/>
      <c r="BB63" s="1024"/>
      <c r="BC63" s="1024"/>
      <c r="BD63" s="1024"/>
      <c r="BE63" s="959"/>
      <c r="BF63" s="959"/>
      <c r="BG63" s="959"/>
      <c r="BH63" s="959"/>
      <c r="BI63" s="960"/>
      <c r="BJ63" s="1025" t="s">
        <v>113</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394</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395</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536</v>
      </c>
      <c r="C68" s="985"/>
      <c r="D68" s="985"/>
      <c r="E68" s="985"/>
      <c r="F68" s="985"/>
      <c r="G68" s="985"/>
      <c r="H68" s="985"/>
      <c r="I68" s="985"/>
      <c r="J68" s="985"/>
      <c r="K68" s="985"/>
      <c r="L68" s="985"/>
      <c r="M68" s="985"/>
      <c r="N68" s="985"/>
      <c r="O68" s="985"/>
      <c r="P68" s="986"/>
      <c r="Q68" s="987">
        <v>3136</v>
      </c>
      <c r="R68" s="981"/>
      <c r="S68" s="981"/>
      <c r="T68" s="981"/>
      <c r="U68" s="981"/>
      <c r="V68" s="981">
        <v>2616</v>
      </c>
      <c r="W68" s="981"/>
      <c r="X68" s="981"/>
      <c r="Y68" s="981"/>
      <c r="Z68" s="981"/>
      <c r="AA68" s="981">
        <v>520</v>
      </c>
      <c r="AB68" s="981"/>
      <c r="AC68" s="981"/>
      <c r="AD68" s="981"/>
      <c r="AE68" s="981"/>
      <c r="AF68" s="981" t="s">
        <v>482</v>
      </c>
      <c r="AG68" s="981"/>
      <c r="AH68" s="981"/>
      <c r="AI68" s="981"/>
      <c r="AJ68" s="981"/>
      <c r="AK68" s="981" t="s">
        <v>482</v>
      </c>
      <c r="AL68" s="981"/>
      <c r="AM68" s="981"/>
      <c r="AN68" s="981"/>
      <c r="AO68" s="981"/>
      <c r="AP68" s="981">
        <v>1311</v>
      </c>
      <c r="AQ68" s="981"/>
      <c r="AR68" s="981"/>
      <c r="AS68" s="981"/>
      <c r="AT68" s="981"/>
      <c r="AU68" s="981">
        <v>1047</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537</v>
      </c>
      <c r="C69" s="974"/>
      <c r="D69" s="974"/>
      <c r="E69" s="974"/>
      <c r="F69" s="974"/>
      <c r="G69" s="974"/>
      <c r="H69" s="974"/>
      <c r="I69" s="974"/>
      <c r="J69" s="974"/>
      <c r="K69" s="974"/>
      <c r="L69" s="974"/>
      <c r="M69" s="974"/>
      <c r="N69" s="974"/>
      <c r="O69" s="974"/>
      <c r="P69" s="975"/>
      <c r="Q69" s="976">
        <v>6985</v>
      </c>
      <c r="R69" s="970"/>
      <c r="S69" s="970"/>
      <c r="T69" s="970"/>
      <c r="U69" s="970"/>
      <c r="V69" s="970">
        <v>6850</v>
      </c>
      <c r="W69" s="970"/>
      <c r="X69" s="970"/>
      <c r="Y69" s="970"/>
      <c r="Z69" s="970"/>
      <c r="AA69" s="980">
        <v>134</v>
      </c>
      <c r="AB69" s="978"/>
      <c r="AC69" s="978"/>
      <c r="AD69" s="978"/>
      <c r="AE69" s="979"/>
      <c r="AF69" s="970">
        <v>134</v>
      </c>
      <c r="AG69" s="970"/>
      <c r="AH69" s="970"/>
      <c r="AI69" s="970"/>
      <c r="AJ69" s="970"/>
      <c r="AK69" s="970" t="s">
        <v>482</v>
      </c>
      <c r="AL69" s="970"/>
      <c r="AM69" s="970"/>
      <c r="AN69" s="970"/>
      <c r="AO69" s="970"/>
      <c r="AP69" s="970" t="s">
        <v>482</v>
      </c>
      <c r="AQ69" s="970"/>
      <c r="AR69" s="970"/>
      <c r="AS69" s="970"/>
      <c r="AT69" s="970"/>
      <c r="AU69" s="970" t="s">
        <v>482</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538</v>
      </c>
      <c r="C70" s="974"/>
      <c r="D70" s="974"/>
      <c r="E70" s="974"/>
      <c r="F70" s="974"/>
      <c r="G70" s="974"/>
      <c r="H70" s="974"/>
      <c r="I70" s="974"/>
      <c r="J70" s="974"/>
      <c r="K70" s="974"/>
      <c r="L70" s="974"/>
      <c r="M70" s="974"/>
      <c r="N70" s="974"/>
      <c r="O70" s="974"/>
      <c r="P70" s="975"/>
      <c r="Q70" s="976">
        <v>1010</v>
      </c>
      <c r="R70" s="970"/>
      <c r="S70" s="970"/>
      <c r="T70" s="970"/>
      <c r="U70" s="970"/>
      <c r="V70" s="970">
        <v>1010</v>
      </c>
      <c r="W70" s="970"/>
      <c r="X70" s="970"/>
      <c r="Y70" s="970"/>
      <c r="Z70" s="970"/>
      <c r="AA70" s="970">
        <v>0</v>
      </c>
      <c r="AB70" s="970"/>
      <c r="AC70" s="970"/>
      <c r="AD70" s="970"/>
      <c r="AE70" s="970"/>
      <c r="AF70" s="970">
        <v>0</v>
      </c>
      <c r="AG70" s="970"/>
      <c r="AH70" s="970"/>
      <c r="AI70" s="970"/>
      <c r="AJ70" s="970"/>
      <c r="AK70" s="970">
        <v>0</v>
      </c>
      <c r="AL70" s="970"/>
      <c r="AM70" s="970"/>
      <c r="AN70" s="970"/>
      <c r="AO70" s="970"/>
      <c r="AP70" s="970" t="s">
        <v>482</v>
      </c>
      <c r="AQ70" s="970"/>
      <c r="AR70" s="970"/>
      <c r="AS70" s="970"/>
      <c r="AT70" s="970"/>
      <c r="AU70" s="970" t="s">
        <v>482</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539</v>
      </c>
      <c r="C71" s="974"/>
      <c r="D71" s="974"/>
      <c r="E71" s="974"/>
      <c r="F71" s="974"/>
      <c r="G71" s="974"/>
      <c r="H71" s="974"/>
      <c r="I71" s="974"/>
      <c r="J71" s="974"/>
      <c r="K71" s="974"/>
      <c r="L71" s="974"/>
      <c r="M71" s="974"/>
      <c r="N71" s="974"/>
      <c r="O71" s="974"/>
      <c r="P71" s="975"/>
      <c r="Q71" s="976">
        <v>390063</v>
      </c>
      <c r="R71" s="970"/>
      <c r="S71" s="970"/>
      <c r="T71" s="970"/>
      <c r="U71" s="970"/>
      <c r="V71" s="970">
        <v>382629</v>
      </c>
      <c r="W71" s="970"/>
      <c r="X71" s="970"/>
      <c r="Y71" s="970"/>
      <c r="Z71" s="970"/>
      <c r="AA71" s="970">
        <v>7434</v>
      </c>
      <c r="AB71" s="970"/>
      <c r="AC71" s="970"/>
      <c r="AD71" s="970"/>
      <c r="AE71" s="970"/>
      <c r="AF71" s="970">
        <v>7434</v>
      </c>
      <c r="AG71" s="970"/>
      <c r="AH71" s="970"/>
      <c r="AI71" s="970"/>
      <c r="AJ71" s="970"/>
      <c r="AK71" s="970">
        <v>718</v>
      </c>
      <c r="AL71" s="970"/>
      <c r="AM71" s="970"/>
      <c r="AN71" s="970"/>
      <c r="AO71" s="970"/>
      <c r="AP71" s="970" t="s">
        <v>482</v>
      </c>
      <c r="AQ71" s="970"/>
      <c r="AR71" s="970"/>
      <c r="AS71" s="970"/>
      <c r="AT71" s="970"/>
      <c r="AU71" s="970" t="s">
        <v>482</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368</v>
      </c>
      <c r="B88" s="943" t="s">
        <v>396</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7569</v>
      </c>
      <c r="AG88" s="958"/>
      <c r="AH88" s="958"/>
      <c r="AI88" s="958"/>
      <c r="AJ88" s="958"/>
      <c r="AK88" s="962"/>
      <c r="AL88" s="962"/>
      <c r="AM88" s="962"/>
      <c r="AN88" s="962"/>
      <c r="AO88" s="962"/>
      <c r="AP88" s="958">
        <v>1311</v>
      </c>
      <c r="AQ88" s="958"/>
      <c r="AR88" s="958"/>
      <c r="AS88" s="958"/>
      <c r="AT88" s="958"/>
      <c r="AU88" s="958">
        <v>1047</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397</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333</v>
      </c>
      <c r="CS102" s="950"/>
      <c r="CT102" s="950"/>
      <c r="CU102" s="950"/>
      <c r="CV102" s="951"/>
      <c r="CW102" s="949">
        <v>1</v>
      </c>
      <c r="CX102" s="950"/>
      <c r="CY102" s="950"/>
      <c r="CZ102" s="950"/>
      <c r="DA102" s="951"/>
      <c r="DB102" s="949" t="s">
        <v>482</v>
      </c>
      <c r="DC102" s="950"/>
      <c r="DD102" s="950"/>
      <c r="DE102" s="950"/>
      <c r="DF102" s="951"/>
      <c r="DG102" s="949">
        <v>2277</v>
      </c>
      <c r="DH102" s="950"/>
      <c r="DI102" s="950"/>
      <c r="DJ102" s="950"/>
      <c r="DK102" s="951"/>
      <c r="DL102" s="949" t="s">
        <v>482</v>
      </c>
      <c r="DM102" s="950"/>
      <c r="DN102" s="950"/>
      <c r="DO102" s="950"/>
      <c r="DP102" s="951"/>
      <c r="DQ102" s="949">
        <v>266</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398</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399</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402</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403</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405</v>
      </c>
      <c r="AB109" s="893"/>
      <c r="AC109" s="893"/>
      <c r="AD109" s="893"/>
      <c r="AE109" s="894"/>
      <c r="AF109" s="895" t="s">
        <v>287</v>
      </c>
      <c r="AG109" s="893"/>
      <c r="AH109" s="893"/>
      <c r="AI109" s="893"/>
      <c r="AJ109" s="894"/>
      <c r="AK109" s="895" t="s">
        <v>286</v>
      </c>
      <c r="AL109" s="893"/>
      <c r="AM109" s="893"/>
      <c r="AN109" s="893"/>
      <c r="AO109" s="894"/>
      <c r="AP109" s="895" t="s">
        <v>406</v>
      </c>
      <c r="AQ109" s="893"/>
      <c r="AR109" s="893"/>
      <c r="AS109" s="893"/>
      <c r="AT109" s="924"/>
      <c r="AU109" s="892" t="s">
        <v>404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405</v>
      </c>
      <c r="BR109" s="893"/>
      <c r="BS109" s="893"/>
      <c r="BT109" s="893"/>
      <c r="BU109" s="894"/>
      <c r="BV109" s="895" t="s">
        <v>287</v>
      </c>
      <c r="BW109" s="893"/>
      <c r="BX109" s="893"/>
      <c r="BY109" s="893"/>
      <c r="BZ109" s="894"/>
      <c r="CA109" s="895" t="s">
        <v>286</v>
      </c>
      <c r="CB109" s="893"/>
      <c r="CC109" s="893"/>
      <c r="CD109" s="893"/>
      <c r="CE109" s="894"/>
      <c r="CF109" s="931" t="s">
        <v>406</v>
      </c>
      <c r="CG109" s="931"/>
      <c r="CH109" s="931"/>
      <c r="CI109" s="931"/>
      <c r="CJ109" s="931"/>
      <c r="CK109" s="895" t="s">
        <v>407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405</v>
      </c>
      <c r="DH109" s="893"/>
      <c r="DI109" s="893"/>
      <c r="DJ109" s="893"/>
      <c r="DK109" s="894"/>
      <c r="DL109" s="895" t="s">
        <v>287</v>
      </c>
      <c r="DM109" s="893"/>
      <c r="DN109" s="893"/>
      <c r="DO109" s="893"/>
      <c r="DP109" s="894"/>
      <c r="DQ109" s="895" t="s">
        <v>286</v>
      </c>
      <c r="DR109" s="893"/>
      <c r="DS109" s="893"/>
      <c r="DT109" s="893"/>
      <c r="DU109" s="894"/>
      <c r="DV109" s="895" t="s">
        <v>406</v>
      </c>
      <c r="DW109" s="893"/>
      <c r="DX109" s="893"/>
      <c r="DY109" s="893"/>
      <c r="DZ109" s="924"/>
    </row>
    <row r="110" spans="1:131" s="199" customFormat="1" ht="26.25" customHeight="1" x14ac:dyDescent="0.15">
      <c r="A110" s="795" t="s">
        <v>408</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8265246</v>
      </c>
      <c r="AB110" s="886"/>
      <c r="AC110" s="886"/>
      <c r="AD110" s="886"/>
      <c r="AE110" s="887"/>
      <c r="AF110" s="888">
        <v>7753445</v>
      </c>
      <c r="AG110" s="886"/>
      <c r="AH110" s="886"/>
      <c r="AI110" s="886"/>
      <c r="AJ110" s="887"/>
      <c r="AK110" s="888">
        <v>7609889</v>
      </c>
      <c r="AL110" s="886"/>
      <c r="AM110" s="886"/>
      <c r="AN110" s="886"/>
      <c r="AO110" s="887"/>
      <c r="AP110" s="889">
        <v>21.3</v>
      </c>
      <c r="AQ110" s="890"/>
      <c r="AR110" s="890"/>
      <c r="AS110" s="890"/>
      <c r="AT110" s="891"/>
      <c r="AU110" s="925" t="s">
        <v>61</v>
      </c>
      <c r="AV110" s="926"/>
      <c r="AW110" s="926"/>
      <c r="AX110" s="926"/>
      <c r="AY110" s="926"/>
      <c r="AZ110" s="851" t="s">
        <v>409</v>
      </c>
      <c r="BA110" s="796"/>
      <c r="BB110" s="796"/>
      <c r="BC110" s="796"/>
      <c r="BD110" s="796"/>
      <c r="BE110" s="796"/>
      <c r="BF110" s="796"/>
      <c r="BG110" s="796"/>
      <c r="BH110" s="796"/>
      <c r="BI110" s="796"/>
      <c r="BJ110" s="796"/>
      <c r="BK110" s="796"/>
      <c r="BL110" s="796"/>
      <c r="BM110" s="796"/>
      <c r="BN110" s="796"/>
      <c r="BO110" s="796"/>
      <c r="BP110" s="797"/>
      <c r="BQ110" s="852">
        <v>84995736</v>
      </c>
      <c r="BR110" s="833"/>
      <c r="BS110" s="833"/>
      <c r="BT110" s="833"/>
      <c r="BU110" s="833"/>
      <c r="BV110" s="833">
        <v>84996574</v>
      </c>
      <c r="BW110" s="833"/>
      <c r="BX110" s="833"/>
      <c r="BY110" s="833"/>
      <c r="BZ110" s="833"/>
      <c r="CA110" s="833">
        <v>82986968</v>
      </c>
      <c r="CB110" s="833"/>
      <c r="CC110" s="833"/>
      <c r="CD110" s="833"/>
      <c r="CE110" s="833"/>
      <c r="CF110" s="857">
        <v>231.8</v>
      </c>
      <c r="CG110" s="858"/>
      <c r="CH110" s="858"/>
      <c r="CI110" s="858"/>
      <c r="CJ110" s="858"/>
      <c r="CK110" s="921" t="s">
        <v>410</v>
      </c>
      <c r="CL110" s="807"/>
      <c r="CM110" s="882" t="s">
        <v>411</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x14ac:dyDescent="0.15">
      <c r="A111" s="762" t="s">
        <v>412</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413</v>
      </c>
      <c r="BA111" s="738"/>
      <c r="BB111" s="738"/>
      <c r="BC111" s="738"/>
      <c r="BD111" s="738"/>
      <c r="BE111" s="738"/>
      <c r="BF111" s="738"/>
      <c r="BG111" s="738"/>
      <c r="BH111" s="738"/>
      <c r="BI111" s="738"/>
      <c r="BJ111" s="738"/>
      <c r="BK111" s="738"/>
      <c r="BL111" s="738"/>
      <c r="BM111" s="738"/>
      <c r="BN111" s="738"/>
      <c r="BO111" s="738"/>
      <c r="BP111" s="739"/>
      <c r="BQ111" s="804">
        <v>452685</v>
      </c>
      <c r="BR111" s="805"/>
      <c r="BS111" s="805"/>
      <c r="BT111" s="805"/>
      <c r="BU111" s="805"/>
      <c r="BV111" s="805">
        <v>713974</v>
      </c>
      <c r="BW111" s="805"/>
      <c r="BX111" s="805"/>
      <c r="BY111" s="805"/>
      <c r="BZ111" s="805"/>
      <c r="CA111" s="805">
        <v>1334821</v>
      </c>
      <c r="CB111" s="805"/>
      <c r="CC111" s="805"/>
      <c r="CD111" s="805"/>
      <c r="CE111" s="805"/>
      <c r="CF111" s="866">
        <v>3.7</v>
      </c>
      <c r="CG111" s="867"/>
      <c r="CH111" s="867"/>
      <c r="CI111" s="867"/>
      <c r="CJ111" s="867"/>
      <c r="CK111" s="922"/>
      <c r="CL111" s="809"/>
      <c r="CM111" s="812" t="s">
        <v>414</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v>190884</v>
      </c>
      <c r="DH111" s="805"/>
      <c r="DI111" s="805"/>
      <c r="DJ111" s="805"/>
      <c r="DK111" s="805"/>
      <c r="DL111" s="805">
        <v>160527</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x14ac:dyDescent="0.15">
      <c r="A112" s="907" t="s">
        <v>415</v>
      </c>
      <c r="B112" s="908"/>
      <c r="C112" s="738" t="s">
        <v>416</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417</v>
      </c>
      <c r="BA112" s="738"/>
      <c r="BB112" s="738"/>
      <c r="BC112" s="738"/>
      <c r="BD112" s="738"/>
      <c r="BE112" s="738"/>
      <c r="BF112" s="738"/>
      <c r="BG112" s="738"/>
      <c r="BH112" s="738"/>
      <c r="BI112" s="738"/>
      <c r="BJ112" s="738"/>
      <c r="BK112" s="738"/>
      <c r="BL112" s="738"/>
      <c r="BM112" s="738"/>
      <c r="BN112" s="738"/>
      <c r="BO112" s="738"/>
      <c r="BP112" s="739"/>
      <c r="BQ112" s="804">
        <v>14771625</v>
      </c>
      <c r="BR112" s="805"/>
      <c r="BS112" s="805"/>
      <c r="BT112" s="805"/>
      <c r="BU112" s="805"/>
      <c r="BV112" s="805">
        <v>16142507</v>
      </c>
      <c r="BW112" s="805"/>
      <c r="BX112" s="805"/>
      <c r="BY112" s="805"/>
      <c r="BZ112" s="805"/>
      <c r="CA112" s="805">
        <v>12345980</v>
      </c>
      <c r="CB112" s="805"/>
      <c r="CC112" s="805"/>
      <c r="CD112" s="805"/>
      <c r="CE112" s="805"/>
      <c r="CF112" s="866">
        <v>34.5</v>
      </c>
      <c r="CG112" s="867"/>
      <c r="CH112" s="867"/>
      <c r="CI112" s="867"/>
      <c r="CJ112" s="867"/>
      <c r="CK112" s="922"/>
      <c r="CL112" s="809"/>
      <c r="CM112" s="812" t="s">
        <v>418</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x14ac:dyDescent="0.15">
      <c r="A113" s="909"/>
      <c r="B113" s="910"/>
      <c r="C113" s="738" t="s">
        <v>419</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1184695</v>
      </c>
      <c r="AB113" s="914"/>
      <c r="AC113" s="914"/>
      <c r="AD113" s="914"/>
      <c r="AE113" s="915"/>
      <c r="AF113" s="916">
        <v>1379663</v>
      </c>
      <c r="AG113" s="914"/>
      <c r="AH113" s="914"/>
      <c r="AI113" s="914"/>
      <c r="AJ113" s="915"/>
      <c r="AK113" s="916">
        <v>927730</v>
      </c>
      <c r="AL113" s="914"/>
      <c r="AM113" s="914"/>
      <c r="AN113" s="914"/>
      <c r="AO113" s="915"/>
      <c r="AP113" s="917">
        <v>2.6</v>
      </c>
      <c r="AQ113" s="918"/>
      <c r="AR113" s="918"/>
      <c r="AS113" s="918"/>
      <c r="AT113" s="919"/>
      <c r="AU113" s="927"/>
      <c r="AV113" s="928"/>
      <c r="AW113" s="928"/>
      <c r="AX113" s="928"/>
      <c r="AY113" s="928"/>
      <c r="AZ113" s="803" t="s">
        <v>420</v>
      </c>
      <c r="BA113" s="738"/>
      <c r="BB113" s="738"/>
      <c r="BC113" s="738"/>
      <c r="BD113" s="738"/>
      <c r="BE113" s="738"/>
      <c r="BF113" s="738"/>
      <c r="BG113" s="738"/>
      <c r="BH113" s="738"/>
      <c r="BI113" s="738"/>
      <c r="BJ113" s="738"/>
      <c r="BK113" s="738"/>
      <c r="BL113" s="738"/>
      <c r="BM113" s="738"/>
      <c r="BN113" s="738"/>
      <c r="BO113" s="738"/>
      <c r="BP113" s="739"/>
      <c r="BQ113" s="804">
        <v>1556784</v>
      </c>
      <c r="BR113" s="805"/>
      <c r="BS113" s="805"/>
      <c r="BT113" s="805"/>
      <c r="BU113" s="805"/>
      <c r="BV113" s="805">
        <v>1283095</v>
      </c>
      <c r="BW113" s="805"/>
      <c r="BX113" s="805"/>
      <c r="BY113" s="805"/>
      <c r="BZ113" s="805"/>
      <c r="CA113" s="805">
        <v>1046507</v>
      </c>
      <c r="CB113" s="805"/>
      <c r="CC113" s="805"/>
      <c r="CD113" s="805"/>
      <c r="CE113" s="805"/>
      <c r="CF113" s="866">
        <v>2.9</v>
      </c>
      <c r="CG113" s="867"/>
      <c r="CH113" s="867"/>
      <c r="CI113" s="867"/>
      <c r="CJ113" s="867"/>
      <c r="CK113" s="922"/>
      <c r="CL113" s="809"/>
      <c r="CM113" s="812" t="s">
        <v>421</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x14ac:dyDescent="0.15">
      <c r="A114" s="909"/>
      <c r="B114" s="910"/>
      <c r="C114" s="738" t="s">
        <v>422</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731626</v>
      </c>
      <c r="AB114" s="768"/>
      <c r="AC114" s="768"/>
      <c r="AD114" s="768"/>
      <c r="AE114" s="769"/>
      <c r="AF114" s="770">
        <v>309897</v>
      </c>
      <c r="AG114" s="768"/>
      <c r="AH114" s="768"/>
      <c r="AI114" s="768"/>
      <c r="AJ114" s="769"/>
      <c r="AK114" s="770">
        <v>277848</v>
      </c>
      <c r="AL114" s="768"/>
      <c r="AM114" s="768"/>
      <c r="AN114" s="768"/>
      <c r="AO114" s="769"/>
      <c r="AP114" s="815">
        <v>0.8</v>
      </c>
      <c r="AQ114" s="816"/>
      <c r="AR114" s="816"/>
      <c r="AS114" s="816"/>
      <c r="AT114" s="817"/>
      <c r="AU114" s="927"/>
      <c r="AV114" s="928"/>
      <c r="AW114" s="928"/>
      <c r="AX114" s="928"/>
      <c r="AY114" s="928"/>
      <c r="AZ114" s="803" t="s">
        <v>423</v>
      </c>
      <c r="BA114" s="738"/>
      <c r="BB114" s="738"/>
      <c r="BC114" s="738"/>
      <c r="BD114" s="738"/>
      <c r="BE114" s="738"/>
      <c r="BF114" s="738"/>
      <c r="BG114" s="738"/>
      <c r="BH114" s="738"/>
      <c r="BI114" s="738"/>
      <c r="BJ114" s="738"/>
      <c r="BK114" s="738"/>
      <c r="BL114" s="738"/>
      <c r="BM114" s="738"/>
      <c r="BN114" s="738"/>
      <c r="BO114" s="738"/>
      <c r="BP114" s="739"/>
      <c r="BQ114" s="804">
        <v>11300146</v>
      </c>
      <c r="BR114" s="805"/>
      <c r="BS114" s="805"/>
      <c r="BT114" s="805"/>
      <c r="BU114" s="805"/>
      <c r="BV114" s="805">
        <v>10759423</v>
      </c>
      <c r="BW114" s="805"/>
      <c r="BX114" s="805"/>
      <c r="BY114" s="805"/>
      <c r="BZ114" s="805"/>
      <c r="CA114" s="805">
        <v>9835821</v>
      </c>
      <c r="CB114" s="805"/>
      <c r="CC114" s="805"/>
      <c r="CD114" s="805"/>
      <c r="CE114" s="805"/>
      <c r="CF114" s="866">
        <v>27.5</v>
      </c>
      <c r="CG114" s="867"/>
      <c r="CH114" s="867"/>
      <c r="CI114" s="867"/>
      <c r="CJ114" s="867"/>
      <c r="CK114" s="922"/>
      <c r="CL114" s="809"/>
      <c r="CM114" s="812" t="s">
        <v>424</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x14ac:dyDescent="0.15">
      <c r="A115" s="909"/>
      <c r="B115" s="910"/>
      <c r="C115" s="738" t="s">
        <v>425</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62771</v>
      </c>
      <c r="AB115" s="914"/>
      <c r="AC115" s="914"/>
      <c r="AD115" s="914"/>
      <c r="AE115" s="915"/>
      <c r="AF115" s="916">
        <v>73587</v>
      </c>
      <c r="AG115" s="914"/>
      <c r="AH115" s="914"/>
      <c r="AI115" s="914"/>
      <c r="AJ115" s="915"/>
      <c r="AK115" s="916">
        <v>50089</v>
      </c>
      <c r="AL115" s="914"/>
      <c r="AM115" s="914"/>
      <c r="AN115" s="914"/>
      <c r="AO115" s="915"/>
      <c r="AP115" s="917">
        <v>0.1</v>
      </c>
      <c r="AQ115" s="918"/>
      <c r="AR115" s="918"/>
      <c r="AS115" s="918"/>
      <c r="AT115" s="919"/>
      <c r="AU115" s="927"/>
      <c r="AV115" s="928"/>
      <c r="AW115" s="928"/>
      <c r="AX115" s="928"/>
      <c r="AY115" s="928"/>
      <c r="AZ115" s="803" t="s">
        <v>426</v>
      </c>
      <c r="BA115" s="738"/>
      <c r="BB115" s="738"/>
      <c r="BC115" s="738"/>
      <c r="BD115" s="738"/>
      <c r="BE115" s="738"/>
      <c r="BF115" s="738"/>
      <c r="BG115" s="738"/>
      <c r="BH115" s="738"/>
      <c r="BI115" s="738"/>
      <c r="BJ115" s="738"/>
      <c r="BK115" s="738"/>
      <c r="BL115" s="738"/>
      <c r="BM115" s="738"/>
      <c r="BN115" s="738"/>
      <c r="BO115" s="738"/>
      <c r="BP115" s="739"/>
      <c r="BQ115" s="804">
        <v>515959</v>
      </c>
      <c r="BR115" s="805"/>
      <c r="BS115" s="805"/>
      <c r="BT115" s="805"/>
      <c r="BU115" s="805"/>
      <c r="BV115" s="805">
        <v>289460</v>
      </c>
      <c r="BW115" s="805"/>
      <c r="BX115" s="805"/>
      <c r="BY115" s="805"/>
      <c r="BZ115" s="805"/>
      <c r="CA115" s="805">
        <v>265853</v>
      </c>
      <c r="CB115" s="805"/>
      <c r="CC115" s="805"/>
      <c r="CD115" s="805"/>
      <c r="CE115" s="805"/>
      <c r="CF115" s="866">
        <v>0.7</v>
      </c>
      <c r="CG115" s="867"/>
      <c r="CH115" s="867"/>
      <c r="CI115" s="867"/>
      <c r="CJ115" s="867"/>
      <c r="CK115" s="922"/>
      <c r="CL115" s="809"/>
      <c r="CM115" s="803" t="s">
        <v>427</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192017</v>
      </c>
      <c r="DH115" s="768"/>
      <c r="DI115" s="768"/>
      <c r="DJ115" s="768"/>
      <c r="DK115" s="769"/>
      <c r="DL115" s="770">
        <v>503455</v>
      </c>
      <c r="DM115" s="768"/>
      <c r="DN115" s="768"/>
      <c r="DO115" s="768"/>
      <c r="DP115" s="769"/>
      <c r="DQ115" s="770">
        <v>1301915</v>
      </c>
      <c r="DR115" s="768"/>
      <c r="DS115" s="768"/>
      <c r="DT115" s="768"/>
      <c r="DU115" s="769"/>
      <c r="DV115" s="815">
        <v>3.6</v>
      </c>
      <c r="DW115" s="816"/>
      <c r="DX115" s="816"/>
      <c r="DY115" s="816"/>
      <c r="DZ115" s="817"/>
    </row>
    <row r="116" spans="1:130" s="199" customFormat="1" ht="26.25" customHeight="1" x14ac:dyDescent="0.15">
      <c r="A116" s="911"/>
      <c r="B116" s="912"/>
      <c r="C116" s="871" t="s">
        <v>428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113</v>
      </c>
      <c r="AB116" s="768"/>
      <c r="AC116" s="768"/>
      <c r="AD116" s="768"/>
      <c r="AE116" s="769"/>
      <c r="AF116" s="770" t="s">
        <v>113</v>
      </c>
      <c r="AG116" s="768"/>
      <c r="AH116" s="768"/>
      <c r="AI116" s="768"/>
      <c r="AJ116" s="769"/>
      <c r="AK116" s="770" t="s">
        <v>113</v>
      </c>
      <c r="AL116" s="768"/>
      <c r="AM116" s="768"/>
      <c r="AN116" s="768"/>
      <c r="AO116" s="769"/>
      <c r="AP116" s="815" t="s">
        <v>113</v>
      </c>
      <c r="AQ116" s="816"/>
      <c r="AR116" s="816"/>
      <c r="AS116" s="816"/>
      <c r="AT116" s="817"/>
      <c r="AU116" s="927"/>
      <c r="AV116" s="928"/>
      <c r="AW116" s="928"/>
      <c r="AX116" s="928"/>
      <c r="AY116" s="928"/>
      <c r="AZ116" s="854" t="s">
        <v>429</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430</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113</v>
      </c>
      <c r="DH116" s="768"/>
      <c r="DI116" s="768"/>
      <c r="DJ116" s="768"/>
      <c r="DK116" s="769"/>
      <c r="DL116" s="770" t="s">
        <v>113</v>
      </c>
      <c r="DM116" s="768"/>
      <c r="DN116" s="768"/>
      <c r="DO116" s="768"/>
      <c r="DP116" s="769"/>
      <c r="DQ116" s="770" t="s">
        <v>113</v>
      </c>
      <c r="DR116" s="768"/>
      <c r="DS116" s="768"/>
      <c r="DT116" s="768"/>
      <c r="DU116" s="769"/>
      <c r="DV116" s="815" t="s">
        <v>113</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431</v>
      </c>
      <c r="Z117" s="894"/>
      <c r="AA117" s="899">
        <v>10244338</v>
      </c>
      <c r="AB117" s="900"/>
      <c r="AC117" s="900"/>
      <c r="AD117" s="900"/>
      <c r="AE117" s="901"/>
      <c r="AF117" s="902">
        <v>9516592</v>
      </c>
      <c r="AG117" s="900"/>
      <c r="AH117" s="900"/>
      <c r="AI117" s="900"/>
      <c r="AJ117" s="901"/>
      <c r="AK117" s="902">
        <v>8865556</v>
      </c>
      <c r="AL117" s="900"/>
      <c r="AM117" s="900"/>
      <c r="AN117" s="900"/>
      <c r="AO117" s="901"/>
      <c r="AP117" s="903"/>
      <c r="AQ117" s="904"/>
      <c r="AR117" s="904"/>
      <c r="AS117" s="904"/>
      <c r="AT117" s="905"/>
      <c r="AU117" s="927"/>
      <c r="AV117" s="928"/>
      <c r="AW117" s="928"/>
      <c r="AX117" s="928"/>
      <c r="AY117" s="928"/>
      <c r="AZ117" s="854" t="s">
        <v>432</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433</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x14ac:dyDescent="0.15">
      <c r="A118" s="892" t="s">
        <v>407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405</v>
      </c>
      <c r="AB118" s="893"/>
      <c r="AC118" s="893"/>
      <c r="AD118" s="893"/>
      <c r="AE118" s="894"/>
      <c r="AF118" s="895" t="s">
        <v>287</v>
      </c>
      <c r="AG118" s="893"/>
      <c r="AH118" s="893"/>
      <c r="AI118" s="893"/>
      <c r="AJ118" s="894"/>
      <c r="AK118" s="895" t="s">
        <v>286</v>
      </c>
      <c r="AL118" s="893"/>
      <c r="AM118" s="893"/>
      <c r="AN118" s="893"/>
      <c r="AO118" s="894"/>
      <c r="AP118" s="896" t="s">
        <v>406</v>
      </c>
      <c r="AQ118" s="897"/>
      <c r="AR118" s="897"/>
      <c r="AS118" s="897"/>
      <c r="AT118" s="898"/>
      <c r="AU118" s="927"/>
      <c r="AV118" s="928"/>
      <c r="AW118" s="928"/>
      <c r="AX118" s="928"/>
      <c r="AY118" s="928"/>
      <c r="AZ118" s="870" t="s">
        <v>434</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435</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x14ac:dyDescent="0.15">
      <c r="A119" s="806" t="s">
        <v>410</v>
      </c>
      <c r="B119" s="807"/>
      <c r="C119" s="882" t="s">
        <v>411</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436</v>
      </c>
      <c r="BP119" s="869"/>
      <c r="BQ119" s="873">
        <v>113592935</v>
      </c>
      <c r="BR119" s="836"/>
      <c r="BS119" s="836"/>
      <c r="BT119" s="836"/>
      <c r="BU119" s="836"/>
      <c r="BV119" s="836">
        <v>114185033</v>
      </c>
      <c r="BW119" s="836"/>
      <c r="BX119" s="836"/>
      <c r="BY119" s="836"/>
      <c r="BZ119" s="836"/>
      <c r="CA119" s="836">
        <v>107815950</v>
      </c>
      <c r="CB119" s="836"/>
      <c r="CC119" s="836"/>
      <c r="CD119" s="836"/>
      <c r="CE119" s="836"/>
      <c r="CF119" s="734"/>
      <c r="CG119" s="735"/>
      <c r="CH119" s="735"/>
      <c r="CI119" s="735"/>
      <c r="CJ119" s="825"/>
      <c r="CK119" s="923"/>
      <c r="CL119" s="811"/>
      <c r="CM119" s="829" t="s">
        <v>437</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69784</v>
      </c>
      <c r="DH119" s="751"/>
      <c r="DI119" s="751"/>
      <c r="DJ119" s="751"/>
      <c r="DK119" s="752"/>
      <c r="DL119" s="753">
        <v>49992</v>
      </c>
      <c r="DM119" s="751"/>
      <c r="DN119" s="751"/>
      <c r="DO119" s="751"/>
      <c r="DP119" s="752"/>
      <c r="DQ119" s="753">
        <v>32906</v>
      </c>
      <c r="DR119" s="751"/>
      <c r="DS119" s="751"/>
      <c r="DT119" s="751"/>
      <c r="DU119" s="752"/>
      <c r="DV119" s="839">
        <v>0.1</v>
      </c>
      <c r="DW119" s="840"/>
      <c r="DX119" s="840"/>
      <c r="DY119" s="840"/>
      <c r="DZ119" s="841"/>
    </row>
    <row r="120" spans="1:130" s="199" customFormat="1" ht="26.25" customHeight="1" x14ac:dyDescent="0.15">
      <c r="A120" s="808"/>
      <c r="B120" s="809"/>
      <c r="C120" s="812" t="s">
        <v>414</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v>36646</v>
      </c>
      <c r="AB120" s="768"/>
      <c r="AC120" s="768"/>
      <c r="AD120" s="768"/>
      <c r="AE120" s="769"/>
      <c r="AF120" s="770">
        <v>36646</v>
      </c>
      <c r="AG120" s="768"/>
      <c r="AH120" s="768"/>
      <c r="AI120" s="768"/>
      <c r="AJ120" s="769"/>
      <c r="AK120" s="770">
        <v>36646</v>
      </c>
      <c r="AL120" s="768"/>
      <c r="AM120" s="768"/>
      <c r="AN120" s="768"/>
      <c r="AO120" s="769"/>
      <c r="AP120" s="815">
        <v>0.1</v>
      </c>
      <c r="AQ120" s="816"/>
      <c r="AR120" s="816"/>
      <c r="AS120" s="816"/>
      <c r="AT120" s="817"/>
      <c r="AU120" s="874" t="s">
        <v>438</v>
      </c>
      <c r="AV120" s="875"/>
      <c r="AW120" s="875"/>
      <c r="AX120" s="875"/>
      <c r="AY120" s="876"/>
      <c r="AZ120" s="851" t="s">
        <v>439</v>
      </c>
      <c r="BA120" s="796"/>
      <c r="BB120" s="796"/>
      <c r="BC120" s="796"/>
      <c r="BD120" s="796"/>
      <c r="BE120" s="796"/>
      <c r="BF120" s="796"/>
      <c r="BG120" s="796"/>
      <c r="BH120" s="796"/>
      <c r="BI120" s="796"/>
      <c r="BJ120" s="796"/>
      <c r="BK120" s="796"/>
      <c r="BL120" s="796"/>
      <c r="BM120" s="796"/>
      <c r="BN120" s="796"/>
      <c r="BO120" s="796"/>
      <c r="BP120" s="797"/>
      <c r="BQ120" s="852">
        <v>27971667</v>
      </c>
      <c r="BR120" s="833"/>
      <c r="BS120" s="833"/>
      <c r="BT120" s="833"/>
      <c r="BU120" s="833"/>
      <c r="BV120" s="833">
        <v>28202870</v>
      </c>
      <c r="BW120" s="833"/>
      <c r="BX120" s="833"/>
      <c r="BY120" s="833"/>
      <c r="BZ120" s="833"/>
      <c r="CA120" s="833">
        <v>27524145</v>
      </c>
      <c r="CB120" s="833"/>
      <c r="CC120" s="833"/>
      <c r="CD120" s="833"/>
      <c r="CE120" s="833"/>
      <c r="CF120" s="857">
        <v>76.900000000000006</v>
      </c>
      <c r="CG120" s="858"/>
      <c r="CH120" s="858"/>
      <c r="CI120" s="858"/>
      <c r="CJ120" s="858"/>
      <c r="CK120" s="859" t="s">
        <v>440</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t="s">
        <v>113</v>
      </c>
      <c r="DH120" s="833"/>
      <c r="DI120" s="833"/>
      <c r="DJ120" s="833"/>
      <c r="DK120" s="833"/>
      <c r="DL120" s="833" t="s">
        <v>113</v>
      </c>
      <c r="DM120" s="833"/>
      <c r="DN120" s="833"/>
      <c r="DO120" s="833"/>
      <c r="DP120" s="833"/>
      <c r="DQ120" s="833">
        <v>10792220</v>
      </c>
      <c r="DR120" s="833"/>
      <c r="DS120" s="833"/>
      <c r="DT120" s="833"/>
      <c r="DU120" s="833"/>
      <c r="DV120" s="834">
        <v>30.1</v>
      </c>
      <c r="DW120" s="834"/>
      <c r="DX120" s="834"/>
      <c r="DY120" s="834"/>
      <c r="DZ120" s="835"/>
    </row>
    <row r="121" spans="1:130" s="199" customFormat="1" ht="26.25" customHeight="1" x14ac:dyDescent="0.15">
      <c r="A121" s="808"/>
      <c r="B121" s="809"/>
      <c r="C121" s="854" t="s">
        <v>441</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113</v>
      </c>
      <c r="AB121" s="768"/>
      <c r="AC121" s="768"/>
      <c r="AD121" s="768"/>
      <c r="AE121" s="769"/>
      <c r="AF121" s="770" t="s">
        <v>113</v>
      </c>
      <c r="AG121" s="768"/>
      <c r="AH121" s="768"/>
      <c r="AI121" s="768"/>
      <c r="AJ121" s="769"/>
      <c r="AK121" s="770" t="s">
        <v>113</v>
      </c>
      <c r="AL121" s="768"/>
      <c r="AM121" s="768"/>
      <c r="AN121" s="768"/>
      <c r="AO121" s="769"/>
      <c r="AP121" s="815" t="s">
        <v>113</v>
      </c>
      <c r="AQ121" s="816"/>
      <c r="AR121" s="816"/>
      <c r="AS121" s="816"/>
      <c r="AT121" s="817"/>
      <c r="AU121" s="877"/>
      <c r="AV121" s="878"/>
      <c r="AW121" s="878"/>
      <c r="AX121" s="878"/>
      <c r="AY121" s="879"/>
      <c r="AZ121" s="803" t="s">
        <v>442</v>
      </c>
      <c r="BA121" s="738"/>
      <c r="BB121" s="738"/>
      <c r="BC121" s="738"/>
      <c r="BD121" s="738"/>
      <c r="BE121" s="738"/>
      <c r="BF121" s="738"/>
      <c r="BG121" s="738"/>
      <c r="BH121" s="738"/>
      <c r="BI121" s="738"/>
      <c r="BJ121" s="738"/>
      <c r="BK121" s="738"/>
      <c r="BL121" s="738"/>
      <c r="BM121" s="738"/>
      <c r="BN121" s="738"/>
      <c r="BO121" s="738"/>
      <c r="BP121" s="739"/>
      <c r="BQ121" s="804">
        <v>10027367</v>
      </c>
      <c r="BR121" s="805"/>
      <c r="BS121" s="805"/>
      <c r="BT121" s="805"/>
      <c r="BU121" s="805"/>
      <c r="BV121" s="805">
        <v>13782798</v>
      </c>
      <c r="BW121" s="805"/>
      <c r="BX121" s="805"/>
      <c r="BY121" s="805"/>
      <c r="BZ121" s="805"/>
      <c r="CA121" s="805">
        <v>10434279</v>
      </c>
      <c r="CB121" s="805"/>
      <c r="CC121" s="805"/>
      <c r="CD121" s="805"/>
      <c r="CE121" s="805"/>
      <c r="CF121" s="866">
        <v>29.1</v>
      </c>
      <c r="CG121" s="867"/>
      <c r="CH121" s="867"/>
      <c r="CI121" s="867"/>
      <c r="CJ121" s="867"/>
      <c r="CK121" s="860"/>
      <c r="CL121" s="846"/>
      <c r="CM121" s="846"/>
      <c r="CN121" s="846"/>
      <c r="CO121" s="847"/>
      <c r="CP121" s="826" t="s">
        <v>384</v>
      </c>
      <c r="CQ121" s="827"/>
      <c r="CR121" s="827"/>
      <c r="CS121" s="827"/>
      <c r="CT121" s="827"/>
      <c r="CU121" s="827"/>
      <c r="CV121" s="827"/>
      <c r="CW121" s="827"/>
      <c r="CX121" s="827"/>
      <c r="CY121" s="827"/>
      <c r="CZ121" s="827"/>
      <c r="DA121" s="827"/>
      <c r="DB121" s="827"/>
      <c r="DC121" s="827"/>
      <c r="DD121" s="827"/>
      <c r="DE121" s="827"/>
      <c r="DF121" s="828"/>
      <c r="DG121" s="804">
        <v>1140592</v>
      </c>
      <c r="DH121" s="805"/>
      <c r="DI121" s="805"/>
      <c r="DJ121" s="805"/>
      <c r="DK121" s="805"/>
      <c r="DL121" s="805">
        <v>1041469</v>
      </c>
      <c r="DM121" s="805"/>
      <c r="DN121" s="805"/>
      <c r="DO121" s="805"/>
      <c r="DP121" s="805"/>
      <c r="DQ121" s="805">
        <v>945844</v>
      </c>
      <c r="DR121" s="805"/>
      <c r="DS121" s="805"/>
      <c r="DT121" s="805"/>
      <c r="DU121" s="805"/>
      <c r="DV121" s="782">
        <v>2.6</v>
      </c>
      <c r="DW121" s="782"/>
      <c r="DX121" s="782"/>
      <c r="DY121" s="782"/>
      <c r="DZ121" s="783"/>
    </row>
    <row r="122" spans="1:130" s="199" customFormat="1" ht="26.25" customHeight="1" x14ac:dyDescent="0.15">
      <c r="A122" s="808"/>
      <c r="B122" s="809"/>
      <c r="C122" s="812" t="s">
        <v>424</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80286140</v>
      </c>
      <c r="BR122" s="836"/>
      <c r="BS122" s="836"/>
      <c r="BT122" s="836"/>
      <c r="BU122" s="836"/>
      <c r="BV122" s="836">
        <v>83617670</v>
      </c>
      <c r="BW122" s="836"/>
      <c r="BX122" s="836"/>
      <c r="BY122" s="836"/>
      <c r="BZ122" s="836"/>
      <c r="CA122" s="836">
        <v>83053657</v>
      </c>
      <c r="CB122" s="836"/>
      <c r="CC122" s="836"/>
      <c r="CD122" s="836"/>
      <c r="CE122" s="836"/>
      <c r="CF122" s="837">
        <v>232</v>
      </c>
      <c r="CG122" s="838"/>
      <c r="CH122" s="838"/>
      <c r="CI122" s="838"/>
      <c r="CJ122" s="838"/>
      <c r="CK122" s="860"/>
      <c r="CL122" s="846"/>
      <c r="CM122" s="846"/>
      <c r="CN122" s="846"/>
      <c r="CO122" s="847"/>
      <c r="CP122" s="826" t="s">
        <v>389</v>
      </c>
      <c r="CQ122" s="827"/>
      <c r="CR122" s="827"/>
      <c r="CS122" s="827"/>
      <c r="CT122" s="827"/>
      <c r="CU122" s="827"/>
      <c r="CV122" s="827"/>
      <c r="CW122" s="827"/>
      <c r="CX122" s="827"/>
      <c r="CY122" s="827"/>
      <c r="CZ122" s="827"/>
      <c r="DA122" s="827"/>
      <c r="DB122" s="827"/>
      <c r="DC122" s="827"/>
      <c r="DD122" s="827"/>
      <c r="DE122" s="827"/>
      <c r="DF122" s="828"/>
      <c r="DG122" s="804">
        <v>411121</v>
      </c>
      <c r="DH122" s="805"/>
      <c r="DI122" s="805"/>
      <c r="DJ122" s="805"/>
      <c r="DK122" s="805"/>
      <c r="DL122" s="805">
        <v>830397</v>
      </c>
      <c r="DM122" s="805"/>
      <c r="DN122" s="805"/>
      <c r="DO122" s="805"/>
      <c r="DP122" s="805"/>
      <c r="DQ122" s="805">
        <v>585302</v>
      </c>
      <c r="DR122" s="805"/>
      <c r="DS122" s="805"/>
      <c r="DT122" s="805"/>
      <c r="DU122" s="805"/>
      <c r="DV122" s="782">
        <v>1.6</v>
      </c>
      <c r="DW122" s="782"/>
      <c r="DX122" s="782"/>
      <c r="DY122" s="782"/>
      <c r="DZ122" s="783"/>
    </row>
    <row r="123" spans="1:130" s="199" customFormat="1" ht="26.25" customHeight="1" x14ac:dyDescent="0.15">
      <c r="A123" s="808"/>
      <c r="B123" s="809"/>
      <c r="C123" s="812" t="s">
        <v>430</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113</v>
      </c>
      <c r="AB123" s="768"/>
      <c r="AC123" s="768"/>
      <c r="AD123" s="768"/>
      <c r="AE123" s="769"/>
      <c r="AF123" s="770" t="s">
        <v>113</v>
      </c>
      <c r="AG123" s="768"/>
      <c r="AH123" s="768"/>
      <c r="AI123" s="768"/>
      <c r="AJ123" s="769"/>
      <c r="AK123" s="770" t="s">
        <v>113</v>
      </c>
      <c r="AL123" s="768"/>
      <c r="AM123" s="768"/>
      <c r="AN123" s="768"/>
      <c r="AO123" s="769"/>
      <c r="AP123" s="815" t="s">
        <v>113</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444</v>
      </c>
      <c r="BP123" s="869"/>
      <c r="BQ123" s="823">
        <v>118285174</v>
      </c>
      <c r="BR123" s="824"/>
      <c r="BS123" s="824"/>
      <c r="BT123" s="824"/>
      <c r="BU123" s="824"/>
      <c r="BV123" s="824">
        <v>125603338</v>
      </c>
      <c r="BW123" s="824"/>
      <c r="BX123" s="824"/>
      <c r="BY123" s="824"/>
      <c r="BZ123" s="824"/>
      <c r="CA123" s="824">
        <v>121012081</v>
      </c>
      <c r="CB123" s="824"/>
      <c r="CC123" s="824"/>
      <c r="CD123" s="824"/>
      <c r="CE123" s="824"/>
      <c r="CF123" s="734"/>
      <c r="CG123" s="735"/>
      <c r="CH123" s="735"/>
      <c r="CI123" s="735"/>
      <c r="CJ123" s="825"/>
      <c r="CK123" s="860"/>
      <c r="CL123" s="846"/>
      <c r="CM123" s="846"/>
      <c r="CN123" s="846"/>
      <c r="CO123" s="847"/>
      <c r="CP123" s="826" t="s">
        <v>387</v>
      </c>
      <c r="CQ123" s="827"/>
      <c r="CR123" s="827"/>
      <c r="CS123" s="827"/>
      <c r="CT123" s="827"/>
      <c r="CU123" s="827"/>
      <c r="CV123" s="827"/>
      <c r="CW123" s="827"/>
      <c r="CX123" s="827"/>
      <c r="CY123" s="827"/>
      <c r="CZ123" s="827"/>
      <c r="DA123" s="827"/>
      <c r="DB123" s="827"/>
      <c r="DC123" s="827"/>
      <c r="DD123" s="827"/>
      <c r="DE123" s="827"/>
      <c r="DF123" s="828"/>
      <c r="DG123" s="767">
        <v>25440</v>
      </c>
      <c r="DH123" s="768"/>
      <c r="DI123" s="768"/>
      <c r="DJ123" s="768"/>
      <c r="DK123" s="769"/>
      <c r="DL123" s="770">
        <v>24040</v>
      </c>
      <c r="DM123" s="768"/>
      <c r="DN123" s="768"/>
      <c r="DO123" s="768"/>
      <c r="DP123" s="769"/>
      <c r="DQ123" s="770">
        <v>22614</v>
      </c>
      <c r="DR123" s="768"/>
      <c r="DS123" s="768"/>
      <c r="DT123" s="768"/>
      <c r="DU123" s="769"/>
      <c r="DV123" s="815">
        <v>0.1</v>
      </c>
      <c r="DW123" s="816"/>
      <c r="DX123" s="816"/>
      <c r="DY123" s="816"/>
      <c r="DZ123" s="817"/>
    </row>
    <row r="124" spans="1:130" s="199" customFormat="1" ht="26.25" customHeight="1" thickBot="1" x14ac:dyDescent="0.2">
      <c r="A124" s="808"/>
      <c r="B124" s="809"/>
      <c r="C124" s="812" t="s">
        <v>433</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113</v>
      </c>
      <c r="BR124" s="822"/>
      <c r="BS124" s="822"/>
      <c r="BT124" s="822"/>
      <c r="BU124" s="822"/>
      <c r="BV124" s="822" t="s">
        <v>113</v>
      </c>
      <c r="BW124" s="822"/>
      <c r="BX124" s="822"/>
      <c r="BY124" s="822"/>
      <c r="BZ124" s="822"/>
      <c r="CA124" s="822" t="s">
        <v>113</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v>13194472</v>
      </c>
      <c r="DH124" s="751"/>
      <c r="DI124" s="751"/>
      <c r="DJ124" s="751"/>
      <c r="DK124" s="752"/>
      <c r="DL124" s="753">
        <v>14246601</v>
      </c>
      <c r="DM124" s="751"/>
      <c r="DN124" s="751"/>
      <c r="DO124" s="751"/>
      <c r="DP124" s="752"/>
      <c r="DQ124" s="753" t="s">
        <v>113</v>
      </c>
      <c r="DR124" s="751"/>
      <c r="DS124" s="751"/>
      <c r="DT124" s="751"/>
      <c r="DU124" s="752"/>
      <c r="DV124" s="839" t="s">
        <v>113</v>
      </c>
      <c r="DW124" s="840"/>
      <c r="DX124" s="840"/>
      <c r="DY124" s="840"/>
      <c r="DZ124" s="841"/>
    </row>
    <row r="125" spans="1:130" s="199" customFormat="1" ht="26.25" customHeight="1" x14ac:dyDescent="0.15">
      <c r="A125" s="808"/>
      <c r="B125" s="809"/>
      <c r="C125" s="812" t="s">
        <v>435</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x14ac:dyDescent="0.2">
      <c r="A126" s="808"/>
      <c r="B126" s="809"/>
      <c r="C126" s="812" t="s">
        <v>437</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24786</v>
      </c>
      <c r="AB126" s="768"/>
      <c r="AC126" s="768"/>
      <c r="AD126" s="768"/>
      <c r="AE126" s="769"/>
      <c r="AF126" s="770">
        <v>35858</v>
      </c>
      <c r="AG126" s="768"/>
      <c r="AH126" s="768"/>
      <c r="AI126" s="768"/>
      <c r="AJ126" s="769"/>
      <c r="AK126" s="770">
        <v>12605</v>
      </c>
      <c r="AL126" s="768"/>
      <c r="AM126" s="768"/>
      <c r="AN126" s="768"/>
      <c r="AO126" s="769"/>
      <c r="AP126" s="815">
        <v>0</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v>497545</v>
      </c>
      <c r="DH126" s="805"/>
      <c r="DI126" s="805"/>
      <c r="DJ126" s="805"/>
      <c r="DK126" s="805"/>
      <c r="DL126" s="805">
        <v>289460</v>
      </c>
      <c r="DM126" s="805"/>
      <c r="DN126" s="805"/>
      <c r="DO126" s="805"/>
      <c r="DP126" s="805"/>
      <c r="DQ126" s="805">
        <v>265853</v>
      </c>
      <c r="DR126" s="805"/>
      <c r="DS126" s="805"/>
      <c r="DT126" s="805"/>
      <c r="DU126" s="805"/>
      <c r="DV126" s="782">
        <v>0.7</v>
      </c>
      <c r="DW126" s="782"/>
      <c r="DX126" s="782"/>
      <c r="DY126" s="782"/>
      <c r="DZ126" s="783"/>
    </row>
    <row r="127" spans="1:130" s="199" customFormat="1" ht="26.25" customHeight="1" x14ac:dyDescent="0.15">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1339</v>
      </c>
      <c r="AB127" s="768"/>
      <c r="AC127" s="768"/>
      <c r="AD127" s="768"/>
      <c r="AE127" s="769"/>
      <c r="AF127" s="770">
        <v>1083</v>
      </c>
      <c r="AG127" s="768"/>
      <c r="AH127" s="768"/>
      <c r="AI127" s="768"/>
      <c r="AJ127" s="769"/>
      <c r="AK127" s="770">
        <v>838</v>
      </c>
      <c r="AL127" s="768"/>
      <c r="AM127" s="768"/>
      <c r="AN127" s="768"/>
      <c r="AO127" s="769"/>
      <c r="AP127" s="815">
        <v>0</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x14ac:dyDescent="0.2">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1254656</v>
      </c>
      <c r="AB128" s="789"/>
      <c r="AC128" s="789"/>
      <c r="AD128" s="789"/>
      <c r="AE128" s="790"/>
      <c r="AF128" s="791">
        <v>1251139</v>
      </c>
      <c r="AG128" s="789"/>
      <c r="AH128" s="789"/>
      <c r="AI128" s="789"/>
      <c r="AJ128" s="790"/>
      <c r="AK128" s="791">
        <v>1153970</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113</v>
      </c>
      <c r="BG128" s="775"/>
      <c r="BH128" s="775"/>
      <c r="BI128" s="775"/>
      <c r="BJ128" s="775"/>
      <c r="BK128" s="775"/>
      <c r="BL128" s="798"/>
      <c r="BM128" s="774">
        <v>11.38</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v>18414</v>
      </c>
      <c r="DH128" s="779"/>
      <c r="DI128" s="779"/>
      <c r="DJ128" s="779"/>
      <c r="DK128" s="779"/>
      <c r="DL128" s="779" t="s">
        <v>113</v>
      </c>
      <c r="DM128" s="779"/>
      <c r="DN128" s="779"/>
      <c r="DO128" s="779"/>
      <c r="DP128" s="779"/>
      <c r="DQ128" s="779" t="s">
        <v>113</v>
      </c>
      <c r="DR128" s="779"/>
      <c r="DS128" s="779"/>
      <c r="DT128" s="779"/>
      <c r="DU128" s="779"/>
      <c r="DV128" s="780" t="s">
        <v>113</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42973605</v>
      </c>
      <c r="AB129" s="768"/>
      <c r="AC129" s="768"/>
      <c r="AD129" s="768"/>
      <c r="AE129" s="769"/>
      <c r="AF129" s="770">
        <v>43113101</v>
      </c>
      <c r="AG129" s="768"/>
      <c r="AH129" s="768"/>
      <c r="AI129" s="768"/>
      <c r="AJ129" s="769"/>
      <c r="AK129" s="770">
        <v>43376371</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113</v>
      </c>
      <c r="BG129" s="758"/>
      <c r="BH129" s="758"/>
      <c r="BI129" s="758"/>
      <c r="BJ129" s="758"/>
      <c r="BK129" s="758"/>
      <c r="BL129" s="759"/>
      <c r="BM129" s="757">
        <v>16.38</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8060890</v>
      </c>
      <c r="AB130" s="768"/>
      <c r="AC130" s="768"/>
      <c r="AD130" s="768"/>
      <c r="AE130" s="769"/>
      <c r="AF130" s="770">
        <v>7521974</v>
      </c>
      <c r="AG130" s="768"/>
      <c r="AH130" s="768"/>
      <c r="AI130" s="768"/>
      <c r="AJ130" s="769"/>
      <c r="AK130" s="770">
        <v>7577737</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1.7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34912715</v>
      </c>
      <c r="AB131" s="751"/>
      <c r="AC131" s="751"/>
      <c r="AD131" s="751"/>
      <c r="AE131" s="752"/>
      <c r="AF131" s="753">
        <v>35591127</v>
      </c>
      <c r="AG131" s="751"/>
      <c r="AH131" s="751"/>
      <c r="AI131" s="751"/>
      <c r="AJ131" s="752"/>
      <c r="AK131" s="753">
        <v>35798634</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t="s">
        <v>113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2.6603259010000002</v>
      </c>
      <c r="AB132" s="731"/>
      <c r="AC132" s="731"/>
      <c r="AD132" s="731"/>
      <c r="AE132" s="732"/>
      <c r="AF132" s="733">
        <v>2.088944809</v>
      </c>
      <c r="AG132" s="731"/>
      <c r="AH132" s="731"/>
      <c r="AI132" s="731"/>
      <c r="AJ132" s="732"/>
      <c r="AK132" s="733">
        <v>0.37389415500000001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4.5999999999999996</v>
      </c>
      <c r="AB133" s="710"/>
      <c r="AC133" s="710"/>
      <c r="AD133" s="710"/>
      <c r="AE133" s="711"/>
      <c r="AF133" s="709">
        <v>3.1</v>
      </c>
      <c r="AG133" s="710"/>
      <c r="AH133" s="710"/>
      <c r="AI133" s="710"/>
      <c r="AJ133" s="711"/>
      <c r="AK133" s="709">
        <v>1.7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2" t="s">
        <v>472</v>
      </c>
      <c r="L7" s="256"/>
      <c r="M7" s="257" t="s">
        <v>473</v>
      </c>
      <c r="N7" s="258"/>
    </row>
    <row r="8" spans="1:16" x14ac:dyDescent="0.15">
      <c r="A8" s="250"/>
      <c r="B8" s="246"/>
      <c r="C8" s="246"/>
      <c r="D8" s="246"/>
      <c r="E8" s="246"/>
      <c r="F8" s="246"/>
      <c r="G8" s="259"/>
      <c r="H8" s="260"/>
      <c r="I8" s="260"/>
      <c r="J8" s="261"/>
      <c r="K8" s="1123"/>
      <c r="L8" s="262" t="s">
        <v>474</v>
      </c>
      <c r="M8" s="263" t="s">
        <v>475</v>
      </c>
      <c r="N8" s="264" t="s">
        <v>476</v>
      </c>
    </row>
    <row r="9" spans="1:16" x14ac:dyDescent="0.15">
      <c r="A9" s="250"/>
      <c r="B9" s="246"/>
      <c r="C9" s="246"/>
      <c r="D9" s="246"/>
      <c r="E9" s="246"/>
      <c r="F9" s="246"/>
      <c r="G9" s="1136" t="s">
        <v>477</v>
      </c>
      <c r="H9" s="1137"/>
      <c r="I9" s="1137"/>
      <c r="J9" s="1138"/>
      <c r="K9" s="265">
        <v>14063936</v>
      </c>
      <c r="L9" s="266">
        <v>75709</v>
      </c>
      <c r="M9" s="267">
        <v>59123</v>
      </c>
      <c r="N9" s="268">
        <v>28.1</v>
      </c>
    </row>
    <row r="10" spans="1:16" x14ac:dyDescent="0.15">
      <c r="A10" s="250"/>
      <c r="B10" s="246"/>
      <c r="C10" s="246"/>
      <c r="D10" s="246"/>
      <c r="E10" s="246"/>
      <c r="F10" s="246"/>
      <c r="G10" s="1136" t="s">
        <v>478</v>
      </c>
      <c r="H10" s="1137"/>
      <c r="I10" s="1137"/>
      <c r="J10" s="1138"/>
      <c r="K10" s="269">
        <v>384569</v>
      </c>
      <c r="L10" s="270">
        <v>2070</v>
      </c>
      <c r="M10" s="271">
        <v>3893</v>
      </c>
      <c r="N10" s="272">
        <v>-46.8</v>
      </c>
    </row>
    <row r="11" spans="1:16" ht="13.5" customHeight="1" x14ac:dyDescent="0.15">
      <c r="A11" s="250"/>
      <c r="B11" s="246"/>
      <c r="C11" s="246"/>
      <c r="D11" s="246"/>
      <c r="E11" s="246"/>
      <c r="F11" s="246"/>
      <c r="G11" s="1136" t="s">
        <v>479</v>
      </c>
      <c r="H11" s="1137"/>
      <c r="I11" s="1137"/>
      <c r="J11" s="1138"/>
      <c r="K11" s="269">
        <v>75486</v>
      </c>
      <c r="L11" s="270">
        <v>406</v>
      </c>
      <c r="M11" s="271">
        <v>2316</v>
      </c>
      <c r="N11" s="272">
        <v>-82.5</v>
      </c>
    </row>
    <row r="12" spans="1:16" ht="13.5" customHeight="1" x14ac:dyDescent="0.15">
      <c r="A12" s="250"/>
      <c r="B12" s="246"/>
      <c r="C12" s="246"/>
      <c r="D12" s="246"/>
      <c r="E12" s="246"/>
      <c r="F12" s="246"/>
      <c r="G12" s="1136" t="s">
        <v>480</v>
      </c>
      <c r="H12" s="1137"/>
      <c r="I12" s="1137"/>
      <c r="J12" s="1138"/>
      <c r="K12" s="269">
        <v>9183</v>
      </c>
      <c r="L12" s="270">
        <v>49</v>
      </c>
      <c r="M12" s="271">
        <v>531</v>
      </c>
      <c r="N12" s="272">
        <v>-90.8</v>
      </c>
    </row>
    <row r="13" spans="1:16" ht="13.5" customHeight="1" x14ac:dyDescent="0.15">
      <c r="A13" s="250"/>
      <c r="B13" s="246"/>
      <c r="C13" s="246"/>
      <c r="D13" s="246"/>
      <c r="E13" s="246"/>
      <c r="F13" s="246"/>
      <c r="G13" s="1136" t="s">
        <v>481</v>
      </c>
      <c r="H13" s="1137"/>
      <c r="I13" s="1137"/>
      <c r="J13" s="1138"/>
      <c r="K13" s="269" t="s">
        <v>482</v>
      </c>
      <c r="L13" s="270" t="s">
        <v>482</v>
      </c>
      <c r="M13" s="271" t="s">
        <v>482</v>
      </c>
      <c r="N13" s="272" t="s">
        <v>482</v>
      </c>
    </row>
    <row r="14" spans="1:16" ht="13.5" customHeight="1" x14ac:dyDescent="0.15">
      <c r="A14" s="250"/>
      <c r="B14" s="246"/>
      <c r="C14" s="246"/>
      <c r="D14" s="246"/>
      <c r="E14" s="246"/>
      <c r="F14" s="246"/>
      <c r="G14" s="1136" t="s">
        <v>483</v>
      </c>
      <c r="H14" s="1137"/>
      <c r="I14" s="1137"/>
      <c r="J14" s="1138"/>
      <c r="K14" s="269">
        <v>429444</v>
      </c>
      <c r="L14" s="270">
        <v>2312</v>
      </c>
      <c r="M14" s="271">
        <v>1924</v>
      </c>
      <c r="N14" s="272">
        <v>20.2</v>
      </c>
    </row>
    <row r="15" spans="1:16" ht="13.5" customHeight="1" x14ac:dyDescent="0.15">
      <c r="A15" s="250"/>
      <c r="B15" s="246"/>
      <c r="C15" s="246"/>
      <c r="D15" s="246"/>
      <c r="E15" s="246"/>
      <c r="F15" s="246"/>
      <c r="G15" s="1136" t="s">
        <v>484</v>
      </c>
      <c r="H15" s="1137"/>
      <c r="I15" s="1137"/>
      <c r="J15" s="1138"/>
      <c r="K15" s="269">
        <v>204031</v>
      </c>
      <c r="L15" s="270">
        <v>1098</v>
      </c>
      <c r="M15" s="271">
        <v>1706</v>
      </c>
      <c r="N15" s="272">
        <v>-35.6</v>
      </c>
    </row>
    <row r="16" spans="1:16" x14ac:dyDescent="0.15">
      <c r="A16" s="250"/>
      <c r="B16" s="246"/>
      <c r="C16" s="246"/>
      <c r="D16" s="246"/>
      <c r="E16" s="246"/>
      <c r="F16" s="246"/>
      <c r="G16" s="1139" t="s">
        <v>485</v>
      </c>
      <c r="H16" s="1140"/>
      <c r="I16" s="1140"/>
      <c r="J16" s="1141"/>
      <c r="K16" s="270">
        <v>-1290198</v>
      </c>
      <c r="L16" s="270">
        <v>-6945</v>
      </c>
      <c r="M16" s="271">
        <v>-5771</v>
      </c>
      <c r="N16" s="272">
        <v>20.3</v>
      </c>
    </row>
    <row r="17" spans="1:16" x14ac:dyDescent="0.15">
      <c r="A17" s="250"/>
      <c r="B17" s="246"/>
      <c r="C17" s="246"/>
      <c r="D17" s="246"/>
      <c r="E17" s="246"/>
      <c r="F17" s="246"/>
      <c r="G17" s="1139" t="s">
        <v>170</v>
      </c>
      <c r="H17" s="1140"/>
      <c r="I17" s="1140"/>
      <c r="J17" s="1141"/>
      <c r="K17" s="270">
        <v>13876451</v>
      </c>
      <c r="L17" s="270">
        <v>74699</v>
      </c>
      <c r="M17" s="271">
        <v>63723</v>
      </c>
      <c r="N17" s="272">
        <v>17.2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33" t="s">
        <v>490</v>
      </c>
      <c r="H21" s="1134"/>
      <c r="I21" s="1134"/>
      <c r="J21" s="1135"/>
      <c r="K21" s="282">
        <v>7.5</v>
      </c>
      <c r="L21" s="283">
        <v>6.58</v>
      </c>
      <c r="M21" s="284">
        <v>0.92</v>
      </c>
      <c r="N21" s="251"/>
      <c r="O21" s="285"/>
      <c r="P21" s="281"/>
    </row>
    <row r="22" spans="1:16" s="286" customFormat="1" x14ac:dyDescent="0.15">
      <c r="A22" s="281"/>
      <c r="B22" s="251"/>
      <c r="C22" s="251"/>
      <c r="D22" s="251"/>
      <c r="E22" s="251"/>
      <c r="F22" s="251"/>
      <c r="G22" s="1133" t="s">
        <v>491</v>
      </c>
      <c r="H22" s="1134"/>
      <c r="I22" s="1134"/>
      <c r="J22" s="1135"/>
      <c r="K22" s="287">
        <v>101.2</v>
      </c>
      <c r="L22" s="288">
        <v>99.5</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2" t="s">
        <v>472</v>
      </c>
      <c r="L30" s="256"/>
      <c r="M30" s="257" t="s">
        <v>473</v>
      </c>
      <c r="N30" s="258"/>
    </row>
    <row r="31" spans="1:16" x14ac:dyDescent="0.15">
      <c r="A31" s="250"/>
      <c r="B31" s="246"/>
      <c r="C31" s="246"/>
      <c r="D31" s="246"/>
      <c r="E31" s="246"/>
      <c r="F31" s="246"/>
      <c r="G31" s="259"/>
      <c r="H31" s="260"/>
      <c r="I31" s="260"/>
      <c r="J31" s="261"/>
      <c r="K31" s="1123"/>
      <c r="L31" s="262" t="s">
        <v>474</v>
      </c>
      <c r="M31" s="263" t="s">
        <v>475</v>
      </c>
      <c r="N31" s="264" t="s">
        <v>476</v>
      </c>
    </row>
    <row r="32" spans="1:16" ht="27" customHeight="1" x14ac:dyDescent="0.15">
      <c r="A32" s="250"/>
      <c r="B32" s="246"/>
      <c r="C32" s="246"/>
      <c r="D32" s="246"/>
      <c r="E32" s="246"/>
      <c r="F32" s="246"/>
      <c r="G32" s="1124" t="s">
        <v>495</v>
      </c>
      <c r="H32" s="1125"/>
      <c r="I32" s="1125"/>
      <c r="J32" s="1126"/>
      <c r="K32" s="296">
        <v>7609889</v>
      </c>
      <c r="L32" s="296">
        <v>40965</v>
      </c>
      <c r="M32" s="297">
        <v>36761</v>
      </c>
      <c r="N32" s="298">
        <v>11.4</v>
      </c>
    </row>
    <row r="33" spans="1:16" ht="13.5" customHeight="1" x14ac:dyDescent="0.15">
      <c r="A33" s="250"/>
      <c r="B33" s="246"/>
      <c r="C33" s="246"/>
      <c r="D33" s="246"/>
      <c r="E33" s="246"/>
      <c r="F33" s="246"/>
      <c r="G33" s="1124" t="s">
        <v>496</v>
      </c>
      <c r="H33" s="1125"/>
      <c r="I33" s="1125"/>
      <c r="J33" s="1126"/>
      <c r="K33" s="296" t="s">
        <v>482</v>
      </c>
      <c r="L33" s="296" t="s">
        <v>482</v>
      </c>
      <c r="M33" s="297" t="s">
        <v>482</v>
      </c>
      <c r="N33" s="298" t="s">
        <v>482</v>
      </c>
    </row>
    <row r="34" spans="1:16" ht="27" customHeight="1" x14ac:dyDescent="0.15">
      <c r="A34" s="250"/>
      <c r="B34" s="246"/>
      <c r="C34" s="246"/>
      <c r="D34" s="246"/>
      <c r="E34" s="246"/>
      <c r="F34" s="246"/>
      <c r="G34" s="1124" t="s">
        <v>497</v>
      </c>
      <c r="H34" s="1125"/>
      <c r="I34" s="1125"/>
      <c r="J34" s="1126"/>
      <c r="K34" s="296" t="s">
        <v>482</v>
      </c>
      <c r="L34" s="296" t="s">
        <v>482</v>
      </c>
      <c r="M34" s="297">
        <v>32</v>
      </c>
      <c r="N34" s="298" t="s">
        <v>482</v>
      </c>
    </row>
    <row r="35" spans="1:16" ht="27" customHeight="1" x14ac:dyDescent="0.15">
      <c r="A35" s="250"/>
      <c r="B35" s="246"/>
      <c r="C35" s="246"/>
      <c r="D35" s="246"/>
      <c r="E35" s="246"/>
      <c r="F35" s="246"/>
      <c r="G35" s="1124" t="s">
        <v>498</v>
      </c>
      <c r="H35" s="1125"/>
      <c r="I35" s="1125"/>
      <c r="J35" s="1126"/>
      <c r="K35" s="296">
        <v>927730</v>
      </c>
      <c r="L35" s="296">
        <v>4994</v>
      </c>
      <c r="M35" s="297">
        <v>11976</v>
      </c>
      <c r="N35" s="298">
        <v>-58.3</v>
      </c>
    </row>
    <row r="36" spans="1:16" ht="27" customHeight="1" x14ac:dyDescent="0.15">
      <c r="A36" s="250"/>
      <c r="B36" s="246"/>
      <c r="C36" s="246"/>
      <c r="D36" s="246"/>
      <c r="E36" s="246"/>
      <c r="F36" s="246"/>
      <c r="G36" s="1124" t="s">
        <v>499</v>
      </c>
      <c r="H36" s="1125"/>
      <c r="I36" s="1125"/>
      <c r="J36" s="1126"/>
      <c r="K36" s="296">
        <v>277848</v>
      </c>
      <c r="L36" s="296">
        <v>1496</v>
      </c>
      <c r="M36" s="297">
        <v>629</v>
      </c>
      <c r="N36" s="298">
        <v>137.80000000000001</v>
      </c>
    </row>
    <row r="37" spans="1:16" ht="13.5" customHeight="1" x14ac:dyDescent="0.15">
      <c r="A37" s="250"/>
      <c r="B37" s="246"/>
      <c r="C37" s="246"/>
      <c r="D37" s="246"/>
      <c r="E37" s="246"/>
      <c r="F37" s="246"/>
      <c r="G37" s="1124" t="s">
        <v>500</v>
      </c>
      <c r="H37" s="1125"/>
      <c r="I37" s="1125"/>
      <c r="J37" s="1126"/>
      <c r="K37" s="296">
        <v>50089</v>
      </c>
      <c r="L37" s="296">
        <v>270</v>
      </c>
      <c r="M37" s="297">
        <v>959</v>
      </c>
      <c r="N37" s="298">
        <v>-71.8</v>
      </c>
    </row>
    <row r="38" spans="1:16" ht="27" customHeight="1" x14ac:dyDescent="0.15">
      <c r="A38" s="250"/>
      <c r="B38" s="246"/>
      <c r="C38" s="246"/>
      <c r="D38" s="246"/>
      <c r="E38" s="246"/>
      <c r="F38" s="246"/>
      <c r="G38" s="1127" t="s">
        <v>501</v>
      </c>
      <c r="H38" s="1128"/>
      <c r="I38" s="1128"/>
      <c r="J38" s="1129"/>
      <c r="K38" s="299" t="s">
        <v>482</v>
      </c>
      <c r="L38" s="299" t="s">
        <v>482</v>
      </c>
      <c r="M38" s="300">
        <v>1</v>
      </c>
      <c r="N38" s="301" t="s">
        <v>482</v>
      </c>
      <c r="O38" s="295"/>
    </row>
    <row r="39" spans="1:16" x14ac:dyDescent="0.15">
      <c r="A39" s="250"/>
      <c r="B39" s="246"/>
      <c r="C39" s="246"/>
      <c r="D39" s="246"/>
      <c r="E39" s="246"/>
      <c r="F39" s="246"/>
      <c r="G39" s="1127" t="s">
        <v>502</v>
      </c>
      <c r="H39" s="1128"/>
      <c r="I39" s="1128"/>
      <c r="J39" s="1129"/>
      <c r="K39" s="302">
        <v>-1153970</v>
      </c>
      <c r="L39" s="302">
        <v>-6212</v>
      </c>
      <c r="M39" s="303">
        <v>-6628</v>
      </c>
      <c r="N39" s="304">
        <v>-6.3</v>
      </c>
      <c r="O39" s="295"/>
    </row>
    <row r="40" spans="1:16" ht="27" customHeight="1" x14ac:dyDescent="0.15">
      <c r="A40" s="250"/>
      <c r="B40" s="246"/>
      <c r="C40" s="246"/>
      <c r="D40" s="246"/>
      <c r="E40" s="246"/>
      <c r="F40" s="246"/>
      <c r="G40" s="1124" t="s">
        <v>503</v>
      </c>
      <c r="H40" s="1125"/>
      <c r="I40" s="1125"/>
      <c r="J40" s="1126"/>
      <c r="K40" s="302">
        <v>-7577737</v>
      </c>
      <c r="L40" s="302">
        <v>-40792</v>
      </c>
      <c r="M40" s="303">
        <v>-33128</v>
      </c>
      <c r="N40" s="304">
        <v>23.1</v>
      </c>
      <c r="O40" s="295"/>
    </row>
    <row r="41" spans="1:16" x14ac:dyDescent="0.15">
      <c r="A41" s="250"/>
      <c r="B41" s="246"/>
      <c r="C41" s="246"/>
      <c r="D41" s="246"/>
      <c r="E41" s="246"/>
      <c r="F41" s="246"/>
      <c r="G41" s="1130" t="s">
        <v>281</v>
      </c>
      <c r="H41" s="1131"/>
      <c r="I41" s="1131"/>
      <c r="J41" s="1132"/>
      <c r="K41" s="296">
        <v>133849</v>
      </c>
      <c r="L41" s="302">
        <v>721</v>
      </c>
      <c r="M41" s="303">
        <v>10602</v>
      </c>
      <c r="N41" s="304">
        <v>-93.2</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17" t="s">
        <v>472</v>
      </c>
      <c r="J49" s="1119" t="s">
        <v>507</v>
      </c>
      <c r="K49" s="1120"/>
      <c r="L49" s="1120"/>
      <c r="M49" s="1120"/>
      <c r="N49" s="1121"/>
    </row>
    <row r="50" spans="1:14" x14ac:dyDescent="0.15">
      <c r="A50" s="250"/>
      <c r="B50" s="246"/>
      <c r="C50" s="246"/>
      <c r="D50" s="246"/>
      <c r="E50" s="246"/>
      <c r="F50" s="246"/>
      <c r="G50" s="314"/>
      <c r="H50" s="315"/>
      <c r="I50" s="1118"/>
      <c r="J50" s="316" t="s">
        <v>508</v>
      </c>
      <c r="K50" s="317" t="s">
        <v>509</v>
      </c>
      <c r="L50" s="318" t="s">
        <v>510</v>
      </c>
      <c r="M50" s="319" t="s">
        <v>511</v>
      </c>
      <c r="N50" s="320" t="s">
        <v>512</v>
      </c>
    </row>
    <row r="51" spans="1:14" x14ac:dyDescent="0.15">
      <c r="A51" s="250"/>
      <c r="B51" s="246"/>
      <c r="C51" s="246"/>
      <c r="D51" s="246"/>
      <c r="E51" s="246"/>
      <c r="F51" s="246"/>
      <c r="G51" s="312" t="s">
        <v>513</v>
      </c>
      <c r="H51" s="313"/>
      <c r="I51" s="321">
        <v>12369676</v>
      </c>
      <c r="J51" s="322">
        <v>67648</v>
      </c>
      <c r="K51" s="323">
        <v>14.2</v>
      </c>
      <c r="L51" s="324">
        <v>39425</v>
      </c>
      <c r="M51" s="325">
        <v>2.1</v>
      </c>
      <c r="N51" s="326">
        <v>12.1</v>
      </c>
    </row>
    <row r="52" spans="1:14" x14ac:dyDescent="0.15">
      <c r="A52" s="250"/>
      <c r="B52" s="246"/>
      <c r="C52" s="246"/>
      <c r="D52" s="246"/>
      <c r="E52" s="246"/>
      <c r="F52" s="246"/>
      <c r="G52" s="327"/>
      <c r="H52" s="328" t="s">
        <v>514</v>
      </c>
      <c r="I52" s="329">
        <v>8399166</v>
      </c>
      <c r="J52" s="330">
        <v>45934</v>
      </c>
      <c r="K52" s="331">
        <v>10.199999999999999</v>
      </c>
      <c r="L52" s="332">
        <v>22414</v>
      </c>
      <c r="M52" s="333">
        <v>-0.1</v>
      </c>
      <c r="N52" s="334">
        <v>10.3</v>
      </c>
    </row>
    <row r="53" spans="1:14" x14ac:dyDescent="0.15">
      <c r="A53" s="250"/>
      <c r="B53" s="246"/>
      <c r="C53" s="246"/>
      <c r="D53" s="246"/>
      <c r="E53" s="246"/>
      <c r="F53" s="246"/>
      <c r="G53" s="312" t="s">
        <v>515</v>
      </c>
      <c r="H53" s="313"/>
      <c r="I53" s="321">
        <v>12200459</v>
      </c>
      <c r="J53" s="322">
        <v>66383</v>
      </c>
      <c r="K53" s="323">
        <v>-1.9</v>
      </c>
      <c r="L53" s="324">
        <v>43141</v>
      </c>
      <c r="M53" s="325">
        <v>9.4</v>
      </c>
      <c r="N53" s="326">
        <v>-11.3</v>
      </c>
    </row>
    <row r="54" spans="1:14" x14ac:dyDescent="0.15">
      <c r="A54" s="250"/>
      <c r="B54" s="246"/>
      <c r="C54" s="246"/>
      <c r="D54" s="246"/>
      <c r="E54" s="246"/>
      <c r="F54" s="246"/>
      <c r="G54" s="327"/>
      <c r="H54" s="328" t="s">
        <v>514</v>
      </c>
      <c r="I54" s="329">
        <v>5098667</v>
      </c>
      <c r="J54" s="330">
        <v>27742</v>
      </c>
      <c r="K54" s="331">
        <v>-39.6</v>
      </c>
      <c r="L54" s="332">
        <v>21887</v>
      </c>
      <c r="M54" s="333">
        <v>-2.4</v>
      </c>
      <c r="N54" s="334">
        <v>-37.200000000000003</v>
      </c>
    </row>
    <row r="55" spans="1:14" x14ac:dyDescent="0.15">
      <c r="A55" s="250"/>
      <c r="B55" s="246"/>
      <c r="C55" s="246"/>
      <c r="D55" s="246"/>
      <c r="E55" s="246"/>
      <c r="F55" s="246"/>
      <c r="G55" s="312" t="s">
        <v>516</v>
      </c>
      <c r="H55" s="313"/>
      <c r="I55" s="321">
        <v>10136525</v>
      </c>
      <c r="J55" s="322">
        <v>54911</v>
      </c>
      <c r="K55" s="323">
        <v>-17.3</v>
      </c>
      <c r="L55" s="324">
        <v>45117</v>
      </c>
      <c r="M55" s="325">
        <v>4.5999999999999996</v>
      </c>
      <c r="N55" s="326">
        <v>-21.9</v>
      </c>
    </row>
    <row r="56" spans="1:14" x14ac:dyDescent="0.15">
      <c r="A56" s="250"/>
      <c r="B56" s="246"/>
      <c r="C56" s="246"/>
      <c r="D56" s="246"/>
      <c r="E56" s="246"/>
      <c r="F56" s="246"/>
      <c r="G56" s="327"/>
      <c r="H56" s="328" t="s">
        <v>514</v>
      </c>
      <c r="I56" s="329">
        <v>5656205</v>
      </c>
      <c r="J56" s="330">
        <v>30640</v>
      </c>
      <c r="K56" s="331">
        <v>10.4</v>
      </c>
      <c r="L56" s="332">
        <v>25589</v>
      </c>
      <c r="M56" s="333">
        <v>16.899999999999999</v>
      </c>
      <c r="N56" s="334">
        <v>-6.5</v>
      </c>
    </row>
    <row r="57" spans="1:14" x14ac:dyDescent="0.15">
      <c r="A57" s="250"/>
      <c r="B57" s="246"/>
      <c r="C57" s="246"/>
      <c r="D57" s="246"/>
      <c r="E57" s="246"/>
      <c r="F57" s="246"/>
      <c r="G57" s="312" t="s">
        <v>517</v>
      </c>
      <c r="H57" s="313"/>
      <c r="I57" s="321">
        <v>15586731</v>
      </c>
      <c r="J57" s="322">
        <v>84083</v>
      </c>
      <c r="K57" s="323">
        <v>53.1</v>
      </c>
      <c r="L57" s="324">
        <v>43532</v>
      </c>
      <c r="M57" s="325">
        <v>-3.5</v>
      </c>
      <c r="N57" s="326">
        <v>56.6</v>
      </c>
    </row>
    <row r="58" spans="1:14" x14ac:dyDescent="0.15">
      <c r="A58" s="250"/>
      <c r="B58" s="246"/>
      <c r="C58" s="246"/>
      <c r="D58" s="246"/>
      <c r="E58" s="246"/>
      <c r="F58" s="246"/>
      <c r="G58" s="327"/>
      <c r="H58" s="328" t="s">
        <v>514</v>
      </c>
      <c r="I58" s="329">
        <v>7154851</v>
      </c>
      <c r="J58" s="330">
        <v>38597</v>
      </c>
      <c r="K58" s="331">
        <v>26</v>
      </c>
      <c r="L58" s="332">
        <v>25435</v>
      </c>
      <c r="M58" s="333">
        <v>-0.6</v>
      </c>
      <c r="N58" s="334">
        <v>26.6</v>
      </c>
    </row>
    <row r="59" spans="1:14" x14ac:dyDescent="0.15">
      <c r="A59" s="250"/>
      <c r="B59" s="246"/>
      <c r="C59" s="246"/>
      <c r="D59" s="246"/>
      <c r="E59" s="246"/>
      <c r="F59" s="246"/>
      <c r="G59" s="312" t="s">
        <v>518</v>
      </c>
      <c r="H59" s="313"/>
      <c r="I59" s="321">
        <v>12761610</v>
      </c>
      <c r="J59" s="322">
        <v>68698</v>
      </c>
      <c r="K59" s="323">
        <v>-18.3</v>
      </c>
      <c r="L59" s="324">
        <v>52619</v>
      </c>
      <c r="M59" s="325">
        <v>20.9</v>
      </c>
      <c r="N59" s="326">
        <v>-39.200000000000003</v>
      </c>
    </row>
    <row r="60" spans="1:14" x14ac:dyDescent="0.15">
      <c r="A60" s="250"/>
      <c r="B60" s="246"/>
      <c r="C60" s="246"/>
      <c r="D60" s="246"/>
      <c r="E60" s="246"/>
      <c r="F60" s="246"/>
      <c r="G60" s="327"/>
      <c r="H60" s="328" t="s">
        <v>514</v>
      </c>
      <c r="I60" s="335">
        <v>7375701</v>
      </c>
      <c r="J60" s="330">
        <v>39705</v>
      </c>
      <c r="K60" s="331">
        <v>2.9</v>
      </c>
      <c r="L60" s="332">
        <v>31149</v>
      </c>
      <c r="M60" s="333">
        <v>22.5</v>
      </c>
      <c r="N60" s="334">
        <v>-19.600000000000001</v>
      </c>
    </row>
    <row r="61" spans="1:14" x14ac:dyDescent="0.15">
      <c r="A61" s="250"/>
      <c r="B61" s="246"/>
      <c r="C61" s="246"/>
      <c r="D61" s="246"/>
      <c r="E61" s="246"/>
      <c r="F61" s="246"/>
      <c r="G61" s="312" t="s">
        <v>519</v>
      </c>
      <c r="H61" s="336"/>
      <c r="I61" s="337">
        <v>12611000</v>
      </c>
      <c r="J61" s="338">
        <v>68345</v>
      </c>
      <c r="K61" s="339">
        <v>6</v>
      </c>
      <c r="L61" s="340">
        <v>44767</v>
      </c>
      <c r="M61" s="341">
        <v>6.7</v>
      </c>
      <c r="N61" s="326">
        <v>-0.7</v>
      </c>
    </row>
    <row r="62" spans="1:14" x14ac:dyDescent="0.15">
      <c r="A62" s="250"/>
      <c r="B62" s="246"/>
      <c r="C62" s="246"/>
      <c r="D62" s="246"/>
      <c r="E62" s="246"/>
      <c r="F62" s="246"/>
      <c r="G62" s="327"/>
      <c r="H62" s="328" t="s">
        <v>514</v>
      </c>
      <c r="I62" s="329">
        <v>6736918</v>
      </c>
      <c r="J62" s="330">
        <v>36524</v>
      </c>
      <c r="K62" s="331">
        <v>2</v>
      </c>
      <c r="L62" s="332">
        <v>25295</v>
      </c>
      <c r="M62" s="333">
        <v>7.3</v>
      </c>
      <c r="N62" s="334">
        <v>-5.3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23.17</v>
      </c>
      <c r="G47" s="12">
        <v>29.07</v>
      </c>
      <c r="H47" s="12">
        <v>31.89</v>
      </c>
      <c r="I47" s="12">
        <v>31.83</v>
      </c>
      <c r="J47" s="13">
        <v>30.83</v>
      </c>
    </row>
    <row r="48" spans="2:10" ht="57.75" customHeight="1" x14ac:dyDescent="0.15">
      <c r="B48" s="14"/>
      <c r="C48" s="1144" t="s">
        <v>4</v>
      </c>
      <c r="D48" s="1144"/>
      <c r="E48" s="1145"/>
      <c r="F48" s="15">
        <v>3.14</v>
      </c>
      <c r="G48" s="16">
        <v>6.4</v>
      </c>
      <c r="H48" s="16">
        <v>5.34</v>
      </c>
      <c r="I48" s="16">
        <v>1.3</v>
      </c>
      <c r="J48" s="17">
        <v>1.1100000000000001</v>
      </c>
    </row>
    <row r="49" spans="2:10" ht="57.75" customHeight="1" thickBot="1" x14ac:dyDescent="0.2">
      <c r="B49" s="18"/>
      <c r="C49" s="1146" t="s">
        <v>5</v>
      </c>
      <c r="D49" s="1146"/>
      <c r="E49" s="1147"/>
      <c r="F49" s="19">
        <v>1.54</v>
      </c>
      <c r="G49" s="20">
        <v>17.73</v>
      </c>
      <c r="H49" s="20">
        <v>8.35</v>
      </c>
      <c r="I49" s="20">
        <v>2.0699999999999998</v>
      </c>
      <c r="J49" s="21">
        <v>0.22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2018-02-19T10:33:23Z</cp:lastPrinted>
  <dcterms:created xsi:type="dcterms:W3CDTF">2018-01-24T05:58:31Z</dcterms:created>
  <dcterms:modified xsi:type="dcterms:W3CDTF">2018-04-17T01:35:02Z</dcterms:modified>
</cp:coreProperties>
</file>