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firstSheet="11" activeTab="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7" r:id="rId14"/>
    <sheet name="施設類型別ストック情報分析表①" sheetId="18" r:id="rId15"/>
    <sheet name="施設類型別ストック情報分析表②" sheetId="19" r:id="rId16"/>
  </sheets>
  <externalReferences>
    <externalReference r:id="rId17"/>
  </externalReferences>
  <calcPr calcId="145621" concurrentManualCount="2"/>
</workbook>
</file>

<file path=xl/calcChain.xml><?xml version="1.0" encoding="utf-8"?>
<calcChain xmlns="http://schemas.openxmlformats.org/spreadsheetml/2006/main">
  <c r="BG39" i="9" l="1"/>
  <c r="BG38" i="9"/>
  <c r="BG37" i="9"/>
  <c r="BG36" i="9"/>
  <c r="BG35" i="9"/>
  <c r="BG34"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C39" i="9"/>
  <c r="BW38" i="9"/>
  <c r="AM38" i="9"/>
  <c r="C38" i="9"/>
  <c r="BW37" i="9"/>
  <c r="C37" i="9"/>
  <c r="BW36" i="9"/>
  <c r="CO34" i="9"/>
  <c r="CO35" i="9" s="1"/>
  <c r="CO36" i="9" s="1"/>
  <c r="CO37" i="9" s="1"/>
  <c r="CO38" i="9" s="1"/>
  <c r="CO39" i="9" s="1"/>
  <c r="CO40" i="9" s="1"/>
  <c r="CO41" i="9" s="1"/>
  <c r="CO42" i="9" s="1"/>
  <c r="CO43" i="9" s="1"/>
  <c r="BW34" i="9"/>
  <c r="BW35" i="9" s="1"/>
  <c r="C34" i="9"/>
  <c r="C35" i="9" l="1"/>
  <c r="C36"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s="1"/>
  <c r="BE35" i="9" s="1"/>
  <c r="BE36" i="9" s="1"/>
  <c r="BE37" i="9" s="1"/>
  <c r="BE38" i="9" s="1"/>
  <c r="BE39" i="9" s="1"/>
</calcChain>
</file>

<file path=xl/sharedStrings.xml><?xml version="1.0" encoding="utf-8"?>
<sst xmlns="http://schemas.openxmlformats.org/spreadsheetml/2006/main" count="1070" uniqueCount="574">
  <si>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</si>
  <si>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</si>
  <si>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</si>
  <si>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</si>
  <si>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</si>
  <si>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</si>
  <si>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</si>
  <si>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</si>
  <si>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</si>
  <si>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</si>
  <si>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</si>
  <si>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</si>
  <si>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</si>
  <si>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</si>
  <si>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</si>
  <si>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</si>
  <si>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</si>
  <si>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</si>
  <si>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</si>
  <si>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</si>
  <si>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</si>
  <si>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</si>
  <si>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</si>
  <si>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</si>
  <si>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</si>
  <si>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</si>
  <si>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</si>
  <si>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</si>
  <si>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</si>
  <si>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</si>
  <si>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</si>
  <si>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</si>
  <si>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</si>
  <si>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</si>
  <si>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</si>
  <si>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</si>
  <si>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</si>
  <si>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</si>
  <si>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</si>
  <si>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</si>
  <si>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</si>
  <si>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</si>
  <si>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</si>
  <si>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</si>
  <si>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</si>
  <si>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</si>
  <si>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</si>
  <si>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</si>
  <si>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</si>
  <si>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</si>
  <si>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</si>
  <si>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</si>
  <si>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</si>
  <si>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</si>
  <si>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</si>
  <si>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</si>
  <si>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</si>
  <si>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</si>
  <si>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</si>
  <si>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</si>
  <si>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</si>
  <si>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</si>
  <si>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</si>
  <si>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</si>
  <si>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</si>
  <si>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</si>
  <si>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</si>
  <si>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</si>
  <si>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</si>
  <si>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</si>
  <si>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</si>
  <si>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</si>
  <si>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</si>
  <si>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</si>
  <si>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</si>
  <si>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</si>
  <si>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</si>
  <si>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</si>
  <si>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</si>
  <si>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</si>
  <si>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</si>
  <si>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</si>
  <si>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</si>
  <si>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</si>
  <si>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</si>
  <si>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</si>
  <si>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</si>
  <si>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</si>
  <si>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</si>
  <si>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</si>
  <si>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</si>
  <si>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</si>
  <si>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</si>
  <si>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</si>
  <si>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</si>
  <si>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</si>
  <si>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</si>
  <si>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</si>
  <si>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</si>
  <si>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</si>
  <si>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</si>
  <si>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</si>
  <si>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</si>
  <si>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</si>
  <si>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</si>
  <si>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</si>
  <si>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</si>
  <si>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</si>
  <si>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</si>
  <si>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</si>
  <si>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</si>
  <si>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</si>
  <si>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</si>
  <si>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</si>
  <si>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</si>
  <si>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</si>
  <si>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</si>
  <si>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</si>
  <si>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</si>
  <si>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</si>
  <si>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</si>
  <si>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</si>
  <si>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</si>
  <si>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</si>
  <si>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</si>
  <si>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</si>
  <si>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</si>
  <si>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</si>
  <si>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</si>
  <si>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</si>
  <si>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</si>
  <si>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</si>
  <si>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</si>
  <si>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</si>
  <si>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</si>
  <si>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</si>
  <si>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</si>
  <si>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</si>
  <si>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</si>
  <si>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</si>
  <si>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</si>
  <si>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</si>
  <si>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</si>
  <si>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</si>
  <si>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</si>
  <si>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</si>
  <si>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</si>
  <si>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</si>
  <si>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</si>
  <si>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</si>
  <si>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</si>
  <si>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</si>
  <si>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</si>
  <si>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</si>
  <si>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</si>
  <si>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</si>
  <si>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</si>
  <si>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</si>
  <si>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</si>
  <si>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</si>
  <si>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</si>
  <si>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</si>
  <si>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</si>
  <si>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</si>
  <si>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</si>
  <si>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</si>
  <si>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</si>
  <si>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</si>
  <si>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</si>
  <si>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</si>
  <si>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</si>
  <si>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</si>
  <si>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</si>
  <si>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</si>
  <si>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</si>
  <si>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</si>
  <si>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</si>
  <si>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</si>
  <si>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</si>
  <si>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</si>
  <si>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</si>
  <si>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</si>
  <si>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</si>
  <si>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</si>
  <si>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</si>
  <si>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</si>
  <si>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</si>
  <si>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</si>
  <si>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</si>
  <si>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</si>
  <si>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</si>
  <si>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</si>
  <si>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</si>
  <si>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</si>
  <si>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</si>
  <si>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</si>
  <si>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</si>
  <si>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</si>
  <si>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</si>
  <si>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</si>
  <si>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</si>
  <si>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</si>
  <si>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</si>
  <si>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</si>
  <si>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</si>
  <si>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</si>
  <si>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</si>
  <si>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</si>
  <si>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</si>
  <si>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</si>
  <si>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</si>
  <si>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</si>
  <si>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</si>
  <si>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</si>
  <si>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</si>
  <si>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</si>
  <si>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</si>
  <si>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</si>
  <si>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</si>
  <si>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</si>
  <si>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</si>
  <si>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</si>
  <si>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</si>
  <si>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</si>
  <si>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</si>
  <si>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</si>
  <si>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</si>
  <si>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</si>
  <si>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</si>
  <si>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</si>
  <si>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</si>
  <si>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</si>
  <si>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</si>
  <si>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</si>
  <si>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</si>
  <si>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</si>
  <si>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</si>
  <si>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</si>
  <si>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</si>
  <si>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</si>
  <si>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</si>
  <si>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</si>
  <si>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</si>
  <si>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</si>
  <si>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</si>
  <si>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</si>
  <si>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</si>
  <si>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</si>
  <si>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</si>
  <si>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</si>
  <si>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</si>
  <si>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</si>
  <si>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</si>
  <si>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</si>
  <si>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</si>
  <si>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</si>
  <si>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</si>
  <si>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</si>
  <si>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</si>
  <si>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</si>
  <si>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</si>
  <si>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</si>
  <si>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</si>
  <si>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</si>
  <si>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</si>
  <si>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</si>
  <si>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</si>
  <si>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</si>
  <si>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</si>
  <si>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</si>
  <si>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</si>
  <si>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</si>
  <si>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</si>
  <si>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</si>
  <si>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</si>
  <si>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</si>
  <si>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</si>
  <si>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</si>
  <si>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</si>
  <si>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</si>
  <si>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</si>
  <si>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</si>
  <si>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</si>
  <si>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</si>
  <si>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</si>
  <si>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</si>
  <si>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</si>
  <si>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</si>
  <si>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</si>
  <si>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</si>
  <si>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</si>
  <si>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</si>
  <si>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</si>
  <si>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</si>
  <si>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</si>
  <si>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</si>
  <si>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</si>
  <si>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</si>
  <si>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</si>
  <si>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</si>
  <si>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</si>
  <si>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</si>
  <si>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</si>
  <si>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</si>
  <si>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</si>
  <si>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</si>
  <si>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</si>
  <si>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</si>
  <si>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</si>
  <si>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</si>
  <si>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</si>
  <si>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</si>
  <si>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</si>
  <si>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</si>
  <si>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</si>
  <si>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</si>
  <si>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</si>
  <si>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</si>
  <si>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</si>
  <si>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</si>
  <si>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</si>
  <si>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</si>
  <si>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</si>
  <si>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</si>
  <si>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</si>
  <si>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</si>
  <si>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</si>
  <si>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</si>
  <si>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</si>
  <si>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</si>
  <si>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</si>
  <si>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</si>
  <si>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</si>
  <si>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</si>
  <si>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</si>
  <si>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</si>
  <si>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</si>
  <si>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</si>
  <si>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</si>
  <si>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</si>
  <si>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</si>
  <si>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</si>
  <si>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</si>
  <si>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</si>
  <si>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</si>
  <si>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</si>
  <si>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</si>
  <si>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</si>
  <si>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</si>
  <si>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</si>
  <si>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</si>
  <si>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</si>
  <si>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</si>
  <si>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</si>
  <si>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</si>
  <si>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</si>
  <si>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</si>
  <si>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</si>
  <si>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</si>
  <si>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</si>
  <si>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</si>
  <si>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</si>
  <si>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</si>
  <si>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</si>
  <si>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</si>
  <si>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</si>
  <si>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</si>
  <si>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</si>
  <si>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</si>
  <si>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</si>
  <si>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</si>
  <si>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</si>
  <si>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</si>
  <si>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</si>
  <si>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</si>
  <si>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</si>
  <si>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</si>
  <si>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</si>
  <si>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</si>
  <si>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後期高齢者医療事業特別会計</t>
    <phoneticPr fontId="5"/>
  </si>
  <si>
    <t>介護保険事業（保険勘定）特別会計</t>
    <phoneticPr fontId="5"/>
  </si>
  <si>
    <t>介護保険事業（サービス勘定）特別会計</t>
    <phoneticPr fontId="5"/>
  </si>
  <si>
    <t>駐車場事業特別会計</t>
    <phoneticPr fontId="5"/>
  </si>
  <si>
    <t>病院事業会計</t>
    <phoneticPr fontId="5"/>
  </si>
  <si>
    <t>法適用企業</t>
    <phoneticPr fontId="5"/>
  </si>
  <si>
    <t>水道事業会計</t>
    <phoneticPr fontId="5"/>
  </si>
  <si>
    <t>工業用水道事業会計</t>
    <phoneticPr fontId="5"/>
  </si>
  <si>
    <t>下水道事業会計</t>
    <phoneticPr fontId="5"/>
  </si>
  <si>
    <t>集落排水事業特別会計</t>
    <phoneticPr fontId="5"/>
  </si>
  <si>
    <t>法非適用企業</t>
    <phoneticPr fontId="5"/>
  </si>
  <si>
    <t>地方卸売市場事業特別会計</t>
    <phoneticPr fontId="5"/>
  </si>
  <si>
    <t>野呂高原ロッジ事業特別会計</t>
    <phoneticPr fontId="5"/>
  </si>
  <si>
    <t>港湾整備事業特別会計</t>
    <phoneticPr fontId="5"/>
  </si>
  <si>
    <t>内陸土地造成事業特別会計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</si>
  <si>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</si>
  <si>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</si>
  <si>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</si>
  <si>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</si>
  <si>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</si>
  <si>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</si>
  <si>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</si>
  <si>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</si>
  <si>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</si>
  <si>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</si>
  <si>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</si>
  <si>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</si>
  <si>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</si>
  <si>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</si>
  <si>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</si>
  <si>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</si>
  <si>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</si>
  <si>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</si>
  <si>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</si>
  <si>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</si>
  <si>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</si>
  <si>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</si>
  <si>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</si>
  <si>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</si>
  <si>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</si>
  <si>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</si>
  <si>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</si>
  <si>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</si>
  <si>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</si>
  <si>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</si>
  <si>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</si>
  <si>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</si>
  <si>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</si>
  <si>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</si>
  <si>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</si>
  <si>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</si>
  <si>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</si>
  <si>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</si>
  <si>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</si>
  <si>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</si>
  <si>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</si>
  <si>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</si>
  <si>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</si>
  <si>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</si>
  <si>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</si>
  <si>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</si>
  <si>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</si>
  <si>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</si>
  <si>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</si>
  <si>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</si>
  <si>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</si>
  <si>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</si>
  <si>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</si>
  <si>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</si>
  <si>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臨海土地造成事業特別会計</t>
    <phoneticPr fontId="5"/>
  </si>
  <si>
    <t>(Ｆ)</t>
    <phoneticPr fontId="5"/>
  </si>
  <si>
    <t>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</si>
  <si>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</si>
  <si>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</si>
  <si>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</si>
  <si>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</si>
  <si>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</si>
  <si>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</si>
  <si>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</si>
  <si>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</si>
  <si>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</si>
  <si>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</si>
  <si>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</si>
  <si>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</si>
  <si>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</si>
  <si>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</si>
  <si>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</si>
  <si>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</si>
  <si>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</si>
  <si>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</si>
  <si>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</si>
  <si>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</si>
  <si>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</si>
  <si>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</si>
  <si>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</si>
  <si>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</si>
  <si>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</si>
  <si>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</si>
  <si>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</si>
  <si>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</si>
  <si>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</si>
  <si>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</si>
  <si>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</si>
  <si>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</si>
  <si>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</si>
  <si>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</si>
  <si>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</si>
  <si>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</si>
  <si>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</si>
  <si>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</si>
  <si>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</si>
  <si>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</si>
  <si>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</si>
  <si>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</si>
  <si>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</si>
  <si>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</si>
  <si>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</si>
  <si>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</si>
  <si>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</si>
  <si>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</si>
  <si>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</si>
  <si>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</si>
  <si>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</si>
  <si>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</si>
  <si>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</si>
  <si>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</si>
  <si>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</si>
  <si>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</si>
  <si>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</si>
  <si>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</si>
  <si>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</si>
  <si>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</si>
  <si>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</si>
  <si>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</si>
  <si>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</si>
  <si>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</si>
  <si>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</si>
  <si>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</si>
  <si>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</si>
  <si>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</si>
  <si>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</si>
  <si>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</si>
  <si>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</si>
  <si>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</si>
  <si>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</si>
  <si>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</si>
  <si>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</si>
  <si>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</si>
  <si>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</si>
  <si>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</si>
  <si>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</si>
  <si>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</si>
  <si>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</si>
  <si>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</si>
  <si>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</si>
  <si>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</si>
  <si>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1.54</t>
  </si>
  <si>
    <t>▲ 0.48</t>
  </si>
  <si>
    <t>一般会計</t>
  </si>
  <si>
    <t>水道事業会計</t>
  </si>
  <si>
    <t>下水道事業会計</t>
  </si>
  <si>
    <t>工業用水道事業会計</t>
  </si>
  <si>
    <t>介護保険事業（保険勘定）特別会計</t>
  </si>
  <si>
    <t>国民健康保険事業（事業勘定）特別会計</t>
  </si>
  <si>
    <t>病院事業会計</t>
  </si>
  <si>
    <t>後期高齢者医療事業特別会計</t>
  </si>
  <si>
    <t>その他会計（赤字）</t>
  </si>
  <si>
    <t>▲ 5.55</t>
  </si>
  <si>
    <t>その他会計（黒字）</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</si>
  <si>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</si>
  <si>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</si>
  <si>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呉市体育振興財団</t>
    <rPh sb="0" eb="2">
      <t>クレシ</t>
    </rPh>
    <rPh sb="2" eb="4">
      <t>タイイク</t>
    </rPh>
    <rPh sb="4" eb="6">
      <t>シンコウ</t>
    </rPh>
    <rPh sb="6" eb="8">
      <t>ザイダン</t>
    </rPh>
    <phoneticPr fontId="2"/>
  </si>
  <si>
    <t>くれ産業振興センター</t>
    <rPh sb="2" eb="4">
      <t>サンギョウ</t>
    </rPh>
    <rPh sb="4" eb="6">
      <t>シンコウ</t>
    </rPh>
    <phoneticPr fontId="2"/>
  </si>
  <si>
    <t>呉市土地開発公社</t>
    <rPh sb="0" eb="2">
      <t>クレシ</t>
    </rPh>
    <rPh sb="2" eb="4">
      <t>トチ</t>
    </rPh>
    <rPh sb="4" eb="6">
      <t>カイハツ</t>
    </rPh>
    <rPh sb="6" eb="8">
      <t>コウシャ</t>
    </rPh>
    <phoneticPr fontId="2"/>
  </si>
  <si>
    <t>呉市文化振興財団</t>
    <rPh sb="0" eb="2">
      <t>クレシ</t>
    </rPh>
    <rPh sb="2" eb="4">
      <t>ブンカ</t>
    </rPh>
    <rPh sb="4" eb="6">
      <t>シンコウ</t>
    </rPh>
    <rPh sb="6" eb="8">
      <t>ザイダン</t>
    </rPh>
    <phoneticPr fontId="2"/>
  </si>
  <si>
    <t>蘭島文化振興財団</t>
    <rPh sb="0" eb="1">
      <t>ラン</t>
    </rPh>
    <rPh sb="1" eb="2">
      <t>シマ</t>
    </rPh>
    <rPh sb="2" eb="4">
      <t>ブンカ</t>
    </rPh>
    <rPh sb="4" eb="6">
      <t>シンコウ</t>
    </rPh>
    <rPh sb="6" eb="8">
      <t>ザイダン</t>
    </rPh>
    <phoneticPr fontId="2"/>
  </si>
  <si>
    <t>野呂山観光開発公社</t>
    <rPh sb="0" eb="3">
      <t>ノロサン</t>
    </rPh>
    <rPh sb="3" eb="5">
      <t>カンコウ</t>
    </rPh>
    <rPh sb="5" eb="7">
      <t>カイハツ</t>
    </rPh>
    <rPh sb="7" eb="9">
      <t>コウシャ</t>
    </rPh>
    <phoneticPr fontId="2"/>
  </si>
  <si>
    <t>安浦町生涯学習振興財団</t>
    <rPh sb="0" eb="2">
      <t>ヤスウラ</t>
    </rPh>
    <rPh sb="2" eb="3">
      <t>マチ</t>
    </rPh>
    <rPh sb="3" eb="5">
      <t>ショウガイ</t>
    </rPh>
    <rPh sb="5" eb="7">
      <t>ガクシュウ</t>
    </rPh>
    <rPh sb="7" eb="9">
      <t>シンコウ</t>
    </rPh>
    <rPh sb="9" eb="11">
      <t>ザイダン</t>
    </rPh>
    <phoneticPr fontId="2"/>
  </si>
  <si>
    <t>倉橋まちづくり公社</t>
    <rPh sb="0" eb="2">
      <t>クラハシ</t>
    </rPh>
    <rPh sb="7" eb="9">
      <t>コウシャ</t>
    </rPh>
    <phoneticPr fontId="2"/>
  </si>
  <si>
    <t>県民の浜蒲刈</t>
    <rPh sb="0" eb="2">
      <t>ケンミン</t>
    </rPh>
    <rPh sb="3" eb="4">
      <t>ハマ</t>
    </rPh>
    <rPh sb="4" eb="6">
      <t>カマガリ</t>
    </rPh>
    <phoneticPr fontId="2"/>
  </si>
  <si>
    <t>斎島汽船</t>
    <rPh sb="0" eb="1">
      <t>イツキ</t>
    </rPh>
    <rPh sb="1" eb="2">
      <t>ジマ</t>
    </rPh>
    <rPh sb="2" eb="4">
      <t>キセン</t>
    </rPh>
    <phoneticPr fontId="2"/>
  </si>
  <si>
    <t>くれ勤労者福祉サービスセンター</t>
    <rPh sb="2" eb="5">
      <t>キンロウシャ</t>
    </rPh>
    <rPh sb="5" eb="7">
      <t>フクシ</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</si>
  <si>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</si>
  <si>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</si>
  <si>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</si>
  <si>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</si>
  <si>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</si>
  <si>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</si>
  <si>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</si>
  <si>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</si>
  <si>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</si>
  <si>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将来負担比率及び実質公債費比率については，類似団体と比較して高い状況にあるものの，投資的事業の計画的執行により毎年の地方債の新規発行額を抑制するとともに，低利による資金
調達や交付税措置の高い地方債の活用を図ったことにより，それぞれ低下傾向となっている。
　将来負担比率については，債務負担行為に基づく支出予定額や退職手当負担見込額の減少が見込まれるため低下していくものと見込んでいるが，今後とも建設地方債の発行抑制基調を堅持
しながら，これまで以上に公債費の適正化に取り組んでいく。</t>
    <rPh sb="1" eb="3">
      <t>ショウライ</t>
    </rPh>
    <rPh sb="3" eb="5">
      <t>フタン</t>
    </rPh>
    <rPh sb="5" eb="7">
      <t>ヒリツ</t>
    </rPh>
    <rPh sb="7" eb="8">
      <t>オヨ</t>
    </rPh>
    <rPh sb="9" eb="11">
      <t>ジッシツ</t>
    </rPh>
    <rPh sb="11" eb="14">
      <t>コウサイヒ</t>
    </rPh>
    <rPh sb="14" eb="16">
      <t>ヒリツ</t>
    </rPh>
    <rPh sb="22" eb="24">
      <t>ルイジ</t>
    </rPh>
    <rPh sb="24" eb="26">
      <t>ダンタイ</t>
    </rPh>
    <rPh sb="27" eb="29">
      <t>ヒカク</t>
    </rPh>
    <rPh sb="31" eb="32">
      <t>タカ</t>
    </rPh>
    <rPh sb="33" eb="35">
      <t>ジョウキョウ</t>
    </rPh>
    <rPh sb="42" eb="45">
      <t>トウシテキ</t>
    </rPh>
    <rPh sb="45" eb="47">
      <t>ジギョウ</t>
    </rPh>
    <rPh sb="48" eb="51">
      <t>ケイカクテキ</t>
    </rPh>
    <rPh sb="51" eb="53">
      <t>シッコウ</t>
    </rPh>
    <rPh sb="56" eb="58">
      <t>マイネン</t>
    </rPh>
    <rPh sb="59" eb="62">
      <t>チホウサイ</t>
    </rPh>
    <rPh sb="63" eb="65">
      <t>シンキ</t>
    </rPh>
    <rPh sb="65" eb="67">
      <t>ハッコウ</t>
    </rPh>
    <rPh sb="67" eb="68">
      <t>ガク</t>
    </rPh>
    <rPh sb="69" eb="71">
      <t>ヨクセイ</t>
    </rPh>
    <rPh sb="78" eb="80">
      <t>テイリ</t>
    </rPh>
    <rPh sb="83" eb="85">
      <t>シキン</t>
    </rPh>
    <rPh sb="86" eb="88">
      <t>チョウタツ</t>
    </rPh>
    <rPh sb="89" eb="92">
      <t>コウフゼイ</t>
    </rPh>
    <rPh sb="92" eb="94">
      <t>ソチ</t>
    </rPh>
    <rPh sb="95" eb="96">
      <t>タカ</t>
    </rPh>
    <rPh sb="97" eb="100">
      <t>チホウサイ</t>
    </rPh>
    <rPh sb="101" eb="103">
      <t>カツヨウ</t>
    </rPh>
    <rPh sb="104" eb="105">
      <t>ハカ</t>
    </rPh>
    <rPh sb="117" eb="119">
      <t>テイカ</t>
    </rPh>
    <rPh sb="119" eb="121">
      <t>ケイコウ</t>
    </rPh>
    <rPh sb="130" eb="132">
      <t>ショウライ</t>
    </rPh>
    <rPh sb="132" eb="134">
      <t>フタン</t>
    </rPh>
    <rPh sb="134" eb="136">
      <t>ヒリツ</t>
    </rPh>
    <rPh sb="142" eb="144">
      <t>サイム</t>
    </rPh>
    <rPh sb="144" eb="146">
      <t>フタン</t>
    </rPh>
    <rPh sb="146" eb="148">
      <t>コウイ</t>
    </rPh>
    <rPh sb="149" eb="150">
      <t>モト</t>
    </rPh>
    <rPh sb="152" eb="154">
      <t>シシュツ</t>
    </rPh>
    <rPh sb="154" eb="157">
      <t>ヨテイガク</t>
    </rPh>
    <rPh sb="158" eb="160">
      <t>タイショク</t>
    </rPh>
    <rPh sb="160" eb="162">
      <t>テアテ</t>
    </rPh>
    <rPh sb="162" eb="164">
      <t>フタン</t>
    </rPh>
    <rPh sb="164" eb="167">
      <t>ミコミガク</t>
    </rPh>
    <rPh sb="168" eb="170">
      <t>ゲンショウ</t>
    </rPh>
    <rPh sb="171" eb="173">
      <t>ミコ</t>
    </rPh>
    <rPh sb="178" eb="180">
      <t>テイカ</t>
    </rPh>
    <rPh sb="187" eb="189">
      <t>ミコ</t>
    </rPh>
    <rPh sb="195" eb="197">
      <t>コンゴ</t>
    </rPh>
    <rPh sb="199" eb="201">
      <t>ケンセツ</t>
    </rPh>
    <rPh sb="201" eb="204">
      <t>チホウサイ</t>
    </rPh>
    <rPh sb="205" eb="207">
      <t>ハッコウ</t>
    </rPh>
    <rPh sb="207" eb="209">
      <t>ヨクセイ</t>
    </rPh>
    <rPh sb="209" eb="211">
      <t>キチョウ</t>
    </rPh>
    <rPh sb="212" eb="214">
      <t>ケンジ</t>
    </rPh>
    <rPh sb="224" eb="226">
      <t>イジョウ</t>
    </rPh>
    <rPh sb="227" eb="230">
      <t>コウサイヒ</t>
    </rPh>
    <rPh sb="231" eb="234">
      <t>テキセイカ</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</si>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</sst>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extLst xmlns:c16r2="http://schemas.microsoft.com/office/drawing/2015/06/chart">
            <c:ext xmlns:c16="http://schemas.microsoft.com/office/drawing/2014/chart" uri="{C3380CC4-5D6E-409C-BE32-E72D297353CC}">
              <c16:uniqueId val="{00000000-71B8-4F3F-A0E1-FA4F3C6693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47686</c:v>
                </c:pt>
                <c:pt idx="1">
                  <c:v>46580</c:v>
                </c:pt>
                <c:pt idx="2">
                  <c:v>38536</c:v>
                </c:pt>
                <c:pt idx="3">
                  <c:v>69096</c:v>
                </c:pt>
                <c:pt idx="4">
                  <c:v>81777</c:v>
                </c:pt>
              </c:numCache>
            </c:numRef>
          </c:val>
          <c:smooth val="0"/>
          <c:extLst xmlns:c16r2="http://schemas.microsoft.com/office/drawing/2015/06/chart">
            <c:ext xmlns:c16="http://schemas.microsoft.com/office/drawing/2014/chart" uri="{C3380CC4-5D6E-409C-BE32-E72D297353CC}">
              <c16:uniqueId val="{00000001-71B8-4F3F-A0E1-FA4F3C669301}"/>
            </c:ext>
          </c:extLst>
        </c:ser>
        <c:dLbls>
          <c:showLegendKey val="0"/>
          <c:showVal val="0"/>
          <c:showCatName val="0"/>
          <c:showSerName val="0"/>
          <c:showPercent val="0"/>
          <c:showBubbleSize val="0"/>
        </c:dLbls>
        <c:marker val="1"/>
        <c:smooth val="0"/>
        <c:axId val="91535232"/>
        <c:axId val="115957760"/>
      </c:lineChart>
      <c:catAx>
        <c:axId val="91535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957760"/>
        <c:crosses val="autoZero"/>
        <c:auto val="1"/>
        <c:lblAlgn val="ctr"/>
        <c:lblOffset val="100"/>
        <c:tickLblSkip val="1"/>
        <c:tickMarkSkip val="1"/>
        <c:noMultiLvlLbl val="0"/>
      </c:catAx>
      <c:valAx>
        <c:axId val="1159577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3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2.34</c:v>
                </c:pt>
                <c:pt idx="1">
                  <c:v>2.61</c:v>
                </c:pt>
                <c:pt idx="2">
                  <c:v>4.05</c:v>
                </c:pt>
                <c:pt idx="3">
                  <c:v>2.46</c:v>
                </c:pt>
                <c:pt idx="4">
                  <c:v>3.45</c:v>
                </c:pt>
              </c:numCache>
            </c:numRef>
          </c:val>
          <c:extLst xmlns:c16r2="http://schemas.microsoft.com/office/drawing/2015/06/chart">
            <c:ext xmlns:c16="http://schemas.microsoft.com/office/drawing/2014/chart" uri="{C3380CC4-5D6E-409C-BE32-E72D297353CC}">
              <c16:uniqueId val="{00000000-190E-45FB-A076-48B7E25C9C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13.8</c:v>
                </c:pt>
                <c:pt idx="1">
                  <c:v>11.82</c:v>
                </c:pt>
                <c:pt idx="2">
                  <c:v>13.13</c:v>
                </c:pt>
                <c:pt idx="3">
                  <c:v>13.38</c:v>
                </c:pt>
                <c:pt idx="4">
                  <c:v>13.84</c:v>
                </c:pt>
              </c:numCache>
            </c:numRef>
          </c:val>
          <c:extLst xmlns:c16r2="http://schemas.microsoft.com/office/drawing/2015/06/chart">
            <c:ext xmlns:c16="http://schemas.microsoft.com/office/drawing/2014/chart" uri="{C3380CC4-5D6E-409C-BE32-E72D297353CC}">
              <c16:uniqueId val="{00000001-190E-45FB-A076-48B7E25C9CE1}"/>
            </c:ext>
          </c:extLst>
        </c:ser>
        <c:dLbls>
          <c:showLegendKey val="0"/>
          <c:showVal val="0"/>
          <c:showCatName val="0"/>
          <c:showSerName val="0"/>
          <c:showPercent val="0"/>
          <c:showBubbleSize val="0"/>
        </c:dLbls>
        <c:gapWidth val="250"/>
        <c:overlap val="100"/>
        <c:axId val="92615040"/>
        <c:axId val="9261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1.1599999999999999</c:v>
                </c:pt>
                <c:pt idx="1">
                  <c:v>-1.54</c:v>
                </c:pt>
                <c:pt idx="2">
                  <c:v>2.75</c:v>
                </c:pt>
                <c:pt idx="3">
                  <c:v>-0.48</c:v>
                </c:pt>
                <c:pt idx="4">
                  <c:v>1.34</c:v>
                </c:pt>
              </c:numCache>
            </c:numRef>
          </c:val>
          <c:smooth val="0"/>
          <c:extLst xmlns:c16r2="http://schemas.microsoft.com/office/drawing/2015/06/chart">
            <c:ext xmlns:c16="http://schemas.microsoft.com/office/drawing/2014/chart" uri="{C3380CC4-5D6E-409C-BE32-E72D297353CC}">
              <c16:uniqueId val="{00000002-190E-45FB-A076-48B7E25C9CE1}"/>
            </c:ext>
          </c:extLst>
        </c:ser>
        <c:dLbls>
          <c:showLegendKey val="0"/>
          <c:showVal val="0"/>
          <c:showCatName val="0"/>
          <c:showSerName val="0"/>
          <c:showPercent val="0"/>
          <c:showBubbleSize val="0"/>
        </c:dLbls>
        <c:marker val="1"/>
        <c:smooth val="0"/>
        <c:axId val="92615040"/>
        <c:axId val="92616960"/>
      </c:lineChart>
      <c:catAx>
        <c:axId val="926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616960"/>
        <c:crosses val="autoZero"/>
        <c:auto val="1"/>
        <c:lblAlgn val="ctr"/>
        <c:lblOffset val="100"/>
        <c:tickLblSkip val="1"/>
        <c:tickMarkSkip val="1"/>
        <c:noMultiLvlLbl val="0"/>
      </c:catAx>
      <c:valAx>
        <c:axId val="9261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1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0.14000000000000001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DA3-415B-9BE9-1F38F316A9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5.55</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A3-415B-9BE9-1F38F316A948}"/>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0.16</c:v>
                </c:pt>
                <c:pt idx="2">
                  <c:v>#N/A</c:v>
                </c:pt>
                <c:pt idx="3">
                  <c:v>0.2</c:v>
                </c:pt>
                <c:pt idx="4">
                  <c:v>#N/A</c:v>
                </c:pt>
                <c:pt idx="5">
                  <c:v>0.19</c:v>
                </c:pt>
                <c:pt idx="6">
                  <c:v>#N/A</c:v>
                </c:pt>
                <c:pt idx="7">
                  <c:v>0.21</c:v>
                </c:pt>
                <c:pt idx="8">
                  <c:v>#N/A</c:v>
                </c:pt>
                <c:pt idx="9">
                  <c:v>0.22</c:v>
                </c:pt>
              </c:numCache>
            </c:numRef>
          </c:val>
          <c:extLst xmlns:c16r2="http://schemas.microsoft.com/office/drawing/2015/06/chart">
            <c:ext xmlns:c16="http://schemas.microsoft.com/office/drawing/2014/chart" uri="{C3380CC4-5D6E-409C-BE32-E72D297353CC}">
              <c16:uniqueId val="{00000002-9DA3-415B-9BE9-1F38F316A948}"/>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0.16</c:v>
                </c:pt>
                <c:pt idx="4">
                  <c:v>#N/A</c:v>
                </c:pt>
                <c:pt idx="5">
                  <c:v>0.24</c:v>
                </c:pt>
                <c:pt idx="6">
                  <c:v>#N/A</c:v>
                </c:pt>
                <c:pt idx="7">
                  <c:v>0.34</c:v>
                </c:pt>
                <c:pt idx="8">
                  <c:v>#N/A</c:v>
                </c:pt>
                <c:pt idx="9">
                  <c:v>0.37</c:v>
                </c:pt>
              </c:numCache>
            </c:numRef>
          </c:val>
          <c:extLst xmlns:c16r2="http://schemas.microsoft.com/office/drawing/2015/06/chart">
            <c:ext xmlns:c16="http://schemas.microsoft.com/office/drawing/2014/chart" uri="{C3380CC4-5D6E-409C-BE32-E72D297353CC}">
              <c16:uniqueId val="{00000003-9DA3-415B-9BE9-1F38F316A948}"/>
            </c:ext>
          </c:extLst>
        </c:ser>
        <c:ser>
          <c:idx val="4"/>
          <c:order val="4"/>
          <c:tx>
            <c:strRef>
              <c:f>データシート!$A$31</c:f>
              <c:strCache>
                <c:ptCount val="1"/>
                <c:pt idx="0">
                  <c:v>国民健康保険事業（事業勘定）特別会計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1.1000000000000001</c:v>
                </c:pt>
                <c:pt idx="2">
                  <c:v>#N/A</c:v>
                </c:pt>
                <c:pt idx="3">
                  <c:v>1.28</c:v>
                </c:pt>
                <c:pt idx="4">
                  <c:v>#N/A</c:v>
                </c:pt>
                <c:pt idx="5">
                  <c:v>1.62</c:v>
                </c:pt>
                <c:pt idx="6">
                  <c:v>#N/A</c:v>
                </c:pt>
                <c:pt idx="7">
                  <c:v>1.7</c:v>
                </c:pt>
                <c:pt idx="8">
                  <c:v>#N/A</c:v>
                </c:pt>
                <c:pt idx="9">
                  <c:v>1.1399999999999999</c:v>
                </c:pt>
              </c:numCache>
            </c:numRef>
          </c:val>
          <c:extLst xmlns:c16r2="http://schemas.microsoft.com/office/drawing/2015/06/chart">
            <c:ext xmlns:c16="http://schemas.microsoft.com/office/drawing/2014/chart" uri="{C3380CC4-5D6E-409C-BE32-E72D297353CC}">
              <c16:uniqueId val="{00000004-9DA3-415B-9BE9-1F38F316A948}"/>
            </c:ext>
          </c:extLst>
        </c:ser>
        <c:ser>
          <c:idx val="5"/>
          <c:order val="5"/>
          <c:tx>
            <c:strRef>
              <c:f>データシート!$A$32</c:f>
              <c:strCache>
                <c:ptCount val="1"/>
                <c:pt idx="0">
                  <c:v>介護保険事業（保険勘定）特別会計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c:v>
                </c:pt>
                <c:pt idx="2">
                  <c:v>#N/A</c:v>
                </c:pt>
                <c:pt idx="3">
                  <c:v>0.25</c:v>
                </c:pt>
                <c:pt idx="4">
                  <c:v>#N/A</c:v>
                </c:pt>
                <c:pt idx="5">
                  <c:v>0.48</c:v>
                </c:pt>
                <c:pt idx="6">
                  <c:v>#N/A</c:v>
                </c:pt>
                <c:pt idx="7">
                  <c:v>0.7</c:v>
                </c:pt>
                <c:pt idx="8">
                  <c:v>#N/A</c:v>
                </c:pt>
                <c:pt idx="9">
                  <c:v>1.1499999999999999</c:v>
                </c:pt>
              </c:numCache>
            </c:numRef>
          </c:val>
          <c:extLst xmlns:c16r2="http://schemas.microsoft.com/office/drawing/2015/06/chart">
            <c:ext xmlns:c16="http://schemas.microsoft.com/office/drawing/2014/chart" uri="{C3380CC4-5D6E-409C-BE32-E72D297353CC}">
              <c16:uniqueId val="{00000005-9DA3-415B-9BE9-1F38F316A948}"/>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2.0299999999999998</c:v>
                </c:pt>
                <c:pt idx="2">
                  <c:v>#N/A</c:v>
                </c:pt>
                <c:pt idx="3">
                  <c:v>2.19</c:v>
                </c:pt>
                <c:pt idx="4">
                  <c:v>#N/A</c:v>
                </c:pt>
                <c:pt idx="5">
                  <c:v>2.15</c:v>
                </c:pt>
                <c:pt idx="6">
                  <c:v>#N/A</c:v>
                </c:pt>
                <c:pt idx="7">
                  <c:v>2.0699999999999998</c:v>
                </c:pt>
                <c:pt idx="8">
                  <c:v>#N/A</c:v>
                </c:pt>
                <c:pt idx="9">
                  <c:v>1.79</c:v>
                </c:pt>
              </c:numCache>
            </c:numRef>
          </c:val>
          <c:extLst xmlns:c16r2="http://schemas.microsoft.com/office/drawing/2015/06/chart">
            <c:ext xmlns:c16="http://schemas.microsoft.com/office/drawing/2014/chart" uri="{C3380CC4-5D6E-409C-BE32-E72D297353CC}">
              <c16:uniqueId val="{00000006-9DA3-415B-9BE9-1F38F316A94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1.97</c:v>
                </c:pt>
                <c:pt idx="2">
                  <c:v>#N/A</c:v>
                </c:pt>
                <c:pt idx="3">
                  <c:v>2.08</c:v>
                </c:pt>
                <c:pt idx="4">
                  <c:v>#N/A</c:v>
                </c:pt>
                <c:pt idx="5">
                  <c:v>1.89</c:v>
                </c:pt>
                <c:pt idx="6">
                  <c:v>#N/A</c:v>
                </c:pt>
                <c:pt idx="7">
                  <c:v>1.77</c:v>
                </c:pt>
                <c:pt idx="8">
                  <c:v>#N/A</c:v>
                </c:pt>
                <c:pt idx="9">
                  <c:v>2</c:v>
                </c:pt>
              </c:numCache>
            </c:numRef>
          </c:val>
          <c:extLst xmlns:c16r2="http://schemas.microsoft.com/office/drawing/2015/06/chart">
            <c:ext xmlns:c16="http://schemas.microsoft.com/office/drawing/2014/chart" uri="{C3380CC4-5D6E-409C-BE32-E72D297353CC}">
              <c16:uniqueId val="{00000007-9DA3-415B-9BE9-1F38F316A94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3.53</c:v>
                </c:pt>
                <c:pt idx="2">
                  <c:v>#N/A</c:v>
                </c:pt>
                <c:pt idx="3">
                  <c:v>2.09</c:v>
                </c:pt>
                <c:pt idx="4">
                  <c:v>#N/A</c:v>
                </c:pt>
                <c:pt idx="5">
                  <c:v>2.4</c:v>
                </c:pt>
                <c:pt idx="6">
                  <c:v>#N/A</c:v>
                </c:pt>
                <c:pt idx="7">
                  <c:v>2.23</c:v>
                </c:pt>
                <c:pt idx="8">
                  <c:v>#N/A</c:v>
                </c:pt>
                <c:pt idx="9">
                  <c:v>2.69</c:v>
                </c:pt>
              </c:numCache>
            </c:numRef>
          </c:val>
          <c:extLst xmlns:c16r2="http://schemas.microsoft.com/office/drawing/2015/06/chart">
            <c:ext xmlns:c16="http://schemas.microsoft.com/office/drawing/2014/chart" uri="{C3380CC4-5D6E-409C-BE32-E72D297353CC}">
              <c16:uniqueId val="{00000008-9DA3-415B-9BE9-1F38F316A9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2.33</c:v>
                </c:pt>
                <c:pt idx="2">
                  <c:v>#N/A</c:v>
                </c:pt>
                <c:pt idx="3">
                  <c:v>2.6</c:v>
                </c:pt>
                <c:pt idx="4">
                  <c:v>#N/A</c:v>
                </c:pt>
                <c:pt idx="5">
                  <c:v>4.04</c:v>
                </c:pt>
                <c:pt idx="6">
                  <c:v>#N/A</c:v>
                </c:pt>
                <c:pt idx="7">
                  <c:v>2.4500000000000002</c:v>
                </c:pt>
                <c:pt idx="8">
                  <c:v>#N/A</c:v>
                </c:pt>
                <c:pt idx="9">
                  <c:v>3.43</c:v>
                </c:pt>
              </c:numCache>
            </c:numRef>
          </c:val>
          <c:extLst xmlns:c16r2="http://schemas.microsoft.com/office/drawing/2015/06/chart">
            <c:ext xmlns:c16="http://schemas.microsoft.com/office/drawing/2014/chart" uri="{C3380CC4-5D6E-409C-BE32-E72D297353CC}">
              <c16:uniqueId val="{00000009-9DA3-415B-9BE9-1F38F316A948}"/>
            </c:ext>
          </c:extLst>
        </c:ser>
        <c:dLbls>
          <c:showLegendKey val="0"/>
          <c:showVal val="0"/>
          <c:showCatName val="0"/>
          <c:showSerName val="0"/>
          <c:showPercent val="0"/>
          <c:showBubbleSize val="0"/>
        </c:dLbls>
        <c:gapWidth val="150"/>
        <c:overlap val="100"/>
        <c:axId val="126046208"/>
        <c:axId val="126047744"/>
      </c:barChart>
      <c:catAx>
        <c:axId val="12604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47744"/>
        <c:crosses val="autoZero"/>
        <c:auto val="1"/>
        <c:lblAlgn val="ctr"/>
        <c:lblOffset val="100"/>
        <c:tickLblSkip val="1"/>
        <c:tickMarkSkip val="1"/>
        <c:noMultiLvlLbl val="0"/>
      </c:catAx>
      <c:valAx>
        <c:axId val="12604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4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12506</c:v>
                </c:pt>
                <c:pt idx="5">
                  <c:v>12548</c:v>
                </c:pt>
                <c:pt idx="8">
                  <c:v>12623</c:v>
                </c:pt>
                <c:pt idx="11">
                  <c:v>13144</c:v>
                </c:pt>
                <c:pt idx="14">
                  <c:v>12563</c:v>
                </c:pt>
              </c:numCache>
            </c:numRef>
          </c:val>
          <c:extLst xmlns:c16r2="http://schemas.microsoft.com/office/drawing/2015/06/chart">
            <c:ext xmlns:c16="http://schemas.microsoft.com/office/drawing/2014/chart" uri="{C3380CC4-5D6E-409C-BE32-E72D297353CC}">
              <c16:uniqueId val="{00000000-DADA-4F8C-BA4A-30B30A385D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12</c:v>
                </c:pt>
                <c:pt idx="3">
                  <c:v>7</c:v>
                </c:pt>
                <c:pt idx="6">
                  <c:v>7</c:v>
                </c:pt>
                <c:pt idx="9">
                  <c:v>3</c:v>
                </c:pt>
                <c:pt idx="12">
                  <c:v>3</c:v>
                </c:pt>
              </c:numCache>
            </c:numRef>
          </c:val>
          <c:extLst xmlns:c16r2="http://schemas.microsoft.com/office/drawing/2015/06/chart">
            <c:ext xmlns:c16="http://schemas.microsoft.com/office/drawing/2014/chart" uri="{C3380CC4-5D6E-409C-BE32-E72D297353CC}">
              <c16:uniqueId val="{00000001-DADA-4F8C-BA4A-30B30A385D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1129</c:v>
                </c:pt>
                <c:pt idx="3">
                  <c:v>1129</c:v>
                </c:pt>
                <c:pt idx="6">
                  <c:v>1130</c:v>
                </c:pt>
                <c:pt idx="9">
                  <c:v>1130</c:v>
                </c:pt>
                <c:pt idx="12">
                  <c:v>1130</c:v>
                </c:pt>
              </c:numCache>
            </c:numRef>
          </c:val>
          <c:extLst xmlns:c16r2="http://schemas.microsoft.com/office/drawing/2015/06/chart">
            <c:ext xmlns:c16="http://schemas.microsoft.com/office/drawing/2014/chart" uri="{C3380CC4-5D6E-409C-BE32-E72D297353CC}">
              <c16:uniqueId val="{00000002-DADA-4F8C-BA4A-30B30A385D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ADA-4F8C-BA4A-30B30A385D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2878</c:v>
                </c:pt>
                <c:pt idx="3">
                  <c:v>2302</c:v>
                </c:pt>
                <c:pt idx="6">
                  <c:v>2298</c:v>
                </c:pt>
                <c:pt idx="9">
                  <c:v>2213</c:v>
                </c:pt>
                <c:pt idx="12">
                  <c:v>2171</c:v>
                </c:pt>
              </c:numCache>
            </c:numRef>
          </c:val>
          <c:extLst xmlns:c16r2="http://schemas.microsoft.com/office/drawing/2015/06/chart">
            <c:ext xmlns:c16="http://schemas.microsoft.com/office/drawing/2014/chart" uri="{C3380CC4-5D6E-409C-BE32-E72D297353CC}">
              <c16:uniqueId val="{00000004-DADA-4F8C-BA4A-30B30A385D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DA-4F8C-BA4A-30B30A385D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ADA-4F8C-BA4A-30B30A385D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14677</c:v>
                </c:pt>
                <c:pt idx="3">
                  <c:v>15299</c:v>
                </c:pt>
                <c:pt idx="6">
                  <c:v>15264</c:v>
                </c:pt>
                <c:pt idx="9">
                  <c:v>15177</c:v>
                </c:pt>
                <c:pt idx="12">
                  <c:v>14674</c:v>
                </c:pt>
              </c:numCache>
            </c:numRef>
          </c:val>
          <c:extLst xmlns:c16r2="http://schemas.microsoft.com/office/drawing/2015/06/chart">
            <c:ext xmlns:c16="http://schemas.microsoft.com/office/drawing/2014/chart" uri="{C3380CC4-5D6E-409C-BE32-E72D297353CC}">
              <c16:uniqueId val="{00000007-DADA-4F8C-BA4A-30B30A385D9B}"/>
            </c:ext>
          </c:extLst>
        </c:ser>
        <c:dLbls>
          <c:showLegendKey val="0"/>
          <c:showVal val="0"/>
          <c:showCatName val="0"/>
          <c:showSerName val="0"/>
          <c:showPercent val="0"/>
          <c:showBubbleSize val="0"/>
        </c:dLbls>
        <c:gapWidth val="100"/>
        <c:overlap val="100"/>
        <c:axId val="115924352"/>
        <c:axId val="12615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6190</c:v>
                </c:pt>
                <c:pt idx="2">
                  <c:v>#N/A</c:v>
                </c:pt>
                <c:pt idx="3">
                  <c:v>#N/A</c:v>
                </c:pt>
                <c:pt idx="4">
                  <c:v>6189</c:v>
                </c:pt>
                <c:pt idx="5">
                  <c:v>#N/A</c:v>
                </c:pt>
                <c:pt idx="6">
                  <c:v>#N/A</c:v>
                </c:pt>
                <c:pt idx="7">
                  <c:v>6076</c:v>
                </c:pt>
                <c:pt idx="8">
                  <c:v>#N/A</c:v>
                </c:pt>
                <c:pt idx="9">
                  <c:v>#N/A</c:v>
                </c:pt>
                <c:pt idx="10">
                  <c:v>5379</c:v>
                </c:pt>
                <c:pt idx="11">
                  <c:v>#N/A</c:v>
                </c:pt>
                <c:pt idx="12">
                  <c:v>#N/A</c:v>
                </c:pt>
                <c:pt idx="13">
                  <c:v>5415</c:v>
                </c:pt>
                <c:pt idx="14">
                  <c:v>#N/A</c:v>
                </c:pt>
              </c:numCache>
            </c:numRef>
          </c:val>
          <c:smooth val="0"/>
          <c:extLst xmlns:c16r2="http://schemas.microsoft.com/office/drawing/2015/06/chart">
            <c:ext xmlns:c16="http://schemas.microsoft.com/office/drawing/2014/chart" uri="{C3380CC4-5D6E-409C-BE32-E72D297353CC}">
              <c16:uniqueId val="{00000008-DADA-4F8C-BA4A-30B30A385D9B}"/>
            </c:ext>
          </c:extLst>
        </c:ser>
        <c:dLbls>
          <c:showLegendKey val="0"/>
          <c:showVal val="0"/>
          <c:showCatName val="0"/>
          <c:showSerName val="0"/>
          <c:showPercent val="0"/>
          <c:showBubbleSize val="0"/>
        </c:dLbls>
        <c:marker val="1"/>
        <c:smooth val="0"/>
        <c:axId val="115924352"/>
        <c:axId val="126158336"/>
      </c:lineChart>
      <c:catAx>
        <c:axId val="11592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158336"/>
        <c:crosses val="autoZero"/>
        <c:auto val="1"/>
        <c:lblAlgn val="ctr"/>
        <c:lblOffset val="100"/>
        <c:tickLblSkip val="1"/>
        <c:tickMarkSkip val="1"/>
        <c:noMultiLvlLbl val="0"/>
      </c:catAx>
      <c:valAx>
        <c:axId val="12615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2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108598</c:v>
                </c:pt>
                <c:pt idx="5">
                  <c:v>106517</c:v>
                </c:pt>
                <c:pt idx="8">
                  <c:v>105194</c:v>
                </c:pt>
                <c:pt idx="11">
                  <c:v>107117</c:v>
                </c:pt>
                <c:pt idx="14">
                  <c:v>110650</c:v>
                </c:pt>
              </c:numCache>
            </c:numRef>
          </c:val>
          <c:extLst xmlns:c16r2="http://schemas.microsoft.com/office/drawing/2015/06/chart">
            <c:ext xmlns:c16="http://schemas.microsoft.com/office/drawing/2014/chart" uri="{C3380CC4-5D6E-409C-BE32-E72D297353CC}">
              <c16:uniqueId val="{00000000-B985-4F7C-BD1A-964AD0B883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24876</c:v>
                </c:pt>
                <c:pt idx="5">
                  <c:v>23599</c:v>
                </c:pt>
                <c:pt idx="8">
                  <c:v>22486</c:v>
                </c:pt>
                <c:pt idx="11">
                  <c:v>20979</c:v>
                </c:pt>
                <c:pt idx="14">
                  <c:v>19910</c:v>
                </c:pt>
              </c:numCache>
            </c:numRef>
          </c:val>
          <c:extLst xmlns:c16r2="http://schemas.microsoft.com/office/drawing/2015/06/chart">
            <c:ext xmlns:c16="http://schemas.microsoft.com/office/drawing/2014/chart" uri="{C3380CC4-5D6E-409C-BE32-E72D297353CC}">
              <c16:uniqueId val="{00000001-B985-4F7C-BD1A-964AD0B883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15487</c:v>
                </c:pt>
                <c:pt idx="5">
                  <c:v>15090</c:v>
                </c:pt>
                <c:pt idx="8">
                  <c:v>15831</c:v>
                </c:pt>
                <c:pt idx="11">
                  <c:v>15817</c:v>
                </c:pt>
                <c:pt idx="14">
                  <c:v>15201</c:v>
                </c:pt>
              </c:numCache>
            </c:numRef>
          </c:val>
          <c:extLst xmlns:c16r2="http://schemas.microsoft.com/office/drawing/2015/06/chart">
            <c:ext xmlns:c16="http://schemas.microsoft.com/office/drawing/2014/chart" uri="{C3380CC4-5D6E-409C-BE32-E72D297353CC}">
              <c16:uniqueId val="{00000002-B985-4F7C-BD1A-964AD0B883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85-4F7C-BD1A-964AD0B883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985-4F7C-BD1A-964AD0B883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757</c:v>
                </c:pt>
                <c:pt idx="3">
                  <c:v>744</c:v>
                </c:pt>
                <c:pt idx="6">
                  <c:v>731</c:v>
                </c:pt>
                <c:pt idx="9">
                  <c:v>717</c:v>
                </c:pt>
                <c:pt idx="12">
                  <c:v>703</c:v>
                </c:pt>
              </c:numCache>
            </c:numRef>
          </c:val>
          <c:extLst xmlns:c16r2="http://schemas.microsoft.com/office/drawing/2015/06/chart">
            <c:ext xmlns:c16="http://schemas.microsoft.com/office/drawing/2014/chart" uri="{C3380CC4-5D6E-409C-BE32-E72D297353CC}">
              <c16:uniqueId val="{00000005-B985-4F7C-BD1A-964AD0B883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25034</c:v>
                </c:pt>
                <c:pt idx="3">
                  <c:v>24998</c:v>
                </c:pt>
                <c:pt idx="6">
                  <c:v>23851</c:v>
                </c:pt>
                <c:pt idx="9">
                  <c:v>21698</c:v>
                </c:pt>
                <c:pt idx="12">
                  <c:v>20094</c:v>
                </c:pt>
              </c:numCache>
            </c:numRef>
          </c:val>
          <c:extLst xmlns:c16r2="http://schemas.microsoft.com/office/drawing/2015/06/chart">
            <c:ext xmlns:c16="http://schemas.microsoft.com/office/drawing/2014/chart" uri="{C3380CC4-5D6E-409C-BE32-E72D297353CC}">
              <c16:uniqueId val="{00000006-B985-4F7C-BD1A-964AD0B883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985-4F7C-BD1A-964AD0B883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41308</c:v>
                </c:pt>
                <c:pt idx="3">
                  <c:v>38621</c:v>
                </c:pt>
                <c:pt idx="6">
                  <c:v>37643</c:v>
                </c:pt>
                <c:pt idx="9">
                  <c:v>36248</c:v>
                </c:pt>
                <c:pt idx="12">
                  <c:v>34809</c:v>
                </c:pt>
              </c:numCache>
            </c:numRef>
          </c:val>
          <c:extLst xmlns:c16r2="http://schemas.microsoft.com/office/drawing/2015/06/chart">
            <c:ext xmlns:c16="http://schemas.microsoft.com/office/drawing/2014/chart" uri="{C3380CC4-5D6E-409C-BE32-E72D297353CC}">
              <c16:uniqueId val="{00000008-B985-4F7C-BD1A-964AD0B883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8152</c:v>
                </c:pt>
                <c:pt idx="3">
                  <c:v>7071</c:v>
                </c:pt>
                <c:pt idx="6">
                  <c:v>5985</c:v>
                </c:pt>
                <c:pt idx="9">
                  <c:v>4894</c:v>
                </c:pt>
                <c:pt idx="12">
                  <c:v>3798</c:v>
                </c:pt>
              </c:numCache>
            </c:numRef>
          </c:val>
          <c:extLst xmlns:c16r2="http://schemas.microsoft.com/office/drawing/2015/06/chart">
            <c:ext xmlns:c16="http://schemas.microsoft.com/office/drawing/2014/chart" uri="{C3380CC4-5D6E-409C-BE32-E72D297353CC}">
              <c16:uniqueId val="{00000009-B985-4F7C-BD1A-964AD0B883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139135</c:v>
                </c:pt>
                <c:pt idx="3">
                  <c:v>134883</c:v>
                </c:pt>
                <c:pt idx="6">
                  <c:v>129976</c:v>
                </c:pt>
                <c:pt idx="9">
                  <c:v>130470</c:v>
                </c:pt>
                <c:pt idx="12">
                  <c:v>133965</c:v>
                </c:pt>
              </c:numCache>
            </c:numRef>
          </c:val>
          <c:extLst xmlns:c16r2="http://schemas.microsoft.com/office/drawing/2015/06/chart">
            <c:ext xmlns:c16="http://schemas.microsoft.com/office/drawing/2014/chart" uri="{C3380CC4-5D6E-409C-BE32-E72D297353CC}">
              <c16:uniqueId val="{0000000A-B985-4F7C-BD1A-964AD0B8834D}"/>
            </c:ext>
          </c:extLst>
        </c:ser>
        <c:dLbls>
          <c:showLegendKey val="0"/>
          <c:showVal val="0"/>
          <c:showCatName val="0"/>
          <c:showSerName val="0"/>
          <c:showPercent val="0"/>
          <c:showBubbleSize val="0"/>
        </c:dLbls>
        <c:gapWidth val="100"/>
        <c:overlap val="100"/>
        <c:axId val="120242944"/>
        <c:axId val="120244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65424</c:v>
                </c:pt>
                <c:pt idx="2">
                  <c:v>#N/A</c:v>
                </c:pt>
                <c:pt idx="3">
                  <c:v>#N/A</c:v>
                </c:pt>
                <c:pt idx="4">
                  <c:v>61112</c:v>
                </c:pt>
                <c:pt idx="5">
                  <c:v>#N/A</c:v>
                </c:pt>
                <c:pt idx="6">
                  <c:v>#N/A</c:v>
                </c:pt>
                <c:pt idx="7">
                  <c:v>54675</c:v>
                </c:pt>
                <c:pt idx="8">
                  <c:v>#N/A</c:v>
                </c:pt>
                <c:pt idx="9">
                  <c:v>#N/A</c:v>
                </c:pt>
                <c:pt idx="10">
                  <c:v>50114</c:v>
                </c:pt>
                <c:pt idx="11">
                  <c:v>#N/A</c:v>
                </c:pt>
                <c:pt idx="12">
                  <c:v>#N/A</c:v>
                </c:pt>
                <c:pt idx="13">
                  <c:v>47608</c:v>
                </c:pt>
                <c:pt idx="14">
                  <c:v>#N/A</c:v>
                </c:pt>
              </c:numCache>
            </c:numRef>
          </c:val>
          <c:smooth val="0"/>
          <c:extLst xmlns:c16r2="http://schemas.microsoft.com/office/drawing/2015/06/chart">
            <c:ext xmlns:c16="http://schemas.microsoft.com/office/drawing/2014/chart" uri="{C3380CC4-5D6E-409C-BE32-E72D297353CC}">
              <c16:uniqueId val="{0000000B-B985-4F7C-BD1A-964AD0B8834D}"/>
            </c:ext>
          </c:extLst>
        </c:ser>
        <c:dLbls>
          <c:showLegendKey val="0"/>
          <c:showVal val="0"/>
          <c:showCatName val="0"/>
          <c:showSerName val="0"/>
          <c:showPercent val="0"/>
          <c:showBubbleSize val="0"/>
        </c:dLbls>
        <c:marker val="1"/>
        <c:smooth val="0"/>
        <c:axId val="120242944"/>
        <c:axId val="120244864"/>
      </c:lineChart>
      <c:catAx>
        <c:axId val="12024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244864"/>
        <c:crosses val="autoZero"/>
        <c:auto val="1"/>
        <c:lblAlgn val="ctr"/>
        <c:lblOffset val="100"/>
        <c:tickLblSkip val="1"/>
        <c:tickMarkSkip val="1"/>
        <c:noMultiLvlLbl val="0"/>
      </c:catAx>
      <c:valAx>
        <c:axId val="12024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4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{75555A60-274F-4D00-A9D7-BAD5293EE9FD}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2A9-4AC7-A977-56B8E0A4FE60}"/>
                </c:ext>
              </c:extLst>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{7AE03E68-AFB4-4D1D-9992-F9E20C3E4BC2}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2A9-4AC7-A977-56B8E0A4FE60}"/>
                </c:ext>
              </c:extLst>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{44052F37-534A-443C-A10A-B1F9E3E81083}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2A9-4AC7-A977-56B8E0A4FE60}"/>
                </c:ext>
              </c:extLst>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{7AFBCD22-DF66-4F2E-BA1B-96E6A10FF4E8}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2A9-4AC7-A977-56B8E0A4FE60}"/>
                </c:ext>
              </c:extLst>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{6D8260C6-4B12-485C-A1E5-E06ED37340D3}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2A9-4AC7-A977-56B8E0A4FE6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[1]公会計指標分析・財政指標組合せ分析表!$K$53:$O$53</c:f>
              <c:numCache>
                <c:formatCode>General</c:formatCode>
                <c:ptCount val="5"/>
              </c:numCache>
            </c:numRef>
          </c:xVal>
          <c:yVal>
            <c:numRef>
              <c:f>[1]公会計指標分析・財政指標組合せ分析表!$K$51:$O$51</c:f>
              <c:numCache>
                <c:formatCode>General</c:formatCode>
                <c:ptCount val="5"/>
              </c:numCache>
            </c:numRef>
          </c:yVal>
          <c:smooth val="0"/>
          <c:extLst xmlns:c16r2="http://schemas.microsoft.com/office/drawing/2015/06/chart">
            <c:ext xmlns:c16="http://schemas.microsoft.com/office/drawing/2014/chart" uri="{C3380CC4-5D6E-409C-BE32-E72D297353CC}">
              <c16:uniqueId val="{00000005-B2A9-4AC7-A977-56B8E0A4FE60}"/>
            </c:ext>
          </c:extLst>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{328F16C9-69C7-4046-80CA-ECD6B8B58390}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2A9-4AC7-A977-56B8E0A4FE60}"/>
                </c:ext>
              </c:extLst>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{DEA8A887-FDB2-477E-9FBF-9ED062AB0749}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2A9-4AC7-A977-56B8E0A4FE60}"/>
                </c:ext>
              </c:extLst>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{612C542C-985E-4E42-B2CE-CACC121C09FE}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2A9-4AC7-A977-56B8E0A4FE60}"/>
                </c:ext>
              </c:extLst>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{4BD264B5-EB96-4916-91C7-149CFCF0A483}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2A9-4AC7-A977-56B8E0A4FE60}"/>
                </c:ext>
              </c:extLst>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{1CC5A130-31B7-46A9-8DE7-F9E53AAAB3BD}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2A9-4AC7-A977-56B8E0A4FE6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[1]公会計指標分析・財政指標組合せ分析表!$K$57:$O$57</c:f>
              <c:numCache>
                <c:formatCode>General</c:formatCode>
                <c:ptCount val="5"/>
              </c:numCache>
            </c:numRef>
          </c:xVal>
          <c:yVal>
            <c:numRef>
              <c:f>[1]公会計指標分析・財政指標組合せ分析表!$K$55:$O$55</c:f>
              <c:numCache>
                <c:formatCode>General</c:formatCode>
                <c:ptCount val="5"/>
              </c:numCache>
            </c:numRef>
          </c:yVal>
          <c:smooth val="0"/>
          <c:extLst xmlns:c16r2="http://schemas.microsoft.com/office/drawing/2015/06/chart">
            <c:ext xmlns:c16="http://schemas.microsoft.com/office/drawing/2014/chart" uri="{C3380CC4-5D6E-409C-BE32-E72D297353CC}">
              <c16:uniqueId val="{0000000B-B2A9-4AC7-A977-56B8E0A4FE60}"/>
            </c:ext>
          </c:extLst>
        </c:ser>
        <c:dLbls>
          <c:showLegendKey val="0"/>
          <c:showVal val="0"/>
          <c:showCatName val="0"/>
          <c:showSerName val="0"/>
          <c:showPercent val="0"/>
          <c:showBubbleSize val="0"/>
        </c:dLbls>
        <c:axId val="147269888"/>
        <c:axId val="147272064"/>
      </c:scatterChart>
      <c:valAx>
        <c:axId val="1472698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272064"/>
        <c:crosses val="autoZero"/>
        <c:crossBetween val="midCat"/>
      </c:valAx>
      <c:valAx>
        <c:axId val="147272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269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{CB918C06-A759-4924-9033-CC38C7DF3F12}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16FB-42D3-BD0E-6F5A5E231400}"/>
                </c:ext>
              </c:extLst>
            </c:dLbl>
            <c:dLbl>
              <c:idx val="1"/>
              <c:layout/>
              <c:tx>
                <c:strRef>
                  <c:f>[1]公会計指標分析・財政指標組合せ分析表!$L$72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{82026897-D423-4263-B945-546E2A7FDD97}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16FB-42D3-BD0E-6F5A5E231400}"/>
                </c:ext>
              </c:extLst>
            </c:dLbl>
            <c:dLbl>
              <c:idx val="2"/>
              <c:layout/>
              <c:tx>
                <c:strRef>
                  <c:f>[1]公会計指標分析・財政指標組合せ分析表!$M$72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{FE67A07A-C559-4E09-92F6-7CC647ABEFC8}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16FB-42D3-BD0E-6F5A5E231400}"/>
                </c:ext>
              </c:extLst>
            </c:dLbl>
            <c:dLbl>
              <c:idx val="3"/>
              <c:layout/>
              <c:tx>
                <c:strRef>
                  <c:f>[1]公会計指標分析・財政指標組合せ分析表!$N$72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{30F2F688-6C1B-41CF-8906-3C907519ECF1}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16FB-42D3-BD0E-6F5A5E231400}"/>
                </c:ext>
              </c:extLst>
            </c:dLbl>
            <c:dLbl>
              <c:idx val="4"/>
              <c:layout/>
              <c:tx>
                <c:strRef>
                  <c:f>[1]公会計指標分析・財政指標組合せ分析表!$O$72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{6D9C8A56-A206-4F19-B13B-1EC3B013F150}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16FB-42D3-BD0E-6F5A5E23140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[1]公会計指標分析・財政指標組合せ分析表!$K$75:$O$75</c:f>
              <c:numCache>
                <c:formatCode>General</c:formatCode>
                <c:ptCount val="5"/>
                <c:pt idx="0">
                  <c:v>13</c:v>
                </c:pt>
                <c:pt idx="1">
                  <c:v>12.6</c:v>
                </c:pt>
                <c:pt idx="2">
                  <c:v>12.7</c:v>
                </c:pt>
                <c:pt idx="3">
                  <c:v>12.2</c:v>
                </c:pt>
                <c:pt idx="4">
                  <c:v>11.7</c:v>
                </c:pt>
              </c:numCache>
            </c:numRef>
          </c:xVal>
          <c:yVal>
            <c:numRef>
              <c:f>[1]公会計指標分析・財政指標組合せ分析表!$K$73:$O$73</c:f>
              <c:numCache>
                <c:formatCode>General</c:formatCode>
                <c:ptCount val="5"/>
                <c:pt idx="0">
                  <c:v>136.1</c:v>
                </c:pt>
                <c:pt idx="1">
                  <c:v>127.1</c:v>
                </c:pt>
                <c:pt idx="2">
                  <c:v>113.5</c:v>
                </c:pt>
                <c:pt idx="3">
                  <c:v>105.4</c:v>
                </c:pt>
                <c:pt idx="4">
                  <c:v>99.9</c:v>
                </c:pt>
              </c:numCache>
            </c:numRef>
          </c:yVal>
          <c:smooth val="0"/>
          <c:extLst xmlns:c16r2="http://schemas.microsoft.com/office/drawing/2015/06/chart">
            <c:ext xmlns:c16="http://schemas.microsoft.com/office/drawing/2014/chart" uri="{C3380CC4-5D6E-409C-BE32-E72D297353CC}">
              <c16:uniqueId val="{00000005-16FB-42D3-BD0E-6F5A5E231400}"/>
            </c:ext>
          </c:extLst>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{8504629F-86D0-4FC6-AF4D-4B9B742AB846}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16FB-42D3-BD0E-6F5A5E231400}"/>
                </c:ext>
              </c:extLst>
            </c:dLbl>
            <c:dLbl>
              <c:idx val="1"/>
              <c:layout/>
              <c:tx>
                <c:strRef>
                  <c:f>[1]公会計指標分析・財政指標組合せ分析表!$L$72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{22013541-AD51-49F6-B5B0-1DE2647028D3}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16FB-42D3-BD0E-6F5A5E231400}"/>
                </c:ext>
              </c:extLst>
            </c:dLbl>
            <c:dLbl>
              <c:idx val="2"/>
              <c:layout/>
              <c:tx>
                <c:strRef>
                  <c:f>[1]公会計指標分析・財政指標組合せ分析表!$M$72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{C417E4F2-4D81-4BF6-B97F-1B2851DA51B5}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16FB-42D3-BD0E-6F5A5E231400}"/>
                </c:ext>
              </c:extLst>
            </c:dLbl>
            <c:dLbl>
              <c:idx val="3"/>
              <c:layout/>
              <c:tx>
                <c:strRef>
                  <c:f>[1]公会計指標分析・財政指標組合せ分析表!$N$72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{0B49F4A6-9122-45D9-9FAA-AF6F996B6089}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16FB-42D3-BD0E-6F5A5E231400}"/>
                </c:ext>
              </c:extLst>
            </c:dLbl>
            <c:dLbl>
              <c:idx val="4"/>
              <c:layout/>
              <c:tx>
                <c:strRef>
                  <c:f>[1]公会計指標分析・財政指標組合せ分析表!$O$72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{98D50FA3-C8FB-4E91-A2F2-2AF33A55555B}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16FB-42D3-BD0E-6F5A5E23140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[1]公会計指標分析・財政指標組合せ分析表!$K$79:$O$79</c:f>
              <c:numCache>
                <c:formatCode>General</c:formatCode>
                <c:ptCount val="5"/>
                <c:pt idx="0">
                  <c:v>8.6</c:v>
                </c:pt>
                <c:pt idx="1">
                  <c:v>8.3000000000000007</c:v>
                </c:pt>
                <c:pt idx="2">
                  <c:v>7.7</c:v>
                </c:pt>
                <c:pt idx="3">
                  <c:v>7.1</c:v>
                </c:pt>
                <c:pt idx="4">
                  <c:v>6.3</c:v>
                </c:pt>
              </c:numCache>
            </c:numRef>
          </c:xVal>
          <c:yVal>
            <c:numRef>
              <c:f>[1]公会計指標分析・財政指標組合せ分析表!$K$77:$O$77</c:f>
              <c:numCache>
                <c:formatCode>General</c:formatCode>
                <c:ptCount val="5"/>
                <c:pt idx="0">
                  <c:v>62.5</c:v>
                </c:pt>
                <c:pt idx="1">
                  <c:v>57.8</c:v>
                </c:pt>
                <c:pt idx="2">
                  <c:v>49.8</c:v>
                </c:pt>
                <c:pt idx="3">
                  <c:v>45.1</c:v>
                </c:pt>
                <c:pt idx="4">
                  <c:v>37.4</c:v>
                </c:pt>
              </c:numCache>
            </c:numRef>
          </c:yVal>
          <c:smooth val="0"/>
          <c:extLst xmlns:c16r2="http://schemas.microsoft.com/office/drawing/2015/06/chart">
            <c:ext xmlns:c16="http://schemas.microsoft.com/office/drawing/2014/chart" uri="{C3380CC4-5D6E-409C-BE32-E72D297353CC}">
              <c16:uniqueId val="{0000000B-16FB-42D3-BD0E-6F5A5E231400}"/>
            </c:ext>
          </c:extLst>
        </c:ser>
        <c:dLbls>
          <c:showLegendKey val="0"/>
          <c:showVal val="0"/>
          <c:showCatName val="0"/>
          <c:showSerName val="0"/>
          <c:showPercent val="0"/>
          <c:showBubbleSize val="0"/>
        </c:dLbls>
        <c:axId val="147763968"/>
        <c:axId val="147765888"/>
      </c:scatterChart>
      <c:valAx>
        <c:axId val="147763968"/>
        <c:scaling>
          <c:orientation val="minMax"/>
          <c:max val="13.6"/>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765888"/>
        <c:crosses val="autoZero"/>
        <c:crossBetween val="midCat"/>
      </c:valAx>
      <c:valAx>
        <c:axId val="147765888"/>
        <c:scaling>
          <c:orientation val="minMax"/>
          <c:max val="15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763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元利償還金及び公営企業債の元利償還金に対する繰入金については，既往債の償還終了や近年の新規発行抑制及び低金利での資金調達等の影響により，前年度と比較して約５億５千万円の減となった。</a:t>
          </a:r>
        </a:p>
        <a:p>
          <a:r>
            <a:rPr kumimoji="1" lang="ja-JP" altLang="en-US" sz="1300">
              <a:latin typeface="ＭＳ ゴシック" pitchFamily="49" charset="-128"/>
              <a:ea typeface="ＭＳ ゴシック" pitchFamily="49" charset="-128"/>
            </a:rPr>
            <a:t>　また，控除財源である算入公債費等についても，都市計画税や市営住宅使用料等の充当可能特定財源のほか，基準財政需要額に算入された公債費についてもそれぞれ減少したことにより，約５億８千万円の減となった。</a:t>
          </a:r>
        </a:p>
        <a:p>
          <a:r>
            <a:rPr kumimoji="1" lang="ja-JP" altLang="en-US" sz="1300">
              <a:latin typeface="ＭＳ ゴシック" pitchFamily="49" charset="-128"/>
              <a:ea typeface="ＭＳ ゴシック" pitchFamily="49" charset="-128"/>
            </a:rPr>
            <a:t>　これにより，実質公債費比率の分子合計では前年度と比較して約３千万円の増加することとなった。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将来負担額については，庁舎建設などの投資的事業が集中したことに伴い，一般会計等に係る地方債の現在高が前年度と比較して約</a:t>
          </a:r>
          <a:r>
            <a:rPr kumimoji="1" lang="en-US" altLang="ja-JP" sz="1200">
              <a:latin typeface="ＭＳ ゴシック" pitchFamily="49" charset="-128"/>
              <a:ea typeface="ＭＳ ゴシック" pitchFamily="49" charset="-128"/>
            </a:rPr>
            <a:t>35</a:t>
          </a:r>
          <a:r>
            <a:rPr kumimoji="1" lang="ja-JP" altLang="en-US" sz="1200">
              <a:latin typeface="ＭＳ ゴシック" pitchFamily="49" charset="-128"/>
              <a:ea typeface="ＭＳ ゴシック" pitchFamily="49" charset="-128"/>
            </a:rPr>
            <a:t>億円増加したが，職員に係る退職手当負担見込額が約</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億円，天応第２期埋立地用地取得事業等の債務負担行為に基づく支出予定額が約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億９千万円，上下水道事業などの公営企業債等の繰入見込額が約</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億４千万円それぞれ減少したことから，合計で約６億６千万円の減となった。</a:t>
          </a:r>
        </a:p>
        <a:p>
          <a:r>
            <a:rPr kumimoji="1" lang="ja-JP" altLang="en-US" sz="1200">
              <a:latin typeface="ＭＳ ゴシック" pitchFamily="49" charset="-128"/>
              <a:ea typeface="ＭＳ ゴシック" pitchFamily="49" charset="-128"/>
            </a:rPr>
            <a:t>　また，控除財源である充当可能財源等については，財政調整基金等の充当可能基金が約６億円の減，都市計画税や市営住宅使用料等の充当可能特定歳入が約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億７千万円の減となったものの，合併特例債などの財政措置の高い地方債の活用を図ったことにより，基準財政需要額算入見込額が約</a:t>
          </a:r>
          <a:r>
            <a:rPr kumimoji="1" lang="en-US" altLang="ja-JP" sz="1200">
              <a:latin typeface="ＭＳ ゴシック" pitchFamily="49" charset="-128"/>
              <a:ea typeface="ＭＳ ゴシック" pitchFamily="49" charset="-128"/>
            </a:rPr>
            <a:t>35</a:t>
          </a:r>
          <a:r>
            <a:rPr kumimoji="1" lang="ja-JP" altLang="en-US" sz="1200">
              <a:latin typeface="ＭＳ ゴシック" pitchFamily="49" charset="-128"/>
              <a:ea typeface="ＭＳ ゴシック" pitchFamily="49" charset="-128"/>
            </a:rPr>
            <a:t>億３千万円の増となったことから，合計で約</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億５千万円の増となった。これにより，分子合計では，前年度と比較して約</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12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12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124" name="正方形/長方形 12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5" name="正方形/長方形 12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6" name="正方形/長方形 12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7" name="正方形/長方形 12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8" name="正方形/長方形 12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9" name="正方形/長方形 12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0" name="正方形/長方形 12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1" name="正方形/長方形 13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2" name="正方形/長方形 13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3" name="正方形/長方形 13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232,925
230,001
352.80
110,156,529
108,006,800
1,999,897
58,015,665
133,839,936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34" name="正方形/長方形 13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35" name="正方形/長方形 13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36" name="正方形/長方形 13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99.9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37" name="正方形/長方形 13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38" name="正方形/長方形 13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39" name="正方形/長方形 13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140" name="角丸四角形 13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141" name="正方形/長方形 14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142" name="正方形/長方形 14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143" name="直線コネクタ 14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144" name="円/楕円 14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145" name="フローチャート : 判断 14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146" name="テキスト ボックス 14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147" name="テキスト ボックス 14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148" name="テキスト ボックス 14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149" name="テキスト ボックス 14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150" name="正方形/長方形 14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151" name="正方形/長方形 15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152" name="正方形/長方形 15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153" name="正方形/長方形 15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154" name="正方形/長方形 15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155" name="正方形/長方形 15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156" name="正方形/長方形 15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157" name="正方形/長方形 15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158" name="正方形/長方形 15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159" name="正方形/長方形 15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160" name="正方形/長方形 15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161" name="正方形/長方形 16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162" name="テキスト ボックス 16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163" name="正方形/長方形 16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164" name="正方形/長方形 16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165" name="正方形/長方形 16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166" name="正方形/長方形 16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167" name="正方形/長方形 16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168" name="正方形/長方形 16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169" name="正方形/長方形 16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170" name="正方形/長方形 16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171" name="正方形/長方形 17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172" name="正方形/長方形 17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173" name="正方形/長方形 17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174" name="テキスト ボックス 17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75" name="正方形/長方形 17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76" name="正方形/長方形 17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77" name="正方形/長方形 17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178" name="正方形/長方形 17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179" name="正方形/長方形 17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180" name="テキスト ボックス 17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81" name="テキスト ボックス 18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232,925
230,001
352.80
110,156,529
108,006,800
1,999,897
58,015,665
133,839,936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99.9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232,925
230,001
352.80
110,156,529
108,006,800
1,999,897
58,015,665
133,839,936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99.9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28575</xdr:colOff>
      <xdr:row>24</xdr:row>
      <xdr:rowOff>63500</xdr:rowOff>
    </xdr:from>
    <xdr:to>
      <xdr:col>33</xdr:col>
      <xdr:colOff>288925</xdr:colOff>
      <xdr:row>109</xdr:row>
      <xdr:rowOff>95250</xdr:rowOff>
    </xdr:to>
    <xdr:sp macro="" textlink="">
      <xdr:nvSpPr>
        <xdr:cNvPr id="22" name="正方形/長方形 21"/>
        <xdr:cNvSpPr/>
      </xdr:nvSpPr>
      <xdr:spPr>
        <a:xfrm>
          <a:off x="727075" y="4330700"/>
          <a:ext cx="22231350" cy="15144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232,925
230,001
352.80
110,156,529
108,006,800
1,999,897
58,015,665
133,839,936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99.9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前年度と同ポイントの</a:t>
          </a:r>
          <a:r>
            <a:rPr kumimoji="1" lang="en-US" altLang="ja-JP" sz="1300">
              <a:latin typeface="ＭＳ Ｐゴシック"/>
            </a:rPr>
            <a:t>0.61</a:t>
          </a:r>
          <a:r>
            <a:rPr kumimoji="1" lang="ja-JP" altLang="en-US" sz="1300">
              <a:latin typeface="ＭＳ Ｐゴシック"/>
            </a:rPr>
            <a:t>であるが，人口の減少や長引く景気低迷による個人・法人税収の減少や合併による影響などの要因により，類似団体平均値を下回っている。</a:t>
          </a:r>
        </a:p>
        <a:p>
          <a:r>
            <a:rPr kumimoji="1" lang="ja-JP" altLang="en-US" sz="1300">
              <a:latin typeface="ＭＳ Ｐゴシック"/>
            </a:rPr>
            <a:t>　今後とも市税以外においても低利用市有地の売却や有効活用等により歳入を確保するほか，徹底した事務事業の見直し等により歳出の抑制を図るなどの行財政改革に取り組むとともに，持続可能な財政基盤を確立するため，財政の健全化に努め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14817</xdr:rowOff>
    </xdr:to>
    <xdr:cxnSp macro="">
      <xdr:nvCxnSpPr>
        <xdr:cNvPr id="71" name="直線コネクタ 70"/>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2.0</a:t>
          </a:r>
          <a:r>
            <a:rPr kumimoji="1" lang="ja-JP" altLang="en-US" sz="1300">
              <a:latin typeface="ＭＳ Ｐゴシック"/>
            </a:rPr>
            <a:t>ポイント減の</a:t>
          </a:r>
          <a:r>
            <a:rPr kumimoji="1" lang="en-US" altLang="ja-JP" sz="1300">
              <a:latin typeface="ＭＳ Ｐゴシック"/>
            </a:rPr>
            <a:t>94.7</a:t>
          </a:r>
          <a:r>
            <a:rPr kumimoji="1" lang="ja-JP" altLang="en-US" sz="1300">
              <a:latin typeface="ＭＳ Ｐゴシック"/>
            </a:rPr>
            <a:t>％であるが，これは，市税や地方交付税等は減少したものの地方消費税交付金等の増加により前年度と比べ歳入経常一般財源が９億４千万円上回ったことに加え，人件費，公債費等の経常充当一般財源が２億６千万円減少したことなどによるものである。</a:t>
          </a:r>
        </a:p>
        <a:p>
          <a:r>
            <a:rPr kumimoji="1" lang="ja-JP" altLang="en-US" sz="1300">
              <a:latin typeface="ＭＳ Ｐゴシック"/>
            </a:rPr>
            <a:t>　しかし，類似団体平均値を上回っている状況であり，今後とも行財政改革の着実な実践による経常経費の抑制に努め，財政構造の弾力性の確保に努めていく。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66</xdr:row>
      <xdr:rowOff>18204</xdr:rowOff>
    </xdr:to>
    <xdr:cxnSp macro="">
      <xdr:nvCxnSpPr>
        <xdr:cNvPr id="131" name="直線コネクタ 130"/>
        <xdr:cNvCxnSpPr/>
      </xdr:nvCxnSpPr>
      <xdr:spPr>
        <a:xfrm flipV="1">
          <a:off x="4114800" y="1117303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66</xdr:row>
      <xdr:rowOff>18204</xdr:rowOff>
    </xdr:to>
    <xdr:cxnSp macro="">
      <xdr:nvCxnSpPr>
        <xdr:cNvPr id="134" name="直線コネクタ 133"/>
        <xdr:cNvCxnSpPr/>
      </xdr:nvCxnSpPr>
      <xdr:spPr>
        <a:xfrm>
          <a:off x="3225800" y="111730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28787</xdr:rowOff>
    </xdr:from>
    <xdr:to>
      <xdr:col>4</xdr:col>
      <xdr:colOff>482600</xdr:colOff>
      <xdr:row>65</xdr:row>
      <xdr:rowOff>77046</xdr:rowOff>
    </xdr:to>
    <xdr:cxnSp macro="">
      <xdr:nvCxnSpPr>
        <xdr:cNvPr id="137" name="直線コネクタ 136"/>
        <xdr:cNvCxnSpPr/>
      </xdr:nvCxnSpPr>
      <xdr:spPr>
        <a:xfrm flipV="1">
          <a:off x="2336800" y="11173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95673</xdr:rowOff>
    </xdr:from>
    <xdr:to>
      <xdr:col>3</xdr:col>
      <xdr:colOff>279400</xdr:colOff>
      <xdr:row>65</xdr:row>
      <xdr:rowOff>77046</xdr:rowOff>
    </xdr:to>
    <xdr:cxnSp macro="">
      <xdr:nvCxnSpPr>
        <xdr:cNvPr id="140" name="直線コネクタ 139"/>
        <xdr:cNvCxnSpPr/>
      </xdr:nvCxnSpPr>
      <xdr:spPr>
        <a:xfrm>
          <a:off x="1447800" y="110684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50" name="円/楕円 149"/>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51"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138854</xdr:rowOff>
    </xdr:from>
    <xdr:to>
      <xdr:col>6</xdr:col>
      <xdr:colOff>50800</xdr:colOff>
      <xdr:row>66</xdr:row>
      <xdr:rowOff>69004</xdr:rowOff>
    </xdr:to>
    <xdr:sp macro="" textlink="">
      <xdr:nvSpPr>
        <xdr:cNvPr id="152" name="円/楕円 151"/>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53781</xdr:rowOff>
    </xdr:from>
    <xdr:ext cx="736600" cy="259045"/>
    <xdr:sp macro="" textlink="">
      <xdr:nvSpPr>
        <xdr:cNvPr id="153" name="テキスト ボックス 152"/>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54" name="円/楕円 153"/>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55" name="テキスト ボックス 154"/>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26246</xdr:rowOff>
    </xdr:from>
    <xdr:to>
      <xdr:col>3</xdr:col>
      <xdr:colOff>330200</xdr:colOff>
      <xdr:row>65</xdr:row>
      <xdr:rowOff>127846</xdr:rowOff>
    </xdr:to>
    <xdr:sp macro="" textlink="">
      <xdr:nvSpPr>
        <xdr:cNvPr id="156" name="円/楕円 155"/>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57" name="テキスト ボックス 156"/>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44873</xdr:rowOff>
    </xdr:from>
    <xdr:to>
      <xdr:col>2</xdr:col>
      <xdr:colOff>127000</xdr:colOff>
      <xdr:row>64</xdr:row>
      <xdr:rowOff>146473</xdr:rowOff>
    </xdr:to>
    <xdr:sp macro="" textlink="">
      <xdr:nvSpPr>
        <xdr:cNvPr id="158" name="円/楕円 157"/>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131250</xdr:rowOff>
    </xdr:from>
    <xdr:ext cx="762000" cy="259045"/>
    <xdr:sp macro="" textlink="">
      <xdr:nvSpPr>
        <xdr:cNvPr id="159" name="テキスト ボックス 158"/>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1,614</a:t>
          </a:r>
          <a:r>
            <a:rPr kumimoji="1" lang="ja-JP" altLang="en-US" sz="1300">
              <a:latin typeface="ＭＳ Ｐゴシック"/>
            </a:rPr>
            <a:t>円増の</a:t>
          </a:r>
          <a:r>
            <a:rPr kumimoji="1" lang="en-US" altLang="ja-JP" sz="1300">
              <a:latin typeface="ＭＳ Ｐゴシック"/>
            </a:rPr>
            <a:t>124,057</a:t>
          </a:r>
          <a:r>
            <a:rPr kumimoji="1" lang="ja-JP" altLang="en-US" sz="1300">
              <a:latin typeface="ＭＳ Ｐゴシック"/>
            </a:rPr>
            <a:t>円で，類似団体平均値を上回っている。</a:t>
          </a:r>
        </a:p>
        <a:p>
          <a:r>
            <a:rPr kumimoji="1" lang="ja-JP" altLang="en-US" sz="1300">
              <a:latin typeface="ＭＳ Ｐゴシック"/>
            </a:rPr>
            <a:t>　これは，合併に伴う職員数の増加や保健所設置市であることなどによる人件費の決算額が高いことが主な要因となっている。</a:t>
          </a:r>
        </a:p>
        <a:p>
          <a:r>
            <a:rPr kumimoji="1" lang="ja-JP" altLang="en-US" sz="1300">
              <a:latin typeface="ＭＳ Ｐゴシック"/>
            </a:rPr>
            <a:t>　今後も行政改革３計画（呉市職員体制再構築計画，呉市アウトソーシング推進計画，呉市公共施設再配置計画）に基づき，効率的な行政運営を積極的に推進することで，職員人件費の縮減をはじめとした行政コストの低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80874</xdr:rowOff>
    </xdr:from>
    <xdr:to>
      <xdr:col>7</xdr:col>
      <xdr:colOff>152400</xdr:colOff>
      <xdr:row>85</xdr:row>
      <xdr:rowOff>113330</xdr:rowOff>
    </xdr:to>
    <xdr:cxnSp macro="">
      <xdr:nvCxnSpPr>
        <xdr:cNvPr id="194" name="直線コネクタ 193"/>
        <xdr:cNvCxnSpPr/>
      </xdr:nvCxnSpPr>
      <xdr:spPr>
        <a:xfrm>
          <a:off x="4114800" y="14654124"/>
          <a:ext cx="838200" cy="3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37726</xdr:rowOff>
    </xdr:from>
    <xdr:ext cx="762000" cy="259045"/>
    <xdr:sp macro="" textlink="">
      <xdr:nvSpPr>
        <xdr:cNvPr id="195" name="人件費・物件費等の状況平均値テキスト"/>
        <xdr:cNvSpPr txBox="1"/>
      </xdr:nvSpPr>
      <xdr:spPr>
        <a:xfrm>
          <a:off x="5041900" y="14096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129383</xdr:rowOff>
    </xdr:from>
    <xdr:to>
      <xdr:col>6</xdr:col>
      <xdr:colOff>0</xdr:colOff>
      <xdr:row>85</xdr:row>
      <xdr:rowOff>80874</xdr:rowOff>
    </xdr:to>
    <xdr:cxnSp macro="">
      <xdr:nvCxnSpPr>
        <xdr:cNvPr id="197" name="直線コネクタ 196"/>
        <xdr:cNvCxnSpPr/>
      </xdr:nvCxnSpPr>
      <xdr:spPr>
        <a:xfrm>
          <a:off x="3225800" y="14531183"/>
          <a:ext cx="889000" cy="1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91935</xdr:rowOff>
    </xdr:from>
    <xdr:ext cx="736600" cy="259045"/>
    <xdr:sp macro="" textlink="">
      <xdr:nvSpPr>
        <xdr:cNvPr id="199" name="テキスト ボックス 198"/>
        <xdr:cNvSpPr txBox="1"/>
      </xdr:nvSpPr>
      <xdr:spPr>
        <a:xfrm>
          <a:off x="3733800" y="1397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129383</xdr:rowOff>
    </xdr:from>
    <xdr:to>
      <xdr:col>4</xdr:col>
      <xdr:colOff>482600</xdr:colOff>
      <xdr:row>84</xdr:row>
      <xdr:rowOff>146112</xdr:rowOff>
    </xdr:to>
    <xdr:cxnSp macro="">
      <xdr:nvCxnSpPr>
        <xdr:cNvPr id="200" name="直線コネクタ 199"/>
        <xdr:cNvCxnSpPr/>
      </xdr:nvCxnSpPr>
      <xdr:spPr>
        <a:xfrm flipV="1">
          <a:off x="2336800" y="14531183"/>
          <a:ext cx="889000" cy="1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158459</xdr:rowOff>
    </xdr:from>
    <xdr:ext cx="762000" cy="259045"/>
    <xdr:sp macro="" textlink="">
      <xdr:nvSpPr>
        <xdr:cNvPr id="202" name="テキスト ボックス 201"/>
        <xdr:cNvSpPr txBox="1"/>
      </xdr:nvSpPr>
      <xdr:spPr>
        <a:xfrm>
          <a:off x="2844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146112</xdr:rowOff>
    </xdr:from>
    <xdr:to>
      <xdr:col>3</xdr:col>
      <xdr:colOff>279400</xdr:colOff>
      <xdr:row>85</xdr:row>
      <xdr:rowOff>33319</xdr:rowOff>
    </xdr:to>
    <xdr:cxnSp macro="">
      <xdr:nvCxnSpPr>
        <xdr:cNvPr id="203" name="直線コネクタ 202"/>
        <xdr:cNvCxnSpPr/>
      </xdr:nvCxnSpPr>
      <xdr:spPr>
        <a:xfrm flipV="1">
          <a:off x="1447800" y="14547912"/>
          <a:ext cx="889000" cy="5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17736</xdr:rowOff>
    </xdr:from>
    <xdr:ext cx="762000" cy="259045"/>
    <xdr:sp macro="" textlink="">
      <xdr:nvSpPr>
        <xdr:cNvPr id="205" name="テキスト ボックス 204"/>
        <xdr:cNvSpPr txBox="1"/>
      </xdr:nvSpPr>
      <xdr:spPr>
        <a:xfrm>
          <a:off x="1955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75950</xdr:rowOff>
    </xdr:from>
    <xdr:ext cx="762000" cy="259045"/>
    <xdr:sp macro="" textlink="">
      <xdr:nvSpPr>
        <xdr:cNvPr id="207" name="テキスト ボックス 206"/>
        <xdr:cNvSpPr txBox="1"/>
      </xdr:nvSpPr>
      <xdr:spPr>
        <a:xfrm>
          <a:off x="1066800" y="139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62530</xdr:rowOff>
    </xdr:from>
    <xdr:to>
      <xdr:col>7</xdr:col>
      <xdr:colOff>203200</xdr:colOff>
      <xdr:row>85</xdr:row>
      <xdr:rowOff>164130</xdr:rowOff>
    </xdr:to>
    <xdr:sp macro="" textlink="">
      <xdr:nvSpPr>
        <xdr:cNvPr id="213" name="円/楕円 212"/>
        <xdr:cNvSpPr/>
      </xdr:nvSpPr>
      <xdr:spPr>
        <a:xfrm>
          <a:off x="4902200" y="146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34607</xdr:rowOff>
    </xdr:from>
    <xdr:ext cx="762000" cy="259045"/>
    <xdr:sp macro="" textlink="">
      <xdr:nvSpPr>
        <xdr:cNvPr id="214" name="人件費・物件費等の状況該当値テキスト"/>
        <xdr:cNvSpPr txBox="1"/>
      </xdr:nvSpPr>
      <xdr:spPr>
        <a:xfrm>
          <a:off x="5041900" y="1460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124,057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30074</xdr:rowOff>
    </xdr:from>
    <xdr:to>
      <xdr:col>6</xdr:col>
      <xdr:colOff>50800</xdr:colOff>
      <xdr:row>85</xdr:row>
      <xdr:rowOff>131674</xdr:rowOff>
    </xdr:to>
    <xdr:sp macro="" textlink="">
      <xdr:nvSpPr>
        <xdr:cNvPr id="215" name="円/楕円 214"/>
        <xdr:cNvSpPr/>
      </xdr:nvSpPr>
      <xdr:spPr>
        <a:xfrm>
          <a:off x="4064000" y="146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116451</xdr:rowOff>
    </xdr:from>
    <xdr:ext cx="736600" cy="259045"/>
    <xdr:sp macro="" textlink="">
      <xdr:nvSpPr>
        <xdr:cNvPr id="216" name="テキスト ボックス 215"/>
        <xdr:cNvSpPr txBox="1"/>
      </xdr:nvSpPr>
      <xdr:spPr>
        <a:xfrm>
          <a:off x="3733800" y="1468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122,443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78583</xdr:rowOff>
    </xdr:from>
    <xdr:to>
      <xdr:col>4</xdr:col>
      <xdr:colOff>533400</xdr:colOff>
      <xdr:row>85</xdr:row>
      <xdr:rowOff>8733</xdr:rowOff>
    </xdr:to>
    <xdr:sp macro="" textlink="">
      <xdr:nvSpPr>
        <xdr:cNvPr id="217" name="円/楕円 216"/>
        <xdr:cNvSpPr/>
      </xdr:nvSpPr>
      <xdr:spPr>
        <a:xfrm>
          <a:off x="3175000" y="144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164960</xdr:rowOff>
    </xdr:from>
    <xdr:ext cx="762000" cy="259045"/>
    <xdr:sp macro="" textlink="">
      <xdr:nvSpPr>
        <xdr:cNvPr id="218" name="テキスト ボックス 217"/>
        <xdr:cNvSpPr txBox="1"/>
      </xdr:nvSpPr>
      <xdr:spPr>
        <a:xfrm>
          <a:off x="2844800" y="1456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116,329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95312</xdr:rowOff>
    </xdr:from>
    <xdr:to>
      <xdr:col>3</xdr:col>
      <xdr:colOff>330200</xdr:colOff>
      <xdr:row>85</xdr:row>
      <xdr:rowOff>25462</xdr:rowOff>
    </xdr:to>
    <xdr:sp macro="" textlink="">
      <xdr:nvSpPr>
        <xdr:cNvPr id="219" name="円/楕円 218"/>
        <xdr:cNvSpPr/>
      </xdr:nvSpPr>
      <xdr:spPr>
        <a:xfrm>
          <a:off x="2286000" y="144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10239</xdr:rowOff>
    </xdr:from>
    <xdr:ext cx="762000" cy="259045"/>
    <xdr:sp macro="" textlink="">
      <xdr:nvSpPr>
        <xdr:cNvPr id="220" name="テキスト ボックス 219"/>
        <xdr:cNvSpPr txBox="1"/>
      </xdr:nvSpPr>
      <xdr:spPr>
        <a:xfrm>
          <a:off x="1955800" y="1458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117,161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153969</xdr:rowOff>
    </xdr:from>
    <xdr:to>
      <xdr:col>2</xdr:col>
      <xdr:colOff>127000</xdr:colOff>
      <xdr:row>85</xdr:row>
      <xdr:rowOff>84119</xdr:rowOff>
    </xdr:to>
    <xdr:sp macro="" textlink="">
      <xdr:nvSpPr>
        <xdr:cNvPr id="221" name="円/楕円 220"/>
        <xdr:cNvSpPr/>
      </xdr:nvSpPr>
      <xdr:spPr>
        <a:xfrm>
          <a:off x="1397000" y="145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68896</xdr:rowOff>
    </xdr:from>
    <xdr:ext cx="762000" cy="259045"/>
    <xdr:sp macro="" textlink="">
      <xdr:nvSpPr>
        <xdr:cNvPr id="222" name="テキスト ボックス 221"/>
        <xdr:cNvSpPr txBox="1"/>
      </xdr:nvSpPr>
      <xdr:spPr>
        <a:xfrm>
          <a:off x="1066800" y="1464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日現在のラスパイレス指数は，前年から</a:t>
          </a:r>
          <a:r>
            <a:rPr kumimoji="1" lang="en-US" altLang="ja-JP" sz="1300">
              <a:latin typeface="ＭＳ Ｐゴシック"/>
            </a:rPr>
            <a:t>0.3</a:t>
          </a:r>
          <a:r>
            <a:rPr kumimoji="1" lang="ja-JP" altLang="en-US" sz="1300">
              <a:latin typeface="ＭＳ Ｐゴシック"/>
            </a:rPr>
            <a:t>ポイント減少し</a:t>
          </a:r>
          <a:r>
            <a:rPr kumimoji="1" lang="en-US" altLang="ja-JP" sz="1300">
              <a:latin typeface="ＭＳ Ｐゴシック"/>
            </a:rPr>
            <a:t>100.3</a:t>
          </a:r>
          <a:r>
            <a:rPr kumimoji="1" lang="ja-JP" altLang="en-US" sz="1300">
              <a:latin typeface="ＭＳ Ｐゴシック"/>
            </a:rPr>
            <a:t>となっており，類似団体の中では中位に位置している。</a:t>
          </a:r>
        </a:p>
        <a:p>
          <a:r>
            <a:rPr kumimoji="1" lang="ja-JP" altLang="en-US" sz="1300">
              <a:latin typeface="ＭＳ Ｐゴシック"/>
            </a:rPr>
            <a:t>　しかしながら，ラスパイレス指数は</a:t>
          </a:r>
          <a:r>
            <a:rPr kumimoji="1" lang="en-US" altLang="ja-JP" sz="1300">
              <a:latin typeface="ＭＳ Ｐゴシック"/>
            </a:rPr>
            <a:t>100</a:t>
          </a:r>
          <a:r>
            <a:rPr kumimoji="1" lang="ja-JP" altLang="en-US" sz="1300">
              <a:latin typeface="ＭＳ Ｐゴシック"/>
            </a:rPr>
            <a:t>を上回っており，今後も引き続き，指数の変動を注視しつつ，より適正な給与制度の確立に努めていく。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41427</xdr:rowOff>
    </xdr:to>
    <xdr:cxnSp macro="">
      <xdr:nvCxnSpPr>
        <xdr:cNvPr id="258" name="直線コネクタ 257"/>
        <xdr:cNvCxnSpPr/>
      </xdr:nvCxnSpPr>
      <xdr:spPr>
        <a:xfrm flipV="1">
          <a:off x="16179800" y="1423730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9"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41427</xdr:rowOff>
    </xdr:to>
    <xdr:cxnSp macro="">
      <xdr:nvCxnSpPr>
        <xdr:cNvPr id="261" name="直線コネクタ 260"/>
        <xdr:cNvCxnSpPr/>
      </xdr:nvCxnSpPr>
      <xdr:spPr>
        <a:xfrm>
          <a:off x="15290800" y="14271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3" name="テキスト ボックス 26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89</xdr:row>
      <xdr:rowOff>35379</xdr:rowOff>
    </xdr:to>
    <xdr:cxnSp macro="">
      <xdr:nvCxnSpPr>
        <xdr:cNvPr id="264" name="直線コネクタ 263"/>
        <xdr:cNvCxnSpPr/>
      </xdr:nvCxnSpPr>
      <xdr:spPr>
        <a:xfrm flipV="1">
          <a:off x="14401800" y="14271777"/>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45055</xdr:rowOff>
    </xdr:from>
    <xdr:to>
      <xdr:col>21</xdr:col>
      <xdr:colOff>0</xdr:colOff>
      <xdr:row>89</xdr:row>
      <xdr:rowOff>35379</xdr:rowOff>
    </xdr:to>
    <xdr:cxnSp macro="">
      <xdr:nvCxnSpPr>
        <xdr:cNvPr id="267" name="直線コネクタ 266"/>
        <xdr:cNvCxnSpPr/>
      </xdr:nvCxnSpPr>
      <xdr:spPr>
        <a:xfrm>
          <a:off x="13512800" y="14961205"/>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9" name="テキスト ボックス 268"/>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104520</xdr:rowOff>
    </xdr:from>
    <xdr:ext cx="762000" cy="259045"/>
    <xdr:sp macro="" textlink="">
      <xdr:nvSpPr>
        <xdr:cNvPr id="271" name="テキスト ボックス 270"/>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7" name="円/楕円 276"/>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99682</xdr:rowOff>
    </xdr:from>
    <xdr:ext cx="762000" cy="259045"/>
    <xdr:sp macro="" textlink="">
      <xdr:nvSpPr>
        <xdr:cNvPr id="278" name="給与水準   （国との比較）該当値テキスト"/>
        <xdr:cNvSpPr txBox="1"/>
      </xdr:nvSpPr>
      <xdr:spPr>
        <a:xfrm>
          <a:off x="17106900" y="1415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9" name="円/楕円 278"/>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80" name="テキスト ボックス 279"/>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1" name="円/楕円 280"/>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77004</xdr:rowOff>
    </xdr:from>
    <xdr:ext cx="762000" cy="259045"/>
    <xdr:sp macro="" textlink="">
      <xdr:nvSpPr>
        <xdr:cNvPr id="282" name="テキスト ボックス 281"/>
        <xdr:cNvSpPr txBox="1"/>
      </xdr:nvSpPr>
      <xdr:spPr>
        <a:xfrm>
          <a:off x="14909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3" name="円/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4" name="テキスト ボックス 283"/>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165705</xdr:rowOff>
    </xdr:from>
    <xdr:to>
      <xdr:col>19</xdr:col>
      <xdr:colOff>533400</xdr:colOff>
      <xdr:row>87</xdr:row>
      <xdr:rowOff>95855</xdr:rowOff>
    </xdr:to>
    <xdr:sp macro="" textlink="">
      <xdr:nvSpPr>
        <xdr:cNvPr id="285" name="円/楕円 284"/>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106032</xdr:rowOff>
    </xdr:from>
    <xdr:ext cx="762000" cy="259045"/>
    <xdr:sp macro="" textlink="">
      <xdr:nvSpPr>
        <xdr:cNvPr id="286" name="テキスト ボックス 285"/>
        <xdr:cNvSpPr txBox="1"/>
      </xdr:nvSpPr>
      <xdr:spPr>
        <a:xfrm>
          <a:off x="13131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0.16</a:t>
          </a:r>
          <a:r>
            <a:rPr kumimoji="1" lang="ja-JP" altLang="en-US" sz="1200">
              <a:latin typeface="ＭＳ Ｐゴシック"/>
            </a:rPr>
            <a:t>ポイント減の</a:t>
          </a:r>
          <a:r>
            <a:rPr kumimoji="1" lang="en-US" altLang="ja-JP" sz="1200">
              <a:latin typeface="ＭＳ Ｐゴシック"/>
            </a:rPr>
            <a:t>7.38</a:t>
          </a:r>
          <a:r>
            <a:rPr kumimoji="1" lang="ja-JP" altLang="en-US" sz="1200">
              <a:latin typeface="ＭＳ Ｐゴシック"/>
            </a:rPr>
            <a:t>人であるが，保健所設置市であることなどの要因により，依然として類似団体平均値を上回っている。</a:t>
          </a:r>
        </a:p>
        <a:p>
          <a:r>
            <a:rPr kumimoji="1" lang="ja-JP" altLang="en-US" sz="1200">
              <a:latin typeface="ＭＳ Ｐゴシック"/>
            </a:rPr>
            <a:t>　平成</a:t>
          </a:r>
          <a:r>
            <a:rPr kumimoji="1" lang="en-US" altLang="ja-JP" sz="1200">
              <a:latin typeface="ＭＳ Ｐゴシック"/>
            </a:rPr>
            <a:t>25</a:t>
          </a:r>
          <a:r>
            <a:rPr kumimoji="1" lang="ja-JP" altLang="en-US" sz="1200">
              <a:latin typeface="ＭＳ Ｐゴシック"/>
            </a:rPr>
            <a:t>年３月に，平成</a:t>
          </a:r>
          <a:r>
            <a:rPr kumimoji="1" lang="en-US" altLang="ja-JP" sz="1200">
              <a:latin typeface="ＭＳ Ｐゴシック"/>
            </a:rPr>
            <a:t>30</a:t>
          </a:r>
          <a:r>
            <a:rPr kumimoji="1" lang="ja-JP" altLang="en-US" sz="1200">
              <a:latin typeface="ＭＳ Ｐゴシック"/>
            </a:rPr>
            <a:t>年度当初の総職員数（上下水道局を除く）を</a:t>
          </a:r>
          <a:r>
            <a:rPr kumimoji="1" lang="en-US" altLang="ja-JP" sz="1200">
              <a:latin typeface="ＭＳ Ｐゴシック"/>
            </a:rPr>
            <a:t>1,690</a:t>
          </a:r>
          <a:r>
            <a:rPr kumimoji="1" lang="ja-JP" altLang="en-US" sz="1200">
              <a:latin typeface="ＭＳ Ｐゴシック"/>
            </a:rPr>
            <a:t>人体制（平成</a:t>
          </a:r>
          <a:r>
            <a:rPr kumimoji="1" lang="en-US" altLang="ja-JP" sz="1200">
              <a:latin typeface="ＭＳ Ｐゴシック"/>
            </a:rPr>
            <a:t>24</a:t>
          </a:r>
          <a:r>
            <a:rPr kumimoji="1" lang="ja-JP" altLang="en-US" sz="1200">
              <a:latin typeface="ＭＳ Ｐゴシック"/>
            </a:rPr>
            <a:t>年度比較▲</a:t>
          </a:r>
          <a:r>
            <a:rPr kumimoji="1" lang="en-US" altLang="ja-JP" sz="1200">
              <a:latin typeface="ＭＳ Ｐゴシック"/>
            </a:rPr>
            <a:t>439</a:t>
          </a:r>
          <a:r>
            <a:rPr kumimoji="1" lang="ja-JP" altLang="en-US" sz="1200">
              <a:latin typeface="ＭＳ Ｐゴシック"/>
            </a:rPr>
            <a:t>人）とする「呉市職員体制再構築計画」を策定し，この着実な実現のため，事務事業等のアウトソーシング，公共施設再配置などの事務の効率化に取り組んでいる。また，平成</a:t>
          </a:r>
          <a:r>
            <a:rPr kumimoji="1" lang="en-US" altLang="ja-JP" sz="1200">
              <a:latin typeface="ＭＳ Ｐゴシック"/>
            </a:rPr>
            <a:t>28</a:t>
          </a:r>
          <a:r>
            <a:rPr kumimoji="1" lang="ja-JP" altLang="en-US" sz="1200">
              <a:latin typeface="ＭＳ Ｐゴシック"/>
            </a:rPr>
            <a:t>年３月には，「呉市公共施設等総合管理計画」を策定し，合理的で効率的な資産経営の推進も図っていくこととしており，今後も，簡素で効率的な「小さな市役所」の実現に向け取り組んでいく。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125549</xdr:rowOff>
    </xdr:from>
    <xdr:to>
      <xdr:col>24</xdr:col>
      <xdr:colOff>558800</xdr:colOff>
      <xdr:row>65</xdr:row>
      <xdr:rowOff>9253</xdr:rowOff>
    </xdr:to>
    <xdr:cxnSp macro="">
      <xdr:nvCxnSpPr>
        <xdr:cNvPr id="323" name="直線コネクタ 322"/>
        <xdr:cNvCxnSpPr/>
      </xdr:nvCxnSpPr>
      <xdr:spPr>
        <a:xfrm flipV="1">
          <a:off x="16179800" y="1109834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4"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9253</xdr:rowOff>
    </xdr:from>
    <xdr:to>
      <xdr:col>23</xdr:col>
      <xdr:colOff>406400</xdr:colOff>
      <xdr:row>65</xdr:row>
      <xdr:rowOff>50619</xdr:rowOff>
    </xdr:to>
    <xdr:cxnSp macro="">
      <xdr:nvCxnSpPr>
        <xdr:cNvPr id="326" name="直線コネクタ 325"/>
        <xdr:cNvCxnSpPr/>
      </xdr:nvCxnSpPr>
      <xdr:spPr>
        <a:xfrm flipV="1">
          <a:off x="15290800" y="1115350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28" name="テキスト ボックス 327"/>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50619</xdr:rowOff>
    </xdr:from>
    <xdr:to>
      <xdr:col>22</xdr:col>
      <xdr:colOff>203200</xdr:colOff>
      <xdr:row>65</xdr:row>
      <xdr:rowOff>129903</xdr:rowOff>
    </xdr:to>
    <xdr:cxnSp macro="">
      <xdr:nvCxnSpPr>
        <xdr:cNvPr id="329" name="直線コネクタ 328"/>
        <xdr:cNvCxnSpPr/>
      </xdr:nvCxnSpPr>
      <xdr:spPr>
        <a:xfrm flipV="1">
          <a:off x="14401800" y="1119486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31" name="テキスト ボックス 330"/>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129903</xdr:rowOff>
    </xdr:from>
    <xdr:to>
      <xdr:col>21</xdr:col>
      <xdr:colOff>0</xdr:colOff>
      <xdr:row>66</xdr:row>
      <xdr:rowOff>10160</xdr:rowOff>
    </xdr:to>
    <xdr:cxnSp macro="">
      <xdr:nvCxnSpPr>
        <xdr:cNvPr id="332" name="直線コネクタ 331"/>
        <xdr:cNvCxnSpPr/>
      </xdr:nvCxnSpPr>
      <xdr:spPr>
        <a:xfrm flipV="1">
          <a:off x="13512800" y="1127415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6" name="テキスト ボックス 335"/>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74749</xdr:rowOff>
    </xdr:from>
    <xdr:to>
      <xdr:col>24</xdr:col>
      <xdr:colOff>609600</xdr:colOff>
      <xdr:row>65</xdr:row>
      <xdr:rowOff>4899</xdr:rowOff>
    </xdr:to>
    <xdr:sp macro="" textlink="">
      <xdr:nvSpPr>
        <xdr:cNvPr id="342" name="円/楕円 341"/>
        <xdr:cNvSpPr/>
      </xdr:nvSpPr>
      <xdr:spPr>
        <a:xfrm>
          <a:off x="169672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46826</xdr:rowOff>
    </xdr:from>
    <xdr:ext cx="762000" cy="259045"/>
    <xdr:sp macro="" textlink="">
      <xdr:nvSpPr>
        <xdr:cNvPr id="343" name="定員管理の状況該当値テキスト"/>
        <xdr:cNvSpPr txBox="1"/>
      </xdr:nvSpPr>
      <xdr:spPr>
        <a:xfrm>
          <a:off x="17106900" y="1101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129903</xdr:rowOff>
    </xdr:from>
    <xdr:to>
      <xdr:col>23</xdr:col>
      <xdr:colOff>457200</xdr:colOff>
      <xdr:row>65</xdr:row>
      <xdr:rowOff>60053</xdr:rowOff>
    </xdr:to>
    <xdr:sp macro="" textlink="">
      <xdr:nvSpPr>
        <xdr:cNvPr id="344" name="円/楕円 343"/>
        <xdr:cNvSpPr/>
      </xdr:nvSpPr>
      <xdr:spPr>
        <a:xfrm>
          <a:off x="16129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44830</xdr:rowOff>
    </xdr:from>
    <xdr:ext cx="736600" cy="259045"/>
    <xdr:sp macro="" textlink="">
      <xdr:nvSpPr>
        <xdr:cNvPr id="345" name="テキスト ボックス 344"/>
        <xdr:cNvSpPr txBox="1"/>
      </xdr:nvSpPr>
      <xdr:spPr>
        <a:xfrm>
          <a:off x="15798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171269</xdr:rowOff>
    </xdr:from>
    <xdr:to>
      <xdr:col>22</xdr:col>
      <xdr:colOff>254000</xdr:colOff>
      <xdr:row>65</xdr:row>
      <xdr:rowOff>101419</xdr:rowOff>
    </xdr:to>
    <xdr:sp macro="" textlink="">
      <xdr:nvSpPr>
        <xdr:cNvPr id="346" name="円/楕円 345"/>
        <xdr:cNvSpPr/>
      </xdr:nvSpPr>
      <xdr:spPr>
        <a:xfrm>
          <a:off x="15240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86196</xdr:rowOff>
    </xdr:from>
    <xdr:ext cx="762000" cy="259045"/>
    <xdr:sp macro="" textlink="">
      <xdr:nvSpPr>
        <xdr:cNvPr id="347" name="テキスト ボックス 346"/>
        <xdr:cNvSpPr txBox="1"/>
      </xdr:nvSpPr>
      <xdr:spPr>
        <a:xfrm>
          <a:off x="14909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79103</xdr:rowOff>
    </xdr:from>
    <xdr:to>
      <xdr:col>21</xdr:col>
      <xdr:colOff>50800</xdr:colOff>
      <xdr:row>66</xdr:row>
      <xdr:rowOff>9253</xdr:rowOff>
    </xdr:to>
    <xdr:sp macro="" textlink="">
      <xdr:nvSpPr>
        <xdr:cNvPr id="348" name="円/楕円 347"/>
        <xdr:cNvSpPr/>
      </xdr:nvSpPr>
      <xdr:spPr>
        <a:xfrm>
          <a:off x="14351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165480</xdr:rowOff>
    </xdr:from>
    <xdr:ext cx="762000" cy="259045"/>
    <xdr:sp macro="" textlink="">
      <xdr:nvSpPr>
        <xdr:cNvPr id="349" name="テキスト ボックス 348"/>
        <xdr:cNvSpPr txBox="1"/>
      </xdr:nvSpPr>
      <xdr:spPr>
        <a:xfrm>
          <a:off x="14020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130810</xdr:rowOff>
    </xdr:from>
    <xdr:to>
      <xdr:col>19</xdr:col>
      <xdr:colOff>533400</xdr:colOff>
      <xdr:row>66</xdr:row>
      <xdr:rowOff>60960</xdr:rowOff>
    </xdr:to>
    <xdr:sp macro="" textlink="">
      <xdr:nvSpPr>
        <xdr:cNvPr id="350" name="円/楕円 349"/>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45737</xdr:rowOff>
    </xdr:from>
    <xdr:ext cx="762000" cy="259045"/>
    <xdr:sp macro="" textlink="">
      <xdr:nvSpPr>
        <xdr:cNvPr id="351" name="テキスト ボックス 350"/>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ポイント減の</a:t>
          </a:r>
          <a:r>
            <a:rPr kumimoji="1" lang="en-US" altLang="ja-JP" sz="1300">
              <a:latin typeface="ＭＳ Ｐゴシック"/>
            </a:rPr>
            <a:t>11.7</a:t>
          </a:r>
          <a:r>
            <a:rPr kumimoji="1" lang="ja-JP" altLang="en-US" sz="1300">
              <a:latin typeface="ＭＳ Ｐゴシック"/>
            </a:rPr>
            <a:t>％となっているが，過去に借り入れた市債の償還金が高額であるため，依然として類似団体平均値を上回っている。</a:t>
          </a:r>
        </a:p>
        <a:p>
          <a:r>
            <a:rPr kumimoji="1" lang="ja-JP" altLang="en-US" sz="1300">
              <a:latin typeface="ＭＳ Ｐゴシック"/>
            </a:rPr>
            <a:t>　今後とも，市債を活用して実施する投資的事業については，後年の財政負担を考慮し，財政措置の高い有利な市債を活用するなど計画的な実施に努める。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151554</xdr:rowOff>
    </xdr:from>
    <xdr:to>
      <xdr:col>24</xdr:col>
      <xdr:colOff>558800</xdr:colOff>
      <xdr:row>44</xdr:row>
      <xdr:rowOff>20320</xdr:rowOff>
    </xdr:to>
    <xdr:cxnSp macro="">
      <xdr:nvCxnSpPr>
        <xdr:cNvPr id="384" name="直線コネクタ 383"/>
        <xdr:cNvCxnSpPr/>
      </xdr:nvCxnSpPr>
      <xdr:spPr>
        <a:xfrm flipV="1">
          <a:off x="16179800" y="75239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5"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20320</xdr:rowOff>
    </xdr:from>
    <xdr:to>
      <xdr:col>23</xdr:col>
      <xdr:colOff>406400</xdr:colOff>
      <xdr:row>44</xdr:row>
      <xdr:rowOff>60537</xdr:rowOff>
    </xdr:to>
    <xdr:cxnSp macro="">
      <xdr:nvCxnSpPr>
        <xdr:cNvPr id="387" name="直線コネクタ 386"/>
        <xdr:cNvCxnSpPr/>
      </xdr:nvCxnSpPr>
      <xdr:spPr>
        <a:xfrm flipV="1">
          <a:off x="15290800" y="756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89" name="テキスト ボックス 388"/>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52494</xdr:rowOff>
    </xdr:from>
    <xdr:to>
      <xdr:col>22</xdr:col>
      <xdr:colOff>203200</xdr:colOff>
      <xdr:row>44</xdr:row>
      <xdr:rowOff>60537</xdr:rowOff>
    </xdr:to>
    <xdr:cxnSp macro="">
      <xdr:nvCxnSpPr>
        <xdr:cNvPr id="390" name="直線コネクタ 389"/>
        <xdr:cNvCxnSpPr/>
      </xdr:nvCxnSpPr>
      <xdr:spPr>
        <a:xfrm>
          <a:off x="14401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2" name="テキスト ボックス 391"/>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52494</xdr:rowOff>
    </xdr:from>
    <xdr:to>
      <xdr:col>21</xdr:col>
      <xdr:colOff>0</xdr:colOff>
      <xdr:row>44</xdr:row>
      <xdr:rowOff>84667</xdr:rowOff>
    </xdr:to>
    <xdr:cxnSp macro="">
      <xdr:nvCxnSpPr>
        <xdr:cNvPr id="393" name="直線コネクタ 392"/>
        <xdr:cNvCxnSpPr/>
      </xdr:nvCxnSpPr>
      <xdr:spPr>
        <a:xfrm flipV="1">
          <a:off x="13512800" y="75962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5" name="テキスト ボックス 394"/>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7" name="テキスト ボックス 396"/>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100754</xdr:rowOff>
    </xdr:from>
    <xdr:to>
      <xdr:col>24</xdr:col>
      <xdr:colOff>609600</xdr:colOff>
      <xdr:row>44</xdr:row>
      <xdr:rowOff>30904</xdr:rowOff>
    </xdr:to>
    <xdr:sp macro="" textlink="">
      <xdr:nvSpPr>
        <xdr:cNvPr id="403" name="円/楕円 402"/>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72831</xdr:rowOff>
    </xdr:from>
    <xdr:ext cx="762000" cy="259045"/>
    <xdr:sp macro="" textlink="">
      <xdr:nvSpPr>
        <xdr:cNvPr id="404" name="公債費負担の状況該当値テキスト"/>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140970</xdr:rowOff>
    </xdr:from>
    <xdr:to>
      <xdr:col>23</xdr:col>
      <xdr:colOff>457200</xdr:colOff>
      <xdr:row>44</xdr:row>
      <xdr:rowOff>71120</xdr:rowOff>
    </xdr:to>
    <xdr:sp macro="" textlink="">
      <xdr:nvSpPr>
        <xdr:cNvPr id="405" name="円/楕円 404"/>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55897</xdr:rowOff>
    </xdr:from>
    <xdr:ext cx="736600" cy="259045"/>
    <xdr:sp macro="" textlink="">
      <xdr:nvSpPr>
        <xdr:cNvPr id="406" name="テキスト ボックス 405"/>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9737</xdr:rowOff>
    </xdr:from>
    <xdr:to>
      <xdr:col>22</xdr:col>
      <xdr:colOff>254000</xdr:colOff>
      <xdr:row>44</xdr:row>
      <xdr:rowOff>111337</xdr:rowOff>
    </xdr:to>
    <xdr:sp macro="" textlink="">
      <xdr:nvSpPr>
        <xdr:cNvPr id="407" name="円/楕円 406"/>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96114</xdr:rowOff>
    </xdr:from>
    <xdr:ext cx="762000" cy="259045"/>
    <xdr:sp macro="" textlink="">
      <xdr:nvSpPr>
        <xdr:cNvPr id="408" name="テキスト ボックス 407"/>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1694</xdr:rowOff>
    </xdr:from>
    <xdr:to>
      <xdr:col>21</xdr:col>
      <xdr:colOff>50800</xdr:colOff>
      <xdr:row>44</xdr:row>
      <xdr:rowOff>103294</xdr:rowOff>
    </xdr:to>
    <xdr:sp macro="" textlink="">
      <xdr:nvSpPr>
        <xdr:cNvPr id="409" name="円/楕円 408"/>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88071</xdr:rowOff>
    </xdr:from>
    <xdr:ext cx="762000" cy="259045"/>
    <xdr:sp macro="" textlink="">
      <xdr:nvSpPr>
        <xdr:cNvPr id="410" name="テキスト ボックス 409"/>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11" name="円/楕円 410"/>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12" name="テキスト ボックス 411"/>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建設などの投資的事業の集中により地方債残高が増加したものの，一般会計等に係る債務負担行為に基づく支出予定額や退職手当負担見込額等が減少したほか，財政措置の高い有利な起債の活用により基準財政需要額算入見込額が増加したことから，将来負担額が約</a:t>
          </a:r>
          <a:r>
            <a:rPr kumimoji="1" lang="en-US" altLang="ja-JP" sz="1300">
              <a:latin typeface="ＭＳ Ｐゴシック"/>
            </a:rPr>
            <a:t>25</a:t>
          </a:r>
          <a:r>
            <a:rPr kumimoji="1" lang="ja-JP" altLang="en-US" sz="1300">
              <a:latin typeface="ＭＳ Ｐゴシック"/>
            </a:rPr>
            <a:t>億円減少し，将来負担比率は，前年度と比較して</a:t>
          </a:r>
          <a:r>
            <a:rPr kumimoji="1" lang="en-US" altLang="ja-JP" sz="1300">
              <a:latin typeface="ＭＳ Ｐゴシック"/>
            </a:rPr>
            <a:t>5.5</a:t>
          </a:r>
          <a:r>
            <a:rPr kumimoji="1" lang="ja-JP" altLang="en-US" sz="1300">
              <a:latin typeface="ＭＳ Ｐゴシック"/>
            </a:rPr>
            <a:t>ポイント改善し</a:t>
          </a:r>
          <a:r>
            <a:rPr kumimoji="1" lang="en-US" altLang="ja-JP" sz="1300">
              <a:latin typeface="ＭＳ Ｐゴシック"/>
            </a:rPr>
            <a:t>99.9</a:t>
          </a:r>
          <a:r>
            <a:rPr kumimoji="1" lang="ja-JP" altLang="en-US" sz="1300">
              <a:latin typeface="ＭＳ Ｐゴシック"/>
            </a:rPr>
            <a:t>％となった。</a:t>
          </a:r>
        </a:p>
        <a:p>
          <a:r>
            <a:rPr kumimoji="1" lang="ja-JP" altLang="en-US" sz="1300">
              <a:latin typeface="ＭＳ Ｐゴシック"/>
            </a:rPr>
            <a:t>　しかし，類似団体平均値を大きく上回っている状況であり，今後とも行財政改革を推進することで，財政の健全化に努めていく。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32113</xdr:rowOff>
    </xdr:from>
    <xdr:to>
      <xdr:col>24</xdr:col>
      <xdr:colOff>558800</xdr:colOff>
      <xdr:row>20</xdr:row>
      <xdr:rowOff>95310</xdr:rowOff>
    </xdr:to>
    <xdr:cxnSp macro="">
      <xdr:nvCxnSpPr>
        <xdr:cNvPr id="448" name="直線コネクタ 447"/>
        <xdr:cNvCxnSpPr/>
      </xdr:nvCxnSpPr>
      <xdr:spPr>
        <a:xfrm flipV="1">
          <a:off x="16179800" y="3461113"/>
          <a:ext cx="8382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9"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95310</xdr:rowOff>
    </xdr:from>
    <xdr:to>
      <xdr:col>23</xdr:col>
      <xdr:colOff>406400</xdr:colOff>
      <xdr:row>21</xdr:row>
      <xdr:rowOff>16933</xdr:rowOff>
    </xdr:to>
    <xdr:cxnSp macro="">
      <xdr:nvCxnSpPr>
        <xdr:cNvPr id="451" name="直線コネクタ 450"/>
        <xdr:cNvCxnSpPr/>
      </xdr:nvCxnSpPr>
      <xdr:spPr>
        <a:xfrm flipV="1">
          <a:off x="15290800" y="352431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2" name="フローチャート : 判断 451"/>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3" name="テキスト ボックス 452"/>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16933</xdr:rowOff>
    </xdr:from>
    <xdr:to>
      <xdr:col>22</xdr:col>
      <xdr:colOff>203200</xdr:colOff>
      <xdr:row>22</xdr:row>
      <xdr:rowOff>1754</xdr:rowOff>
    </xdr:to>
    <xdr:cxnSp macro="">
      <xdr:nvCxnSpPr>
        <xdr:cNvPr id="454" name="直線コネクタ 453"/>
        <xdr:cNvCxnSpPr/>
      </xdr:nvCxnSpPr>
      <xdr:spPr>
        <a:xfrm flipV="1">
          <a:off x="14401800" y="3617383"/>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5" name="フローチャート : 判断 454"/>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6" name="テキスト ボックス 455"/>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1754</xdr:rowOff>
    </xdr:from>
    <xdr:to>
      <xdr:col>21</xdr:col>
      <xdr:colOff>0</xdr:colOff>
      <xdr:row>22</xdr:row>
      <xdr:rowOff>105168</xdr:rowOff>
    </xdr:to>
    <xdr:cxnSp macro="">
      <xdr:nvCxnSpPr>
        <xdr:cNvPr id="457" name="直線コネクタ 456"/>
        <xdr:cNvCxnSpPr/>
      </xdr:nvCxnSpPr>
      <xdr:spPr>
        <a:xfrm flipV="1">
          <a:off x="13512800" y="377365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8" name="フローチャート : 判断 457"/>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9" name="テキスト ボックス 458"/>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60" name="フローチャート : 判断 459"/>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61" name="テキスト ボックス 460"/>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152763</xdr:rowOff>
    </xdr:from>
    <xdr:to>
      <xdr:col>24</xdr:col>
      <xdr:colOff>609600</xdr:colOff>
      <xdr:row>20</xdr:row>
      <xdr:rowOff>82913</xdr:rowOff>
    </xdr:to>
    <xdr:sp macro="" textlink="">
      <xdr:nvSpPr>
        <xdr:cNvPr id="467" name="円/楕円 466"/>
        <xdr:cNvSpPr/>
      </xdr:nvSpPr>
      <xdr:spPr>
        <a:xfrm>
          <a:off x="16967200" y="34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124840</xdr:rowOff>
    </xdr:from>
    <xdr:ext cx="762000" cy="259045"/>
    <xdr:sp macro="" textlink="">
      <xdr:nvSpPr>
        <xdr:cNvPr id="468" name="将来負担の状況該当値テキスト"/>
        <xdr:cNvSpPr txBox="1"/>
      </xdr:nvSpPr>
      <xdr:spPr>
        <a:xfrm>
          <a:off x="17106900" y="338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44510</xdr:rowOff>
    </xdr:from>
    <xdr:to>
      <xdr:col>23</xdr:col>
      <xdr:colOff>457200</xdr:colOff>
      <xdr:row>20</xdr:row>
      <xdr:rowOff>146110</xdr:rowOff>
    </xdr:to>
    <xdr:sp macro="" textlink="">
      <xdr:nvSpPr>
        <xdr:cNvPr id="469" name="円/楕円 468"/>
        <xdr:cNvSpPr/>
      </xdr:nvSpPr>
      <xdr:spPr>
        <a:xfrm>
          <a:off x="16129000" y="34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130887</xdr:rowOff>
    </xdr:from>
    <xdr:ext cx="736600" cy="259045"/>
    <xdr:sp macro="" textlink="">
      <xdr:nvSpPr>
        <xdr:cNvPr id="470" name="テキスト ボックス 469"/>
        <xdr:cNvSpPr txBox="1"/>
      </xdr:nvSpPr>
      <xdr:spPr>
        <a:xfrm>
          <a:off x="15798800" y="355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137583</xdr:rowOff>
    </xdr:from>
    <xdr:to>
      <xdr:col>22</xdr:col>
      <xdr:colOff>254000</xdr:colOff>
      <xdr:row>21</xdr:row>
      <xdr:rowOff>67733</xdr:rowOff>
    </xdr:to>
    <xdr:sp macro="" textlink="">
      <xdr:nvSpPr>
        <xdr:cNvPr id="471" name="円/楕円 470"/>
        <xdr:cNvSpPr/>
      </xdr:nvSpPr>
      <xdr:spPr>
        <a:xfrm>
          <a:off x="15240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52510</xdr:rowOff>
    </xdr:from>
    <xdr:ext cx="762000" cy="259045"/>
    <xdr:sp macro="" textlink="">
      <xdr:nvSpPr>
        <xdr:cNvPr id="472" name="テキスト ボックス 471"/>
        <xdr:cNvSpPr txBox="1"/>
      </xdr:nvSpPr>
      <xdr:spPr>
        <a:xfrm>
          <a:off x="14909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122404</xdr:rowOff>
    </xdr:from>
    <xdr:to>
      <xdr:col>21</xdr:col>
      <xdr:colOff>50800</xdr:colOff>
      <xdr:row>22</xdr:row>
      <xdr:rowOff>52554</xdr:rowOff>
    </xdr:to>
    <xdr:sp macro="" textlink="">
      <xdr:nvSpPr>
        <xdr:cNvPr id="473" name="円/楕円 472"/>
        <xdr:cNvSpPr/>
      </xdr:nvSpPr>
      <xdr:spPr>
        <a:xfrm>
          <a:off x="14351000" y="37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37331</xdr:rowOff>
    </xdr:from>
    <xdr:ext cx="762000" cy="259045"/>
    <xdr:sp macro="" textlink="">
      <xdr:nvSpPr>
        <xdr:cNvPr id="474" name="テキスト ボックス 473"/>
        <xdr:cNvSpPr txBox="1"/>
      </xdr:nvSpPr>
      <xdr:spPr>
        <a:xfrm>
          <a:off x="14020800" y="38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54368</xdr:rowOff>
    </xdr:from>
    <xdr:to>
      <xdr:col>19</xdr:col>
      <xdr:colOff>533400</xdr:colOff>
      <xdr:row>22</xdr:row>
      <xdr:rowOff>155968</xdr:rowOff>
    </xdr:to>
    <xdr:sp macro="" textlink="">
      <xdr:nvSpPr>
        <xdr:cNvPr id="475" name="円/楕円 474"/>
        <xdr:cNvSpPr/>
      </xdr:nvSpPr>
      <xdr:spPr>
        <a:xfrm>
          <a:off x="13462000" y="38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140745</xdr:rowOff>
    </xdr:from>
    <xdr:ext cx="762000" cy="259045"/>
    <xdr:sp macro="" textlink="">
      <xdr:nvSpPr>
        <xdr:cNvPr id="476" name="テキスト ボックス 475"/>
        <xdr:cNvSpPr txBox="1"/>
      </xdr:nvSpPr>
      <xdr:spPr>
        <a:xfrm>
          <a:off x="13131800" y="391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232,925
230,001
352.80
110,156,529
108,006,800
1,999,897
58,015,665
133,839,936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99.9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非常勤職員の処遇改善や国勢調査に伴う増加要因があったものの，職員数の削減や退職手当の減少等により，人件費決算額は前年度から約４億円減少した。</a:t>
          </a:r>
        </a:p>
        <a:p>
          <a:r>
            <a:rPr kumimoji="1" lang="ja-JP" altLang="en-US" sz="1200">
              <a:latin typeface="ＭＳ Ｐゴシック"/>
            </a:rPr>
            <a:t>　経常収支比率における人件費は，前年度と比較して</a:t>
          </a:r>
          <a:r>
            <a:rPr kumimoji="1" lang="en-US" altLang="ja-JP" sz="1200">
              <a:latin typeface="ＭＳ Ｐゴシック"/>
            </a:rPr>
            <a:t>0.9</a:t>
          </a:r>
          <a:r>
            <a:rPr kumimoji="1" lang="ja-JP" altLang="en-US" sz="1200">
              <a:latin typeface="ＭＳ Ｐゴシック"/>
            </a:rPr>
            <a:t>ポイント減の</a:t>
          </a:r>
          <a:r>
            <a:rPr kumimoji="1" lang="en-US" altLang="ja-JP" sz="1200">
              <a:latin typeface="ＭＳ Ｐゴシック"/>
            </a:rPr>
            <a:t>28.4</a:t>
          </a:r>
          <a:r>
            <a:rPr kumimoji="1" lang="ja-JP" altLang="en-US" sz="1200">
              <a:latin typeface="ＭＳ Ｐゴシック"/>
            </a:rPr>
            <a:t>％であるが，職員数が類似団体平均と比較して多いといった要因により，類似団体平均値を上回っている。今後とも呉市職員体制再構築計画をはじめとした各種計画に沿って定員の適正化に努め，職員人件費の縮減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42635</xdr:rowOff>
    </xdr:from>
    <xdr:to>
      <xdr:col>7</xdr:col>
      <xdr:colOff>15875</xdr:colOff>
      <xdr:row>39</xdr:row>
      <xdr:rowOff>140607</xdr:rowOff>
    </xdr:to>
    <xdr:cxnSp macro="">
      <xdr:nvCxnSpPr>
        <xdr:cNvPr id="68" name="直線コネクタ 67"/>
        <xdr:cNvCxnSpPr/>
      </xdr:nvCxnSpPr>
      <xdr:spPr>
        <a:xfrm flipV="1">
          <a:off x="3987800" y="67291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129722</xdr:rowOff>
    </xdr:from>
    <xdr:to>
      <xdr:col>5</xdr:col>
      <xdr:colOff>549275</xdr:colOff>
      <xdr:row>39</xdr:row>
      <xdr:rowOff>140607</xdr:rowOff>
    </xdr:to>
    <xdr:cxnSp macro="">
      <xdr:nvCxnSpPr>
        <xdr:cNvPr id="71" name="直線コネクタ 70"/>
        <xdr:cNvCxnSpPr/>
      </xdr:nvCxnSpPr>
      <xdr:spPr>
        <a:xfrm>
          <a:off x="3098800" y="6816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129722</xdr:rowOff>
    </xdr:from>
    <xdr:to>
      <xdr:col>4</xdr:col>
      <xdr:colOff>346075</xdr:colOff>
      <xdr:row>40</xdr:row>
      <xdr:rowOff>121557</xdr:rowOff>
    </xdr:to>
    <xdr:cxnSp macro="">
      <xdr:nvCxnSpPr>
        <xdr:cNvPr id="74" name="直線コネクタ 73"/>
        <xdr:cNvCxnSpPr/>
      </xdr:nvCxnSpPr>
      <xdr:spPr>
        <a:xfrm flipV="1">
          <a:off x="2209800" y="6816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121557</xdr:rowOff>
    </xdr:from>
    <xdr:to>
      <xdr:col>3</xdr:col>
      <xdr:colOff>142875</xdr:colOff>
      <xdr:row>40</xdr:row>
      <xdr:rowOff>154215</xdr:rowOff>
    </xdr:to>
    <xdr:cxnSp macro="">
      <xdr:nvCxnSpPr>
        <xdr:cNvPr id="77" name="直線コネクタ 76"/>
        <xdr:cNvCxnSpPr/>
      </xdr:nvCxnSpPr>
      <xdr:spPr>
        <a:xfrm flipV="1">
          <a:off x="1320800" y="6979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9" name="テキスト ボックス 7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163285</xdr:rowOff>
    </xdr:from>
    <xdr:to>
      <xdr:col>7</xdr:col>
      <xdr:colOff>66675</xdr:colOff>
      <xdr:row>39</xdr:row>
      <xdr:rowOff>93435</xdr:rowOff>
    </xdr:to>
    <xdr:sp macro="" textlink="">
      <xdr:nvSpPr>
        <xdr:cNvPr id="87" name="円/楕円 86"/>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135362</xdr:rowOff>
    </xdr:from>
    <xdr:ext cx="762000" cy="259045"/>
    <xdr:sp macro="" textlink="">
      <xdr:nvSpPr>
        <xdr:cNvPr id="88" name="人件費該当値テキスト"/>
        <xdr:cNvSpPr txBox="1"/>
      </xdr:nvSpPr>
      <xdr:spPr>
        <a:xfrm>
          <a:off x="4914900" y="66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89807</xdr:rowOff>
    </xdr:from>
    <xdr:to>
      <xdr:col>5</xdr:col>
      <xdr:colOff>600075</xdr:colOff>
      <xdr:row>40</xdr:row>
      <xdr:rowOff>19957</xdr:rowOff>
    </xdr:to>
    <xdr:sp macro="" textlink="">
      <xdr:nvSpPr>
        <xdr:cNvPr id="89" name="円/楕円 88"/>
        <xdr:cNvSpPr/>
      </xdr:nvSpPr>
      <xdr:spPr>
        <a:xfrm>
          <a:off x="3937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4734</xdr:rowOff>
    </xdr:from>
    <xdr:ext cx="736600" cy="259045"/>
    <xdr:sp macro="" textlink="">
      <xdr:nvSpPr>
        <xdr:cNvPr id="90" name="テキスト ボックス 89"/>
        <xdr:cNvSpPr txBox="1"/>
      </xdr:nvSpPr>
      <xdr:spPr>
        <a:xfrm>
          <a:off x="3606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78922</xdr:rowOff>
    </xdr:from>
    <xdr:to>
      <xdr:col>4</xdr:col>
      <xdr:colOff>396875</xdr:colOff>
      <xdr:row>40</xdr:row>
      <xdr:rowOff>9072</xdr:rowOff>
    </xdr:to>
    <xdr:sp macro="" textlink="">
      <xdr:nvSpPr>
        <xdr:cNvPr id="91" name="円/楕円 90"/>
        <xdr:cNvSpPr/>
      </xdr:nvSpPr>
      <xdr:spPr>
        <a:xfrm>
          <a:off x="3048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165299</xdr:rowOff>
    </xdr:from>
    <xdr:ext cx="762000" cy="259045"/>
    <xdr:sp macro="" textlink="">
      <xdr:nvSpPr>
        <xdr:cNvPr id="92" name="テキスト ボックス 91"/>
        <xdr:cNvSpPr txBox="1"/>
      </xdr:nvSpPr>
      <xdr:spPr>
        <a:xfrm>
          <a:off x="2717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70757</xdr:rowOff>
    </xdr:from>
    <xdr:to>
      <xdr:col>3</xdr:col>
      <xdr:colOff>193675</xdr:colOff>
      <xdr:row>41</xdr:row>
      <xdr:rowOff>907</xdr:rowOff>
    </xdr:to>
    <xdr:sp macro="" textlink="">
      <xdr:nvSpPr>
        <xdr:cNvPr id="93" name="円/楕円 92"/>
        <xdr:cNvSpPr/>
      </xdr:nvSpPr>
      <xdr:spPr>
        <a:xfrm>
          <a:off x="2159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157134</xdr:rowOff>
    </xdr:from>
    <xdr:ext cx="762000" cy="259045"/>
    <xdr:sp macro="" textlink="">
      <xdr:nvSpPr>
        <xdr:cNvPr id="94" name="テキスト ボックス 93"/>
        <xdr:cNvSpPr txBox="1"/>
      </xdr:nvSpPr>
      <xdr:spPr>
        <a:xfrm>
          <a:off x="1828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103415</xdr:rowOff>
    </xdr:from>
    <xdr:to>
      <xdr:col>1</xdr:col>
      <xdr:colOff>676275</xdr:colOff>
      <xdr:row>41</xdr:row>
      <xdr:rowOff>33565</xdr:rowOff>
    </xdr:to>
    <xdr:sp macro="" textlink="">
      <xdr:nvSpPr>
        <xdr:cNvPr id="95" name="円/楕円 94"/>
        <xdr:cNvSpPr/>
      </xdr:nvSpPr>
      <xdr:spPr>
        <a:xfrm>
          <a:off x="1270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18342</xdr:rowOff>
    </xdr:from>
    <xdr:ext cx="762000" cy="259045"/>
    <xdr:sp macro="" textlink="">
      <xdr:nvSpPr>
        <xdr:cNvPr id="96" name="テキスト ボックス 95"/>
        <xdr:cNvSpPr txBox="1"/>
      </xdr:nvSpPr>
      <xdr:spPr>
        <a:xfrm>
          <a:off x="93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経常収支比率における物件費は，一般廃棄物最終処分場の供用開始や中学校給食の導入等に伴う増加により，前年度と比較して</a:t>
          </a:r>
          <a:r>
            <a:rPr kumimoji="1" lang="en-US" altLang="ja-JP" sz="1200">
              <a:latin typeface="ＭＳ Ｐゴシック"/>
            </a:rPr>
            <a:t>0.2</a:t>
          </a:r>
          <a:r>
            <a:rPr kumimoji="1" lang="ja-JP" altLang="en-US" sz="1200">
              <a:latin typeface="ＭＳ Ｐゴシック"/>
            </a:rPr>
            <a:t>ポイント増の</a:t>
          </a:r>
          <a:r>
            <a:rPr kumimoji="1" lang="en-US" altLang="ja-JP" sz="1200">
              <a:latin typeface="ＭＳ Ｐゴシック"/>
            </a:rPr>
            <a:t>12.5</a:t>
          </a:r>
          <a:r>
            <a:rPr kumimoji="1" lang="ja-JP" altLang="en-US" sz="1200">
              <a:latin typeface="ＭＳ Ｐゴシック"/>
            </a:rPr>
            <a:t>％となったが，類似団体平均値を大きく下回っている状況である。</a:t>
          </a:r>
        </a:p>
        <a:p>
          <a:r>
            <a:rPr kumimoji="1" lang="ja-JP" altLang="en-US" sz="1200">
              <a:latin typeface="ＭＳ Ｐゴシック"/>
            </a:rPr>
            <a:t>　今後もアウトソーシング推進計画に基づき，指定管理者制度や業務の民間委託化を推進するほか，公共施設等について合理的で効率的な資産経営の推進を図り，施設の維持管理・内部的管理経費など，物件費の抑制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63500</xdr:rowOff>
    </xdr:from>
    <xdr:to>
      <xdr:col>24</xdr:col>
      <xdr:colOff>31750</xdr:colOff>
      <xdr:row>21</xdr:row>
      <xdr:rowOff>82550</xdr:rowOff>
    </xdr:to>
    <xdr:cxnSp macro="">
      <xdr:nvCxnSpPr>
        <xdr:cNvPr id="124" name="直線コネクタ 123"/>
        <xdr:cNvCxnSpPr/>
      </xdr:nvCxnSpPr>
      <xdr:spPr>
        <a:xfrm flipV="1">
          <a:off x="16510000" y="2463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14</xdr:row>
      <xdr:rowOff>63500</xdr:rowOff>
    </xdr:from>
    <xdr:to>
      <xdr:col>24</xdr:col>
      <xdr:colOff>120650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95250</xdr:rowOff>
    </xdr:to>
    <xdr:cxnSp macro="">
      <xdr:nvCxnSpPr>
        <xdr:cNvPr id="129" name="直線コネクタ 128"/>
        <xdr:cNvCxnSpPr/>
      </xdr:nvCxnSpPr>
      <xdr:spPr>
        <a:xfrm>
          <a:off x="15671800" y="2641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80027</xdr:rowOff>
    </xdr:from>
    <xdr:ext cx="762000" cy="259045"/>
    <xdr:sp macro="" textlink="">
      <xdr:nvSpPr>
        <xdr:cNvPr id="130" name="物件費平均値テキスト"/>
        <xdr:cNvSpPr txBox="1"/>
      </xdr:nvSpPr>
      <xdr:spPr>
        <a:xfrm>
          <a:off x="16598900" y="29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107950</xdr:rowOff>
    </xdr:from>
    <xdr:to>
      <xdr:col>24</xdr:col>
      <xdr:colOff>82550</xdr:colOff>
      <xdr:row>18</xdr:row>
      <xdr:rowOff>38100</xdr:rowOff>
    </xdr:to>
    <xdr:sp macro="" textlink="">
      <xdr:nvSpPr>
        <xdr:cNvPr id="131" name="フローチャート : 判断 130"/>
        <xdr:cNvSpPr/>
      </xdr:nvSpPr>
      <xdr:spPr>
        <a:xfrm>
          <a:off x="164592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15</xdr:row>
      <xdr:rowOff>69850</xdr:rowOff>
    </xdr:to>
    <xdr:cxnSp macro="">
      <xdr:nvCxnSpPr>
        <xdr:cNvPr id="132" name="直線コネクタ 131"/>
        <xdr:cNvCxnSpPr/>
      </xdr:nvCxnSpPr>
      <xdr:spPr>
        <a:xfrm>
          <a:off x="14782800" y="245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34" name="テキスト ボックス 133"/>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50800</xdr:rowOff>
    </xdr:to>
    <xdr:cxnSp macro="">
      <xdr:nvCxnSpPr>
        <xdr:cNvPr id="135" name="直線コネクタ 134"/>
        <xdr:cNvCxnSpPr/>
      </xdr:nvCxnSpPr>
      <xdr:spPr>
        <a:xfrm>
          <a:off x="13893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6" name="フローチャート : 判断 135"/>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7" name="テキスト ボックス 136"/>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158750</xdr:rowOff>
    </xdr:from>
    <xdr:to>
      <xdr:col>20</xdr:col>
      <xdr:colOff>158750</xdr:colOff>
      <xdr:row>14</xdr:row>
      <xdr:rowOff>12700</xdr:rowOff>
    </xdr:to>
    <xdr:cxnSp macro="">
      <xdr:nvCxnSpPr>
        <xdr:cNvPr id="138" name="直線コネクタ 137"/>
        <xdr:cNvCxnSpPr/>
      </xdr:nvCxnSpPr>
      <xdr:spPr>
        <a:xfrm>
          <a:off x="13004800" y="238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165100</xdr:rowOff>
    </xdr:from>
    <xdr:to>
      <xdr:col>20</xdr:col>
      <xdr:colOff>209550</xdr:colOff>
      <xdr:row>17</xdr:row>
      <xdr:rowOff>95250</xdr:rowOff>
    </xdr:to>
    <xdr:sp macro="" textlink="">
      <xdr:nvSpPr>
        <xdr:cNvPr id="139" name="フローチャート : 判断 138"/>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40" name="テキスト ボックス 139"/>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41" name="フローチャート : 判断 140"/>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2" name="テキスト ボックス 141"/>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44450</xdr:rowOff>
    </xdr:from>
    <xdr:to>
      <xdr:col>24</xdr:col>
      <xdr:colOff>82550</xdr:colOff>
      <xdr:row>15</xdr:row>
      <xdr:rowOff>146050</xdr:rowOff>
    </xdr:to>
    <xdr:sp macro="" textlink="">
      <xdr:nvSpPr>
        <xdr:cNvPr id="148" name="円/楕円 147"/>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60977</xdr:rowOff>
    </xdr:from>
    <xdr:ext cx="762000" cy="259045"/>
    <xdr:sp macro="" textlink="">
      <xdr:nvSpPr>
        <xdr:cNvPr id="149"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50" name="円/楕円 149"/>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51" name="テキスト ボックス 150"/>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2" name="円/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4" name="円/楕円 153"/>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5" name="テキスト ボックス 154"/>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107950</xdr:rowOff>
    </xdr:from>
    <xdr:to>
      <xdr:col>19</xdr:col>
      <xdr:colOff>6350</xdr:colOff>
      <xdr:row>14</xdr:row>
      <xdr:rowOff>38100</xdr:rowOff>
    </xdr:to>
    <xdr:sp macro="" textlink="">
      <xdr:nvSpPr>
        <xdr:cNvPr id="156" name="円/楕円 155"/>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48277</xdr:rowOff>
    </xdr:from>
    <xdr:ext cx="762000" cy="259045"/>
    <xdr:sp macro="" textlink="">
      <xdr:nvSpPr>
        <xdr:cNvPr id="157" name="テキスト ボックス 156"/>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障害者自立支援給付費等の増加があったものの，臨時福祉給付金や生活保護費等の減少などにより，扶助費の決算額は</a:t>
          </a:r>
          <a:r>
            <a:rPr kumimoji="1" lang="en-US" altLang="ja-JP" sz="1200">
              <a:latin typeface="ＭＳ Ｐゴシック"/>
            </a:rPr>
            <a:t>111</a:t>
          </a:r>
          <a:r>
            <a:rPr kumimoji="1" lang="ja-JP" altLang="en-US" sz="1200">
              <a:latin typeface="ＭＳ Ｐゴシック"/>
            </a:rPr>
            <a:t>百万円減少した。</a:t>
          </a:r>
        </a:p>
        <a:p>
          <a:r>
            <a:rPr kumimoji="1" lang="ja-JP" altLang="en-US" sz="1200">
              <a:latin typeface="ＭＳ Ｐゴシック"/>
            </a:rPr>
            <a:t>　経常収支比率における扶助費は，前年度と比較して</a:t>
          </a:r>
          <a:r>
            <a:rPr kumimoji="1" lang="en-US" altLang="ja-JP" sz="1200">
              <a:latin typeface="ＭＳ Ｐゴシック"/>
            </a:rPr>
            <a:t>0.1</a:t>
          </a:r>
          <a:r>
            <a:rPr kumimoji="1" lang="ja-JP" altLang="en-US" sz="1200">
              <a:latin typeface="ＭＳ Ｐゴシック"/>
            </a:rPr>
            <a:t>ポイント減の</a:t>
          </a:r>
          <a:r>
            <a:rPr kumimoji="1" lang="en-US" altLang="ja-JP" sz="1200">
              <a:latin typeface="ＭＳ Ｐゴシック"/>
            </a:rPr>
            <a:t>11.2</a:t>
          </a:r>
          <a:r>
            <a:rPr kumimoji="1" lang="ja-JP" altLang="en-US" sz="1200">
              <a:latin typeface="ＭＳ Ｐゴシック"/>
            </a:rPr>
            <a:t>％となるなど，類似団体平均値を下回っている。</a:t>
          </a:r>
        </a:p>
        <a:p>
          <a:r>
            <a:rPr kumimoji="1" lang="ja-JP" altLang="en-US" sz="1200">
              <a:latin typeface="ＭＳ Ｐゴシック"/>
            </a:rPr>
            <a:t>　生活保護費についての伸びは鈍化しているものの，高齢化の進展などにより扶助費の上昇傾向が続くと見込んでおり，今後とも健全な財政運営の確保に努めていく。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5" name="直線コネクタ 184"/>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6"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7" name="直線コネクタ 186"/>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88"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89" name="直線コネクタ 188"/>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56</xdr:row>
      <xdr:rowOff>152400</xdr:rowOff>
    </xdr:to>
    <xdr:cxnSp macro="">
      <xdr:nvCxnSpPr>
        <xdr:cNvPr id="190" name="直線コネクタ 189"/>
        <xdr:cNvCxnSpPr/>
      </xdr:nvCxnSpPr>
      <xdr:spPr>
        <a:xfrm flipV="1">
          <a:off x="3987800" y="974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1"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2" name="フローチャート : 判断 191"/>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152400</xdr:rowOff>
    </xdr:to>
    <xdr:cxnSp macro="">
      <xdr:nvCxnSpPr>
        <xdr:cNvPr id="193" name="直線コネクタ 192"/>
        <xdr:cNvCxnSpPr/>
      </xdr:nvCxnSpPr>
      <xdr:spPr>
        <a:xfrm>
          <a:off x="3098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4" name="フローチャート : 判断 193"/>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5" name="テキスト ボックス 194"/>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96" name="直線コネクタ 195"/>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50800</xdr:rowOff>
    </xdr:to>
    <xdr:cxnSp macro="">
      <xdr:nvCxnSpPr>
        <xdr:cNvPr id="199" name="直線コネクタ 198"/>
        <xdr:cNvCxnSpPr/>
      </xdr:nvCxnSpPr>
      <xdr:spPr>
        <a:xfrm>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0" name="フローチャート : 判断 199"/>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1" name="テキスト ボックス 200"/>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2" name="フローチャート : 判断 201"/>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3" name="テキスト ボックス 202"/>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9" name="円/楕円 208"/>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11" name="円/楕円 210"/>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212" name="テキスト ボックス 21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3" name="円/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4" name="テキスト ボックス 21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5" name="円/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7" name="円/楕円 216"/>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218" name="テキスト ボックス 217"/>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経常収支比率におけるその他の経費は，公営企業等への繰出金が増加したものの，維持補修費が減少したことから前年度と同ポイントの</a:t>
          </a:r>
          <a:r>
            <a:rPr kumimoji="1" lang="en-US" altLang="ja-JP" sz="1200">
              <a:latin typeface="ＭＳ Ｐゴシック"/>
            </a:rPr>
            <a:t>13.5</a:t>
          </a:r>
          <a:r>
            <a:rPr kumimoji="1" lang="ja-JP" altLang="en-US" sz="1200">
              <a:latin typeface="ＭＳ Ｐゴシック"/>
            </a:rPr>
            <a:t>％となっており，類似団体平均値とほぼ同程度となっている。</a:t>
          </a:r>
        </a:p>
        <a:p>
          <a:r>
            <a:rPr kumimoji="1" lang="ja-JP" altLang="en-US" sz="1200">
              <a:latin typeface="ＭＳ Ｐゴシック"/>
            </a:rPr>
            <a:t>　今後とも公営企業等への繰出金については，独立採算の原則に沿った健全化を進め，普通会計の負担額の減少に努めていく。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6" name="直線コネクタ 245"/>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49"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0" name="直線コネクタ 249"/>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50800</xdr:rowOff>
    </xdr:to>
    <xdr:cxnSp macro="">
      <xdr:nvCxnSpPr>
        <xdr:cNvPr id="251" name="直線コネクタ 250"/>
        <xdr:cNvCxnSpPr/>
      </xdr:nvCxnSpPr>
      <xdr:spPr>
        <a:xfrm>
          <a:off x="15671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50800</xdr:rowOff>
    </xdr:to>
    <xdr:cxnSp macro="">
      <xdr:nvCxnSpPr>
        <xdr:cNvPr id="254" name="直線コネクタ 253"/>
        <xdr:cNvCxnSpPr/>
      </xdr:nvCxnSpPr>
      <xdr:spPr>
        <a:xfrm>
          <a:off x="14782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5" name="フローチャート : 判断 254"/>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6" name="テキスト ボックス 255"/>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50800</xdr:rowOff>
    </xdr:to>
    <xdr:cxnSp macro="">
      <xdr:nvCxnSpPr>
        <xdr:cNvPr id="257" name="直線コネクタ 256"/>
        <xdr:cNvCxnSpPr/>
      </xdr:nvCxnSpPr>
      <xdr:spPr>
        <a:xfrm>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133350</xdr:rowOff>
    </xdr:from>
    <xdr:to>
      <xdr:col>20</xdr:col>
      <xdr:colOff>158750</xdr:colOff>
      <xdr:row>56</xdr:row>
      <xdr:rowOff>12700</xdr:rowOff>
    </xdr:to>
    <xdr:cxnSp macro="">
      <xdr:nvCxnSpPr>
        <xdr:cNvPr id="260" name="直線コネクタ 259"/>
        <xdr:cNvCxnSpPr/>
      </xdr:nvCxnSpPr>
      <xdr:spPr>
        <a:xfrm>
          <a:off x="13004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2" name="テキスト ボックス 261"/>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3" name="フローチャート : 判断 262"/>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4" name="テキスト ボックス 263"/>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0" name="円/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143527</xdr:rowOff>
    </xdr:from>
    <xdr:ext cx="762000" cy="259045"/>
    <xdr:sp macro="" textlink="">
      <xdr:nvSpPr>
        <xdr:cNvPr id="271"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75" name="テキスト ボックス 27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78" name="円/楕円 277"/>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22877</xdr:rowOff>
    </xdr:from>
    <xdr:ext cx="762000" cy="259045"/>
    <xdr:sp macro="" textlink="">
      <xdr:nvSpPr>
        <xdr:cNvPr id="279" name="テキスト ボックス 278"/>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経常収支比率における補助費等は，前年度と比較して</a:t>
          </a:r>
          <a:r>
            <a:rPr kumimoji="1" lang="en-US" altLang="ja-JP" sz="1200">
              <a:latin typeface="ＭＳ Ｐゴシック"/>
            </a:rPr>
            <a:t>0.2</a:t>
          </a:r>
          <a:r>
            <a:rPr kumimoji="1" lang="ja-JP" altLang="en-US" sz="1200">
              <a:latin typeface="ＭＳ Ｐゴシック"/>
            </a:rPr>
            <a:t>ポイント減の</a:t>
          </a:r>
          <a:r>
            <a:rPr kumimoji="1" lang="en-US" altLang="ja-JP" sz="1200">
              <a:latin typeface="ＭＳ Ｐゴシック"/>
            </a:rPr>
            <a:t>5.7</a:t>
          </a:r>
          <a:r>
            <a:rPr kumimoji="1" lang="ja-JP" altLang="en-US" sz="1200">
              <a:latin typeface="ＭＳ Ｐゴシック"/>
            </a:rPr>
            <a:t>％で，類似団体平均値を下回っている。</a:t>
          </a:r>
        </a:p>
        <a:p>
          <a:r>
            <a:rPr kumimoji="1" lang="ja-JP" altLang="en-US" sz="1200">
              <a:latin typeface="ＭＳ Ｐゴシック"/>
            </a:rPr>
            <a:t>　今後とも負担金・補助金等の必要性を考慮しながら，補助費等の適正な執行に努めるとともに，効果検証や実施手法の見直しを進めることで経費の抑制を図っていく。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6" name="直線コネクタ 305"/>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7"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08" name="直線コネクタ 307"/>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9"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0" name="直線コネクタ 309"/>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85090</xdr:rowOff>
    </xdr:from>
    <xdr:to>
      <xdr:col>24</xdr:col>
      <xdr:colOff>31750</xdr:colOff>
      <xdr:row>35</xdr:row>
      <xdr:rowOff>100330</xdr:rowOff>
    </xdr:to>
    <xdr:cxnSp macro="">
      <xdr:nvCxnSpPr>
        <xdr:cNvPr id="311" name="直線コネクタ 310"/>
        <xdr:cNvCxnSpPr/>
      </xdr:nvCxnSpPr>
      <xdr:spPr>
        <a:xfrm flipV="1">
          <a:off x="15671800" y="6085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2"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3" name="フローチャート : 判断 312"/>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35</xdr:row>
      <xdr:rowOff>107950</xdr:rowOff>
    </xdr:to>
    <xdr:cxnSp macro="">
      <xdr:nvCxnSpPr>
        <xdr:cNvPr id="314" name="直線コネクタ 313"/>
        <xdr:cNvCxnSpPr/>
      </xdr:nvCxnSpPr>
      <xdr:spPr>
        <a:xfrm flipV="1">
          <a:off x="14782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5" name="フローチャート : 判断 314"/>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6" name="テキスト ボックス 315"/>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107950</xdr:rowOff>
    </xdr:to>
    <xdr:cxnSp macro="">
      <xdr:nvCxnSpPr>
        <xdr:cNvPr id="317" name="直線コネクタ 316"/>
        <xdr:cNvCxnSpPr/>
      </xdr:nvCxnSpPr>
      <xdr:spPr>
        <a:xfrm>
          <a:off x="13893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18" name="フローチャート : 判断 31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19" name="テキスト ボックス 318"/>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123190</xdr:rowOff>
    </xdr:to>
    <xdr:cxnSp macro="">
      <xdr:nvCxnSpPr>
        <xdr:cNvPr id="320" name="直線コネクタ 319"/>
        <xdr:cNvCxnSpPr/>
      </xdr:nvCxnSpPr>
      <xdr:spPr>
        <a:xfrm flipV="1">
          <a:off x="13004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3" name="フローチャート : 判断 322"/>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4" name="テキスト ボックス 323"/>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34290</xdr:rowOff>
    </xdr:from>
    <xdr:to>
      <xdr:col>24</xdr:col>
      <xdr:colOff>82550</xdr:colOff>
      <xdr:row>35</xdr:row>
      <xdr:rowOff>135890</xdr:rowOff>
    </xdr:to>
    <xdr:sp macro="" textlink="">
      <xdr:nvSpPr>
        <xdr:cNvPr id="330" name="円/楕円 329"/>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50817</xdr:rowOff>
    </xdr:from>
    <xdr:ext cx="762000" cy="259045"/>
    <xdr:sp macro="" textlink="">
      <xdr:nvSpPr>
        <xdr:cNvPr id="331" name="補助費等該当値テキスト"/>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32" name="円/楕円 331"/>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33" name="テキスト ボックス 332"/>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4" name="円/楕円 333"/>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5" name="テキスト ボックス 334"/>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6" name="円/楕円 335"/>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7" name="テキスト ボックス 336"/>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72390</xdr:rowOff>
    </xdr:from>
    <xdr:to>
      <xdr:col>19</xdr:col>
      <xdr:colOff>6350</xdr:colOff>
      <xdr:row>36</xdr:row>
      <xdr:rowOff>2540</xdr:rowOff>
    </xdr:to>
    <xdr:sp macro="" textlink="">
      <xdr:nvSpPr>
        <xdr:cNvPr id="338" name="円/楕円 337"/>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12717</xdr:rowOff>
    </xdr:from>
    <xdr:ext cx="762000" cy="259045"/>
    <xdr:sp macro="" textlink="">
      <xdr:nvSpPr>
        <xdr:cNvPr id="339" name="テキスト ボックス 338"/>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経常収支比率における公債費は，前年度から</a:t>
          </a:r>
          <a:r>
            <a:rPr kumimoji="1" lang="en-US" altLang="ja-JP" sz="1200">
              <a:latin typeface="ＭＳ Ｐゴシック"/>
            </a:rPr>
            <a:t>1.0</a:t>
          </a:r>
          <a:r>
            <a:rPr kumimoji="1" lang="ja-JP" altLang="en-US" sz="1200">
              <a:latin typeface="ＭＳ Ｐゴシック"/>
            </a:rPr>
            <a:t>ポイント減の</a:t>
          </a:r>
          <a:r>
            <a:rPr kumimoji="1" lang="en-US" altLang="ja-JP" sz="1200">
              <a:latin typeface="ＭＳ Ｐゴシック"/>
            </a:rPr>
            <a:t>23.4</a:t>
          </a:r>
          <a:r>
            <a:rPr kumimoji="1" lang="ja-JP" altLang="en-US" sz="1200">
              <a:latin typeface="ＭＳ Ｐゴシック"/>
            </a:rPr>
            <a:t>％で，類似団体最大値にほぼ近い状況となっている。</a:t>
          </a:r>
        </a:p>
        <a:p>
          <a:r>
            <a:rPr kumimoji="1" lang="ja-JP" altLang="en-US" sz="1200">
              <a:latin typeface="ＭＳ Ｐゴシック"/>
            </a:rPr>
            <a:t>　これは，大型事業の集中や合併による地方債の承継などにより市債元利償還金の歳出に占める割合が大きいことが原因と考えられる。</a:t>
          </a:r>
        </a:p>
        <a:p>
          <a:r>
            <a:rPr kumimoji="1" lang="ja-JP" altLang="en-US" sz="1200">
              <a:latin typeface="ＭＳ Ｐゴシック"/>
            </a:rPr>
            <a:t>　今後とも建設地方債の計画的活用により市債残高を抑制するとともに，市債を活用する場合は後年の財政負担を考慮し財政措置の高い有利な市債の活用を図っていく。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7" name="直線コネクタ 366"/>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8"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9" name="直線コネクタ 368"/>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0"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1" name="直線コネクタ 370"/>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24130</xdr:rowOff>
    </xdr:from>
    <xdr:to>
      <xdr:col>7</xdr:col>
      <xdr:colOff>15875</xdr:colOff>
      <xdr:row>81</xdr:row>
      <xdr:rowOff>100330</xdr:rowOff>
    </xdr:to>
    <xdr:cxnSp macro="">
      <xdr:nvCxnSpPr>
        <xdr:cNvPr id="372" name="直線コネクタ 371"/>
        <xdr:cNvCxnSpPr/>
      </xdr:nvCxnSpPr>
      <xdr:spPr>
        <a:xfrm flipV="1">
          <a:off x="3987800" y="13911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3"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4" name="フローチャート : 判断 373"/>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100330</xdr:rowOff>
    </xdr:from>
    <xdr:to>
      <xdr:col>5</xdr:col>
      <xdr:colOff>549275</xdr:colOff>
      <xdr:row>81</xdr:row>
      <xdr:rowOff>100330</xdr:rowOff>
    </xdr:to>
    <xdr:cxnSp macro="">
      <xdr:nvCxnSpPr>
        <xdr:cNvPr id="375" name="直線コネクタ 374"/>
        <xdr:cNvCxnSpPr/>
      </xdr:nvCxnSpPr>
      <xdr:spPr>
        <a:xfrm>
          <a:off x="3098800" y="1398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6" name="フローチャート :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7" name="テキスト ボックス 376"/>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100330</xdr:rowOff>
    </xdr:from>
    <xdr:to>
      <xdr:col>4</xdr:col>
      <xdr:colOff>346075</xdr:colOff>
      <xdr:row>81</xdr:row>
      <xdr:rowOff>100330</xdr:rowOff>
    </xdr:to>
    <xdr:cxnSp macro="">
      <xdr:nvCxnSpPr>
        <xdr:cNvPr id="378" name="直線コネクタ 377"/>
        <xdr:cNvCxnSpPr/>
      </xdr:nvCxnSpPr>
      <xdr:spPr>
        <a:xfrm>
          <a:off x="2209800" y="1398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79" name="フローチャート : 判断 378"/>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0" name="テキスト ボックス 379"/>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165100</xdr:rowOff>
    </xdr:from>
    <xdr:to>
      <xdr:col>3</xdr:col>
      <xdr:colOff>142875</xdr:colOff>
      <xdr:row>81</xdr:row>
      <xdr:rowOff>100330</xdr:rowOff>
    </xdr:to>
    <xdr:cxnSp macro="">
      <xdr:nvCxnSpPr>
        <xdr:cNvPr id="381" name="直線コネクタ 380"/>
        <xdr:cNvCxnSpPr/>
      </xdr:nvCxnSpPr>
      <xdr:spPr>
        <a:xfrm>
          <a:off x="1320800" y="13881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2" name="フローチャート : 判断 381"/>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3" name="テキスト ボックス 382"/>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4" name="フローチャート : 判断 383"/>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5" name="テキスト ボックス 384"/>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144780</xdr:rowOff>
    </xdr:from>
    <xdr:to>
      <xdr:col>7</xdr:col>
      <xdr:colOff>66675</xdr:colOff>
      <xdr:row>81</xdr:row>
      <xdr:rowOff>74930</xdr:rowOff>
    </xdr:to>
    <xdr:sp macro="" textlink="">
      <xdr:nvSpPr>
        <xdr:cNvPr id="391" name="円/楕円 390"/>
        <xdr:cNvSpPr/>
      </xdr:nvSpPr>
      <xdr:spPr>
        <a:xfrm>
          <a:off x="4775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53357</xdr:rowOff>
    </xdr:from>
    <xdr:ext cx="762000" cy="259045"/>
    <xdr:sp macro="" textlink="">
      <xdr:nvSpPr>
        <xdr:cNvPr id="392" name="公債費該当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49530</xdr:rowOff>
    </xdr:from>
    <xdr:to>
      <xdr:col>5</xdr:col>
      <xdr:colOff>600075</xdr:colOff>
      <xdr:row>81</xdr:row>
      <xdr:rowOff>151130</xdr:rowOff>
    </xdr:to>
    <xdr:sp macro="" textlink="">
      <xdr:nvSpPr>
        <xdr:cNvPr id="393" name="円/楕円 392"/>
        <xdr:cNvSpPr/>
      </xdr:nvSpPr>
      <xdr:spPr>
        <a:xfrm>
          <a:off x="3937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135907</xdr:rowOff>
    </xdr:from>
    <xdr:ext cx="736600" cy="259045"/>
    <xdr:sp macro="" textlink="">
      <xdr:nvSpPr>
        <xdr:cNvPr id="394" name="テキスト ボックス 393"/>
        <xdr:cNvSpPr txBox="1"/>
      </xdr:nvSpPr>
      <xdr:spPr>
        <a:xfrm>
          <a:off x="3606800" y="1402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49530</xdr:rowOff>
    </xdr:from>
    <xdr:to>
      <xdr:col>4</xdr:col>
      <xdr:colOff>396875</xdr:colOff>
      <xdr:row>81</xdr:row>
      <xdr:rowOff>151130</xdr:rowOff>
    </xdr:to>
    <xdr:sp macro="" textlink="">
      <xdr:nvSpPr>
        <xdr:cNvPr id="395" name="円/楕円 394"/>
        <xdr:cNvSpPr/>
      </xdr:nvSpPr>
      <xdr:spPr>
        <a:xfrm>
          <a:off x="3048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135907</xdr:rowOff>
    </xdr:from>
    <xdr:ext cx="762000" cy="259045"/>
    <xdr:sp macro="" textlink="">
      <xdr:nvSpPr>
        <xdr:cNvPr id="396" name="テキスト ボックス 395"/>
        <xdr:cNvSpPr txBox="1"/>
      </xdr:nvSpPr>
      <xdr:spPr>
        <a:xfrm>
          <a:off x="2717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49530</xdr:rowOff>
    </xdr:from>
    <xdr:to>
      <xdr:col>3</xdr:col>
      <xdr:colOff>193675</xdr:colOff>
      <xdr:row>81</xdr:row>
      <xdr:rowOff>151130</xdr:rowOff>
    </xdr:to>
    <xdr:sp macro="" textlink="">
      <xdr:nvSpPr>
        <xdr:cNvPr id="397" name="円/楕円 396"/>
        <xdr:cNvSpPr/>
      </xdr:nvSpPr>
      <xdr:spPr>
        <a:xfrm>
          <a:off x="2159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135907</xdr:rowOff>
    </xdr:from>
    <xdr:ext cx="762000" cy="259045"/>
    <xdr:sp macro="" textlink="">
      <xdr:nvSpPr>
        <xdr:cNvPr id="398" name="テキスト ボックス 397"/>
        <xdr:cNvSpPr txBox="1"/>
      </xdr:nvSpPr>
      <xdr:spPr>
        <a:xfrm>
          <a:off x="1828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114300</xdr:rowOff>
    </xdr:from>
    <xdr:to>
      <xdr:col>1</xdr:col>
      <xdr:colOff>676275</xdr:colOff>
      <xdr:row>81</xdr:row>
      <xdr:rowOff>44450</xdr:rowOff>
    </xdr:to>
    <xdr:sp macro="" textlink="">
      <xdr:nvSpPr>
        <xdr:cNvPr id="399" name="円/楕円 398"/>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29227</xdr:rowOff>
    </xdr:from>
    <xdr:ext cx="762000" cy="259045"/>
    <xdr:sp macro="" textlink="">
      <xdr:nvSpPr>
        <xdr:cNvPr id="400" name="テキスト ボックス 399"/>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1.0</a:t>
          </a:r>
          <a:r>
            <a:rPr kumimoji="1" lang="ja-JP" altLang="en-US" sz="1200">
              <a:latin typeface="ＭＳ Ｐゴシック"/>
            </a:rPr>
            <a:t>ポイント減の</a:t>
          </a:r>
          <a:r>
            <a:rPr kumimoji="1" lang="en-US" altLang="ja-JP" sz="1200">
              <a:latin typeface="ＭＳ Ｐゴシック"/>
            </a:rPr>
            <a:t>71.3</a:t>
          </a:r>
          <a:r>
            <a:rPr kumimoji="1" lang="ja-JP" altLang="en-US" sz="1200">
              <a:latin typeface="ＭＳ Ｐゴシック"/>
            </a:rPr>
            <a:t>％で，類似団体平均値を下回っている。</a:t>
          </a:r>
        </a:p>
        <a:p>
          <a:r>
            <a:rPr kumimoji="1" lang="ja-JP" altLang="en-US" sz="1200">
              <a:latin typeface="ＭＳ Ｐゴシック"/>
            </a:rPr>
            <a:t>　今後とも行政改革３計画（職員体制再構築計画，アウトソーシング推進計画，公共施設再配置計画）に基づき，効率的な行政運営を積極的に推進することで，行政コストの低減を図っていくとともに，「小さな市役所」の実現に向け取り組んでいく。</a:t>
          </a:r>
        </a:p>
        <a:p>
          <a:r>
            <a:rPr kumimoji="1" lang="ja-JP" altLang="en-US" sz="1200">
              <a:latin typeface="ＭＳ Ｐゴシック"/>
            </a:rPr>
            <a:t>こうした行財政改革の着実な実践により経常経費の抑制に努めることで，財政構造の弾力性の確保を図っていく。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6" name="直線コネクタ 425"/>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7"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28" name="直線コネクタ 427"/>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29"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0" name="直線コネクタ 429"/>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117856</xdr:rowOff>
    </xdr:to>
    <xdr:cxnSp macro="">
      <xdr:nvCxnSpPr>
        <xdr:cNvPr id="431" name="直線コネクタ 430"/>
        <xdr:cNvCxnSpPr/>
      </xdr:nvCxnSpPr>
      <xdr:spPr>
        <a:xfrm flipV="1">
          <a:off x="15671800" y="131023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2"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3" name="フローチャート : 判断 432"/>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117856</xdr:rowOff>
    </xdr:to>
    <xdr:cxnSp macro="">
      <xdr:nvCxnSpPr>
        <xdr:cNvPr id="434" name="直線コネクタ 433"/>
        <xdr:cNvCxnSpPr/>
      </xdr:nvCxnSpPr>
      <xdr:spPr>
        <a:xfrm>
          <a:off x="14782800" y="130566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5" name="フローチャート : 判断 434"/>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6" name="テキスト ボックス 435"/>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26415</xdr:rowOff>
    </xdr:from>
    <xdr:to>
      <xdr:col>21</xdr:col>
      <xdr:colOff>361950</xdr:colOff>
      <xdr:row>76</xdr:row>
      <xdr:rowOff>53848</xdr:rowOff>
    </xdr:to>
    <xdr:cxnSp macro="">
      <xdr:nvCxnSpPr>
        <xdr:cNvPr id="437" name="直線コネクタ 436"/>
        <xdr:cNvCxnSpPr/>
      </xdr:nvCxnSpPr>
      <xdr:spPr>
        <a:xfrm flipV="1">
          <a:off x="13893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39" name="テキスト ボックス 438"/>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53848</xdr:rowOff>
    </xdr:to>
    <xdr:cxnSp macro="">
      <xdr:nvCxnSpPr>
        <xdr:cNvPr id="440" name="直線コネクタ 439"/>
        <xdr:cNvCxnSpPr/>
      </xdr:nvCxnSpPr>
      <xdr:spPr>
        <a:xfrm>
          <a:off x="13004800" y="130611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1" name="フローチャート : 判断 440"/>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2" name="テキスト ボックス 441"/>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3" name="フローチャート : 判断 442"/>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4" name="テキスト ボックス 443"/>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50" name="円/楕円 449"/>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51"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52" name="円/楕円 451"/>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7383</xdr:rowOff>
    </xdr:from>
    <xdr:ext cx="736600" cy="259045"/>
    <xdr:sp macro="" textlink="">
      <xdr:nvSpPr>
        <xdr:cNvPr id="453" name="テキスト ボックス 452"/>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54" name="円/楕円 453"/>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55" name="テキスト ボックス 45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56" name="円/楕円 455"/>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114825</xdr:rowOff>
    </xdr:from>
    <xdr:ext cx="762000" cy="259045"/>
    <xdr:sp macro="" textlink="">
      <xdr:nvSpPr>
        <xdr:cNvPr id="457" name="テキスト ボックス 456"/>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58" name="円/楕円 457"/>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59" name="テキスト ボックス 45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71428</xdr:rowOff>
    </xdr:from>
    <xdr:to>
      <xdr:col>4</xdr:col>
      <xdr:colOff>1117600</xdr:colOff>
      <xdr:row>13</xdr:row>
      <xdr:rowOff>78417</xdr:rowOff>
    </xdr:to>
    <xdr:cxnSp macro="">
      <xdr:nvCxnSpPr>
        <xdr:cNvPr id="52" name="直線コネクタ 51"/>
        <xdr:cNvCxnSpPr/>
      </xdr:nvCxnSpPr>
      <xdr:spPr bwMode="auto">
        <a:xfrm>
          <a:off x="5003800" y="2347903"/>
          <a:ext cx="6477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71428</xdr:rowOff>
    </xdr:from>
    <xdr:to>
      <xdr:col>4</xdr:col>
      <xdr:colOff>469900</xdr:colOff>
      <xdr:row>13</xdr:row>
      <xdr:rowOff>102387</xdr:rowOff>
    </xdr:to>
    <xdr:cxnSp macro="">
      <xdr:nvCxnSpPr>
        <xdr:cNvPr id="55" name="直線コネクタ 54"/>
        <xdr:cNvCxnSpPr/>
      </xdr:nvCxnSpPr>
      <xdr:spPr bwMode="auto">
        <a:xfrm flipV="1">
          <a:off x="4305300" y="2347903"/>
          <a:ext cx="698500" cy="3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45466</xdr:rowOff>
    </xdr:from>
    <xdr:to>
      <xdr:col>3</xdr:col>
      <xdr:colOff>904875</xdr:colOff>
      <xdr:row>13</xdr:row>
      <xdr:rowOff>102387</xdr:rowOff>
    </xdr:to>
    <xdr:cxnSp macro="">
      <xdr:nvCxnSpPr>
        <xdr:cNvPr id="58" name="直線コネクタ 57"/>
        <xdr:cNvCxnSpPr/>
      </xdr:nvCxnSpPr>
      <xdr:spPr bwMode="auto">
        <a:xfrm>
          <a:off x="3606800" y="2321941"/>
          <a:ext cx="698500" cy="5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54643</xdr:rowOff>
    </xdr:from>
    <xdr:to>
      <xdr:col>3</xdr:col>
      <xdr:colOff>206375</xdr:colOff>
      <xdr:row>13</xdr:row>
      <xdr:rowOff>45466</xdr:rowOff>
    </xdr:to>
    <xdr:cxnSp macro="">
      <xdr:nvCxnSpPr>
        <xdr:cNvPr id="61" name="直線コネクタ 60"/>
        <xdr:cNvCxnSpPr/>
      </xdr:nvCxnSpPr>
      <xdr:spPr bwMode="auto">
        <a:xfrm>
          <a:off x="2908300" y="2159668"/>
          <a:ext cx="698500" cy="16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27617</xdr:rowOff>
    </xdr:from>
    <xdr:to>
      <xdr:col>5</xdr:col>
      <xdr:colOff>34925</xdr:colOff>
      <xdr:row>13</xdr:row>
      <xdr:rowOff>129217</xdr:rowOff>
    </xdr:to>
    <xdr:sp macro="" textlink="">
      <xdr:nvSpPr>
        <xdr:cNvPr id="71" name="円/楕円 70"/>
        <xdr:cNvSpPr/>
      </xdr:nvSpPr>
      <xdr:spPr bwMode="auto">
        <a:xfrm>
          <a:off x="5600700" y="230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44144</xdr:rowOff>
    </xdr:from>
    <xdr:ext cx="762000" cy="259045"/>
    <xdr:sp macro="" textlink="">
      <xdr:nvSpPr>
        <xdr:cNvPr id="72" name="人口1人当たり決算額の推移該当値テキスト130"/>
        <xdr:cNvSpPr txBox="1"/>
      </xdr:nvSpPr>
      <xdr:spPr>
        <a:xfrm>
          <a:off x="5740400" y="214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78,446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20628</xdr:rowOff>
    </xdr:from>
    <xdr:to>
      <xdr:col>4</xdr:col>
      <xdr:colOff>520700</xdr:colOff>
      <xdr:row>13</xdr:row>
      <xdr:rowOff>122228</xdr:rowOff>
    </xdr:to>
    <xdr:sp macro="" textlink="">
      <xdr:nvSpPr>
        <xdr:cNvPr id="73" name="円/楕円 72"/>
        <xdr:cNvSpPr/>
      </xdr:nvSpPr>
      <xdr:spPr bwMode="auto">
        <a:xfrm>
          <a:off x="4953000" y="229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132405</xdr:rowOff>
    </xdr:from>
    <xdr:ext cx="736600" cy="259045"/>
    <xdr:sp macro="" textlink="">
      <xdr:nvSpPr>
        <xdr:cNvPr id="74" name="テキスト ボックス 73"/>
        <xdr:cNvSpPr txBox="1"/>
      </xdr:nvSpPr>
      <xdr:spPr>
        <a:xfrm>
          <a:off x="4622800" y="206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78,660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51587</xdr:rowOff>
    </xdr:from>
    <xdr:to>
      <xdr:col>3</xdr:col>
      <xdr:colOff>955675</xdr:colOff>
      <xdr:row>13</xdr:row>
      <xdr:rowOff>153187</xdr:rowOff>
    </xdr:to>
    <xdr:sp macro="" textlink="">
      <xdr:nvSpPr>
        <xdr:cNvPr id="75" name="円/楕円 74"/>
        <xdr:cNvSpPr/>
      </xdr:nvSpPr>
      <xdr:spPr bwMode="auto">
        <a:xfrm>
          <a:off x="4254500" y="232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163364</xdr:rowOff>
    </xdr:from>
    <xdr:ext cx="762000" cy="259045"/>
    <xdr:sp macro="" textlink="">
      <xdr:nvSpPr>
        <xdr:cNvPr id="76" name="テキスト ボックス 75"/>
        <xdr:cNvSpPr txBox="1"/>
      </xdr:nvSpPr>
      <xdr:spPr>
        <a:xfrm>
          <a:off x="3924300" y="209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77,712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166116</xdr:rowOff>
    </xdr:from>
    <xdr:to>
      <xdr:col>3</xdr:col>
      <xdr:colOff>257175</xdr:colOff>
      <xdr:row>13</xdr:row>
      <xdr:rowOff>96266</xdr:rowOff>
    </xdr:to>
    <xdr:sp macro="" textlink="">
      <xdr:nvSpPr>
        <xdr:cNvPr id="77" name="円/楕円 76"/>
        <xdr:cNvSpPr/>
      </xdr:nvSpPr>
      <xdr:spPr bwMode="auto">
        <a:xfrm>
          <a:off x="3556000" y="227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106443</xdr:rowOff>
    </xdr:from>
    <xdr:ext cx="762000" cy="259045"/>
    <xdr:sp macro="" textlink="">
      <xdr:nvSpPr>
        <xdr:cNvPr id="78" name="テキスト ボックス 77"/>
        <xdr:cNvSpPr txBox="1"/>
      </xdr:nvSpPr>
      <xdr:spPr>
        <a:xfrm>
          <a:off x="3225800" y="204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79,455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3843</xdr:rowOff>
    </xdr:from>
    <xdr:to>
      <xdr:col>2</xdr:col>
      <xdr:colOff>692150</xdr:colOff>
      <xdr:row>12</xdr:row>
      <xdr:rowOff>105443</xdr:rowOff>
    </xdr:to>
    <xdr:sp macro="" textlink="">
      <xdr:nvSpPr>
        <xdr:cNvPr id="79" name="円/楕円 78"/>
        <xdr:cNvSpPr/>
      </xdr:nvSpPr>
      <xdr:spPr bwMode="auto">
        <a:xfrm>
          <a:off x="2857500" y="210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115620</xdr:rowOff>
    </xdr:from>
    <xdr:ext cx="762000" cy="259045"/>
    <xdr:sp macro="" textlink="">
      <xdr:nvSpPr>
        <xdr:cNvPr id="80" name="テキスト ボックス 79"/>
        <xdr:cNvSpPr txBox="1"/>
      </xdr:nvSpPr>
      <xdr:spPr>
        <a:xfrm>
          <a:off x="2527300" y="187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22339</xdr:rowOff>
    </xdr:from>
    <xdr:to>
      <xdr:col>4</xdr:col>
      <xdr:colOff>1117600</xdr:colOff>
      <xdr:row>34</xdr:row>
      <xdr:rowOff>38113</xdr:rowOff>
    </xdr:to>
    <xdr:cxnSp macro="">
      <xdr:nvCxnSpPr>
        <xdr:cNvPr id="113" name="直線コネクタ 112"/>
        <xdr:cNvCxnSpPr/>
      </xdr:nvCxnSpPr>
      <xdr:spPr bwMode="auto">
        <a:xfrm flipV="1">
          <a:off x="5003800" y="6289789"/>
          <a:ext cx="6477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109275</xdr:rowOff>
    </xdr:from>
    <xdr:ext cx="762000" cy="259045"/>
    <xdr:sp macro="" textlink="">
      <xdr:nvSpPr>
        <xdr:cNvPr id="114" name="人口1人当たり決算額の推移平均値テキスト445"/>
        <xdr:cNvSpPr txBox="1"/>
      </xdr:nvSpPr>
      <xdr:spPr>
        <a:xfrm>
          <a:off x="5740400" y="67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278638</xdr:rowOff>
    </xdr:from>
    <xdr:to>
      <xdr:col>4</xdr:col>
      <xdr:colOff>469900</xdr:colOff>
      <xdr:row>34</xdr:row>
      <xdr:rowOff>38113</xdr:rowOff>
    </xdr:to>
    <xdr:cxnSp macro="">
      <xdr:nvCxnSpPr>
        <xdr:cNvPr id="116" name="直線コネクタ 115"/>
        <xdr:cNvCxnSpPr/>
      </xdr:nvCxnSpPr>
      <xdr:spPr bwMode="auto">
        <a:xfrm>
          <a:off x="4305300" y="6203188"/>
          <a:ext cx="698500" cy="10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209935</xdr:rowOff>
    </xdr:from>
    <xdr:ext cx="736600" cy="259045"/>
    <xdr:sp macro="" textlink="">
      <xdr:nvSpPr>
        <xdr:cNvPr id="118" name="テキスト ボックス 117"/>
        <xdr:cNvSpPr txBox="1"/>
      </xdr:nvSpPr>
      <xdr:spPr>
        <a:xfrm>
          <a:off x="4622800" y="682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267170</xdr:rowOff>
    </xdr:from>
    <xdr:to>
      <xdr:col>3</xdr:col>
      <xdr:colOff>904875</xdr:colOff>
      <xdr:row>33</xdr:row>
      <xdr:rowOff>278638</xdr:rowOff>
    </xdr:to>
    <xdr:cxnSp macro="">
      <xdr:nvCxnSpPr>
        <xdr:cNvPr id="119" name="直線コネクタ 118"/>
        <xdr:cNvCxnSpPr/>
      </xdr:nvCxnSpPr>
      <xdr:spPr bwMode="auto">
        <a:xfrm>
          <a:off x="3606800" y="6191720"/>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128668</xdr:rowOff>
    </xdr:from>
    <xdr:ext cx="762000" cy="259045"/>
    <xdr:sp macro="" textlink="">
      <xdr:nvSpPr>
        <xdr:cNvPr id="121" name="テキスト ボックス 120"/>
        <xdr:cNvSpPr txBox="1"/>
      </xdr:nvSpPr>
      <xdr:spPr>
        <a:xfrm>
          <a:off x="3924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267170</xdr:rowOff>
    </xdr:from>
    <xdr:to>
      <xdr:col>3</xdr:col>
      <xdr:colOff>206375</xdr:colOff>
      <xdr:row>33</xdr:row>
      <xdr:rowOff>267741</xdr:rowOff>
    </xdr:to>
    <xdr:cxnSp macro="">
      <xdr:nvCxnSpPr>
        <xdr:cNvPr id="122" name="直線コネクタ 121"/>
        <xdr:cNvCxnSpPr/>
      </xdr:nvCxnSpPr>
      <xdr:spPr bwMode="auto">
        <a:xfrm flipV="1">
          <a:off x="2908300" y="6191720"/>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94569</xdr:rowOff>
    </xdr:from>
    <xdr:ext cx="762000" cy="259045"/>
    <xdr:sp macro="" textlink="">
      <xdr:nvSpPr>
        <xdr:cNvPr id="124" name="テキスト ボックス 123"/>
        <xdr:cNvSpPr txBox="1"/>
      </xdr:nvSpPr>
      <xdr:spPr>
        <a:xfrm>
          <a:off x="32258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81539</xdr:rowOff>
    </xdr:from>
    <xdr:ext cx="762000" cy="259045"/>
    <xdr:sp macro="" textlink="">
      <xdr:nvSpPr>
        <xdr:cNvPr id="126" name="テキスト ボックス 125"/>
        <xdr:cNvSpPr txBox="1"/>
      </xdr:nvSpPr>
      <xdr:spPr>
        <a:xfrm>
          <a:off x="2527300" y="66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314439</xdr:rowOff>
    </xdr:from>
    <xdr:to>
      <xdr:col>5</xdr:col>
      <xdr:colOff>34925</xdr:colOff>
      <xdr:row>34</xdr:row>
      <xdr:rowOff>73139</xdr:rowOff>
    </xdr:to>
    <xdr:sp macro="" textlink="">
      <xdr:nvSpPr>
        <xdr:cNvPr id="132" name="円/楕円 131"/>
        <xdr:cNvSpPr/>
      </xdr:nvSpPr>
      <xdr:spPr bwMode="auto">
        <a:xfrm>
          <a:off x="5600700" y="623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159516</xdr:rowOff>
    </xdr:from>
    <xdr:ext cx="762000" cy="259045"/>
    <xdr:sp macro="" textlink="">
      <xdr:nvSpPr>
        <xdr:cNvPr id="133" name="人口1人当たり決算額の推移該当値テキスト445"/>
        <xdr:cNvSpPr txBox="1"/>
      </xdr:nvSpPr>
      <xdr:spPr>
        <a:xfrm>
          <a:off x="5740400" y="608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23,247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330213</xdr:rowOff>
    </xdr:from>
    <xdr:to>
      <xdr:col>4</xdr:col>
      <xdr:colOff>520700</xdr:colOff>
      <xdr:row>34</xdr:row>
      <xdr:rowOff>88913</xdr:rowOff>
    </xdr:to>
    <xdr:sp macro="" textlink="">
      <xdr:nvSpPr>
        <xdr:cNvPr id="134" name="円/楕円 133"/>
        <xdr:cNvSpPr/>
      </xdr:nvSpPr>
      <xdr:spPr bwMode="auto">
        <a:xfrm>
          <a:off x="4953000" y="625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99090</xdr:rowOff>
    </xdr:from>
    <xdr:ext cx="736600" cy="259045"/>
    <xdr:sp macro="" textlink="">
      <xdr:nvSpPr>
        <xdr:cNvPr id="135" name="テキスト ボックス 134"/>
        <xdr:cNvSpPr txBox="1"/>
      </xdr:nvSpPr>
      <xdr:spPr>
        <a:xfrm>
          <a:off x="4622800" y="602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227838</xdr:rowOff>
    </xdr:from>
    <xdr:to>
      <xdr:col>3</xdr:col>
      <xdr:colOff>955675</xdr:colOff>
      <xdr:row>33</xdr:row>
      <xdr:rowOff>329438</xdr:rowOff>
    </xdr:to>
    <xdr:sp macro="" textlink="">
      <xdr:nvSpPr>
        <xdr:cNvPr id="136" name="円/楕円 135"/>
        <xdr:cNvSpPr/>
      </xdr:nvSpPr>
      <xdr:spPr bwMode="auto">
        <a:xfrm>
          <a:off x="4254500" y="615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168165</xdr:rowOff>
    </xdr:from>
    <xdr:ext cx="762000" cy="259045"/>
    <xdr:sp macro="" textlink="">
      <xdr:nvSpPr>
        <xdr:cNvPr id="137" name="テキスト ボックス 136"/>
        <xdr:cNvSpPr txBox="1"/>
      </xdr:nvSpPr>
      <xdr:spPr>
        <a:xfrm>
          <a:off x="39243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25,520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216370</xdr:rowOff>
    </xdr:from>
    <xdr:to>
      <xdr:col>3</xdr:col>
      <xdr:colOff>257175</xdr:colOff>
      <xdr:row>33</xdr:row>
      <xdr:rowOff>317970</xdr:rowOff>
    </xdr:to>
    <xdr:sp macro="" textlink="">
      <xdr:nvSpPr>
        <xdr:cNvPr id="138" name="円/楕円 137"/>
        <xdr:cNvSpPr/>
      </xdr:nvSpPr>
      <xdr:spPr bwMode="auto">
        <a:xfrm>
          <a:off x="3556000" y="614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156697</xdr:rowOff>
    </xdr:from>
    <xdr:ext cx="762000" cy="259045"/>
    <xdr:sp macro="" textlink="">
      <xdr:nvSpPr>
        <xdr:cNvPr id="139" name="テキスト ボックス 138"/>
        <xdr:cNvSpPr txBox="1"/>
      </xdr:nvSpPr>
      <xdr:spPr>
        <a:xfrm>
          <a:off x="3225800" y="590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25,821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216941</xdr:rowOff>
    </xdr:from>
    <xdr:to>
      <xdr:col>2</xdr:col>
      <xdr:colOff>692150</xdr:colOff>
      <xdr:row>33</xdr:row>
      <xdr:rowOff>318541</xdr:rowOff>
    </xdr:to>
    <xdr:sp macro="" textlink="">
      <xdr:nvSpPr>
        <xdr:cNvPr id="140" name="円/楕円 139"/>
        <xdr:cNvSpPr/>
      </xdr:nvSpPr>
      <xdr:spPr bwMode="auto">
        <a:xfrm>
          <a:off x="2857500" y="614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157268</xdr:rowOff>
    </xdr:from>
    <xdr:ext cx="762000" cy="259045"/>
    <xdr:sp macro="" textlink="">
      <xdr:nvSpPr>
        <xdr:cNvPr id="141" name="テキスト ボックス 140"/>
        <xdr:cNvSpPr txBox="1"/>
      </xdr:nvSpPr>
      <xdr:spPr>
        <a:xfrm>
          <a:off x="2527300" y="591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232,925
230,001
352.80
110,156,529
108,006,800
1,999,897
58,015,665
133,839,936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99.9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110736</xdr:rowOff>
    </xdr:from>
    <xdr:to>
      <xdr:col>6</xdr:col>
      <xdr:colOff>510540</xdr:colOff>
      <xdr:row>38</xdr:row>
      <xdr:rowOff>95329</xdr:rowOff>
    </xdr:to>
    <xdr:cxnSp macro="">
      <xdr:nvCxnSpPr>
        <xdr:cNvPr id="54" name="直線コネクタ 53"/>
        <xdr:cNvCxnSpPr/>
      </xdr:nvCxnSpPr>
      <xdr:spPr>
        <a:xfrm flipV="1">
          <a:off x="4633595" y="5597136"/>
          <a:ext cx="1270" cy="101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99156</xdr:rowOff>
    </xdr:from>
    <xdr:ext cx="534377" cy="259045"/>
    <xdr:sp macro="" textlink="">
      <xdr:nvSpPr>
        <xdr:cNvPr id="55" name="人件費最小値テキスト"/>
        <xdr:cNvSpPr txBox="1"/>
      </xdr:nvSpPr>
      <xdr:spPr>
        <a:xfrm>
          <a:off x="4686300" y="66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38</xdr:row>
      <xdr:rowOff>95329</xdr:rowOff>
    </xdr:from>
    <xdr:to>
      <xdr:col>6</xdr:col>
      <xdr:colOff>600075</xdr:colOff>
      <xdr:row>38</xdr:row>
      <xdr:rowOff>95329</xdr:rowOff>
    </xdr:to>
    <xdr:cxnSp macro="">
      <xdr:nvCxnSpPr>
        <xdr:cNvPr id="56" name="直線コネクタ 55"/>
        <xdr:cNvCxnSpPr/>
      </xdr:nvCxnSpPr>
      <xdr:spPr>
        <a:xfrm>
          <a:off x="4546600" y="661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57413</xdr:rowOff>
    </xdr:from>
    <xdr:ext cx="534377" cy="259045"/>
    <xdr:sp macro="" textlink="">
      <xdr:nvSpPr>
        <xdr:cNvPr id="57" name="人件費最大値テキスト"/>
        <xdr:cNvSpPr txBox="1"/>
      </xdr:nvSpPr>
      <xdr:spPr>
        <a:xfrm>
          <a:off x="4686300" y="537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32</xdr:row>
      <xdr:rowOff>110736</xdr:rowOff>
    </xdr:from>
    <xdr:to>
      <xdr:col>6</xdr:col>
      <xdr:colOff>600075</xdr:colOff>
      <xdr:row>32</xdr:row>
      <xdr:rowOff>110736</xdr:rowOff>
    </xdr:to>
    <xdr:cxnSp macro="">
      <xdr:nvCxnSpPr>
        <xdr:cNvPr id="58" name="直線コネクタ 57"/>
        <xdr:cNvCxnSpPr/>
      </xdr:nvCxnSpPr>
      <xdr:spPr>
        <a:xfrm>
          <a:off x="4546600" y="559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20234</xdr:rowOff>
    </xdr:from>
    <xdr:to>
      <xdr:col>6</xdr:col>
      <xdr:colOff>511175</xdr:colOff>
      <xdr:row>33</xdr:row>
      <xdr:rowOff>41973</xdr:rowOff>
    </xdr:to>
    <xdr:cxnSp macro="">
      <xdr:nvCxnSpPr>
        <xdr:cNvPr id="59" name="直線コネクタ 58"/>
        <xdr:cNvCxnSpPr/>
      </xdr:nvCxnSpPr>
      <xdr:spPr>
        <a:xfrm>
          <a:off x="3797300" y="5678084"/>
          <a:ext cx="8382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11732</xdr:rowOff>
    </xdr:from>
    <xdr:ext cx="534377" cy="259045"/>
    <xdr:sp macro="" textlink="">
      <xdr:nvSpPr>
        <xdr:cNvPr id="60" name="人件費平均値テキスト"/>
        <xdr:cNvSpPr txBox="1"/>
      </xdr:nvSpPr>
      <xdr:spPr>
        <a:xfrm>
          <a:off x="4686300" y="6183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33305</xdr:rowOff>
    </xdr:from>
    <xdr:to>
      <xdr:col>6</xdr:col>
      <xdr:colOff>561975</xdr:colOff>
      <xdr:row>36</xdr:row>
      <xdr:rowOff>134905</xdr:rowOff>
    </xdr:to>
    <xdr:sp macro="" textlink="">
      <xdr:nvSpPr>
        <xdr:cNvPr id="61" name="フローチャート : 判断 60"/>
        <xdr:cNvSpPr/>
      </xdr:nvSpPr>
      <xdr:spPr>
        <a:xfrm>
          <a:off x="45847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20234</xdr:rowOff>
    </xdr:from>
    <xdr:to>
      <xdr:col>5</xdr:col>
      <xdr:colOff>358775</xdr:colOff>
      <xdr:row>33</xdr:row>
      <xdr:rowOff>35870</xdr:rowOff>
    </xdr:to>
    <xdr:cxnSp macro="">
      <xdr:nvCxnSpPr>
        <xdr:cNvPr id="62" name="直線コネクタ 61"/>
        <xdr:cNvCxnSpPr/>
      </xdr:nvCxnSpPr>
      <xdr:spPr>
        <a:xfrm flipV="1">
          <a:off x="2908300" y="5678084"/>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49581</xdr:rowOff>
    </xdr:from>
    <xdr:to>
      <xdr:col>5</xdr:col>
      <xdr:colOff>409575</xdr:colOff>
      <xdr:row>36</xdr:row>
      <xdr:rowOff>151181</xdr:rowOff>
    </xdr:to>
    <xdr:sp macro="" textlink="">
      <xdr:nvSpPr>
        <xdr:cNvPr id="63" name="フローチャート : 判断 62"/>
        <xdr:cNvSpPr/>
      </xdr:nvSpPr>
      <xdr:spPr>
        <a:xfrm>
          <a:off x="3746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142308</xdr:rowOff>
    </xdr:from>
    <xdr:ext cx="534377" cy="259045"/>
    <xdr:sp macro="" textlink="">
      <xdr:nvSpPr>
        <xdr:cNvPr id="64" name="テキスト ボックス 63"/>
        <xdr:cNvSpPr txBox="1"/>
      </xdr:nvSpPr>
      <xdr:spPr>
        <a:xfrm>
          <a:off x="3530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169761</xdr:rowOff>
    </xdr:from>
    <xdr:to>
      <xdr:col>4</xdr:col>
      <xdr:colOff>155575</xdr:colOff>
      <xdr:row>33</xdr:row>
      <xdr:rowOff>35870</xdr:rowOff>
    </xdr:to>
    <xdr:cxnSp macro="">
      <xdr:nvCxnSpPr>
        <xdr:cNvPr id="65" name="直線コネクタ 64"/>
        <xdr:cNvCxnSpPr/>
      </xdr:nvCxnSpPr>
      <xdr:spPr>
        <a:xfrm>
          <a:off x="2019300" y="5656161"/>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76670</xdr:rowOff>
    </xdr:from>
    <xdr:to>
      <xdr:col>4</xdr:col>
      <xdr:colOff>206375</xdr:colOff>
      <xdr:row>37</xdr:row>
      <xdr:rowOff>6820</xdr:rowOff>
    </xdr:to>
    <xdr:sp macro="" textlink="">
      <xdr:nvSpPr>
        <xdr:cNvPr id="66" name="フローチャート : 判断 65"/>
        <xdr:cNvSpPr/>
      </xdr:nvSpPr>
      <xdr:spPr>
        <a:xfrm>
          <a:off x="2857500" y="624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169397</xdr:rowOff>
    </xdr:from>
    <xdr:ext cx="534377" cy="259045"/>
    <xdr:sp macro="" textlink="">
      <xdr:nvSpPr>
        <xdr:cNvPr id="67" name="テキスト ボックス 66"/>
        <xdr:cNvSpPr txBox="1"/>
      </xdr:nvSpPr>
      <xdr:spPr>
        <a:xfrm>
          <a:off x="2641111" y="63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144912</xdr:rowOff>
    </xdr:from>
    <xdr:to>
      <xdr:col>2</xdr:col>
      <xdr:colOff>638175</xdr:colOff>
      <xdr:row>32</xdr:row>
      <xdr:rowOff>169761</xdr:rowOff>
    </xdr:to>
    <xdr:cxnSp macro="">
      <xdr:nvCxnSpPr>
        <xdr:cNvPr id="68" name="直線コネクタ 67"/>
        <xdr:cNvCxnSpPr/>
      </xdr:nvCxnSpPr>
      <xdr:spPr>
        <a:xfrm>
          <a:off x="1130300" y="5288412"/>
          <a:ext cx="889000" cy="36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28413</xdr:rowOff>
    </xdr:from>
    <xdr:to>
      <xdr:col>3</xdr:col>
      <xdr:colOff>3175</xdr:colOff>
      <xdr:row>36</xdr:row>
      <xdr:rowOff>130013</xdr:rowOff>
    </xdr:to>
    <xdr:sp macro="" textlink="">
      <xdr:nvSpPr>
        <xdr:cNvPr id="69" name="フローチャート : 判断 68"/>
        <xdr:cNvSpPr/>
      </xdr:nvSpPr>
      <xdr:spPr>
        <a:xfrm>
          <a:off x="1968500" y="62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121140</xdr:rowOff>
    </xdr:from>
    <xdr:ext cx="534377" cy="259045"/>
    <xdr:sp macro="" textlink="">
      <xdr:nvSpPr>
        <xdr:cNvPr id="70" name="テキスト ボックス 69"/>
        <xdr:cNvSpPr txBox="1"/>
      </xdr:nvSpPr>
      <xdr:spPr>
        <a:xfrm>
          <a:off x="1752111" y="62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131465</xdr:rowOff>
    </xdr:from>
    <xdr:to>
      <xdr:col>1</xdr:col>
      <xdr:colOff>485775</xdr:colOff>
      <xdr:row>36</xdr:row>
      <xdr:rowOff>61615</xdr:rowOff>
    </xdr:to>
    <xdr:sp macro="" textlink="">
      <xdr:nvSpPr>
        <xdr:cNvPr id="71" name="フローチャート : 判断 70"/>
        <xdr:cNvSpPr/>
      </xdr:nvSpPr>
      <xdr:spPr>
        <a:xfrm>
          <a:off x="1079500" y="613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52742</xdr:rowOff>
    </xdr:from>
    <xdr:ext cx="534377" cy="259045"/>
    <xdr:sp macro="" textlink="">
      <xdr:nvSpPr>
        <xdr:cNvPr id="72" name="テキスト ボックス 71"/>
        <xdr:cNvSpPr txBox="1"/>
      </xdr:nvSpPr>
      <xdr:spPr>
        <a:xfrm>
          <a:off x="863111" y="622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162623</xdr:rowOff>
    </xdr:from>
    <xdr:to>
      <xdr:col>6</xdr:col>
      <xdr:colOff>561975</xdr:colOff>
      <xdr:row>33</xdr:row>
      <xdr:rowOff>92773</xdr:rowOff>
    </xdr:to>
    <xdr:sp macro="" textlink="">
      <xdr:nvSpPr>
        <xdr:cNvPr id="78" name="円/楕円 77"/>
        <xdr:cNvSpPr/>
      </xdr:nvSpPr>
      <xdr:spPr>
        <a:xfrm>
          <a:off x="4584700" y="56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77550</xdr:rowOff>
    </xdr:from>
    <xdr:ext cx="534377" cy="259045"/>
    <xdr:sp macro="" textlink="">
      <xdr:nvSpPr>
        <xdr:cNvPr id="79" name="人件費該当値テキスト"/>
        <xdr:cNvSpPr txBox="1"/>
      </xdr:nvSpPr>
      <xdr:spPr>
        <a:xfrm>
          <a:off x="4686300" y="556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81,775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140884</xdr:rowOff>
    </xdr:from>
    <xdr:to>
      <xdr:col>5</xdr:col>
      <xdr:colOff>409575</xdr:colOff>
      <xdr:row>33</xdr:row>
      <xdr:rowOff>71034</xdr:rowOff>
    </xdr:to>
    <xdr:sp macro="" textlink="">
      <xdr:nvSpPr>
        <xdr:cNvPr id="80" name="円/楕円 79"/>
        <xdr:cNvSpPr/>
      </xdr:nvSpPr>
      <xdr:spPr>
        <a:xfrm>
          <a:off x="3746500" y="56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87561</xdr:rowOff>
    </xdr:from>
    <xdr:ext cx="534377" cy="259045"/>
    <xdr:sp macro="" textlink="">
      <xdr:nvSpPr>
        <xdr:cNvPr id="81" name="テキスト ボックス 80"/>
        <xdr:cNvSpPr txBox="1"/>
      </xdr:nvSpPr>
      <xdr:spPr>
        <a:xfrm>
          <a:off x="3530111" y="54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156520</xdr:rowOff>
    </xdr:from>
    <xdr:to>
      <xdr:col>4</xdr:col>
      <xdr:colOff>206375</xdr:colOff>
      <xdr:row>33</xdr:row>
      <xdr:rowOff>86670</xdr:rowOff>
    </xdr:to>
    <xdr:sp macro="" textlink="">
      <xdr:nvSpPr>
        <xdr:cNvPr id="82" name="円/楕円 81"/>
        <xdr:cNvSpPr/>
      </xdr:nvSpPr>
      <xdr:spPr>
        <a:xfrm>
          <a:off x="2857500" y="56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103197</xdr:rowOff>
    </xdr:from>
    <xdr:ext cx="534377" cy="259045"/>
    <xdr:sp macro="" textlink="">
      <xdr:nvSpPr>
        <xdr:cNvPr id="83" name="テキスト ボックス 82"/>
        <xdr:cNvSpPr txBox="1"/>
      </xdr:nvSpPr>
      <xdr:spPr>
        <a:xfrm>
          <a:off x="2641111" y="54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118961</xdr:rowOff>
    </xdr:from>
    <xdr:to>
      <xdr:col>3</xdr:col>
      <xdr:colOff>3175</xdr:colOff>
      <xdr:row>33</xdr:row>
      <xdr:rowOff>49111</xdr:rowOff>
    </xdr:to>
    <xdr:sp macro="" textlink="">
      <xdr:nvSpPr>
        <xdr:cNvPr id="84" name="円/楕円 83"/>
        <xdr:cNvSpPr/>
      </xdr:nvSpPr>
      <xdr:spPr>
        <a:xfrm>
          <a:off x="1968500" y="560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65638</xdr:rowOff>
    </xdr:from>
    <xdr:ext cx="534377" cy="259045"/>
    <xdr:sp macro="" textlink="">
      <xdr:nvSpPr>
        <xdr:cNvPr id="85" name="テキスト ボックス 84"/>
        <xdr:cNvSpPr txBox="1"/>
      </xdr:nvSpPr>
      <xdr:spPr>
        <a:xfrm>
          <a:off x="1752111" y="53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94112</xdr:rowOff>
    </xdr:from>
    <xdr:to>
      <xdr:col>1</xdr:col>
      <xdr:colOff>485775</xdr:colOff>
      <xdr:row>31</xdr:row>
      <xdr:rowOff>24262</xdr:rowOff>
    </xdr:to>
    <xdr:sp macro="" textlink="">
      <xdr:nvSpPr>
        <xdr:cNvPr id="86" name="円/楕円 85"/>
        <xdr:cNvSpPr/>
      </xdr:nvSpPr>
      <xdr:spPr>
        <a:xfrm>
          <a:off x="1079500" y="52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40789</xdr:rowOff>
    </xdr:from>
    <xdr:ext cx="534377" cy="259045"/>
    <xdr:sp macro="" textlink="">
      <xdr:nvSpPr>
        <xdr:cNvPr id="87" name="テキスト ボックス 86"/>
        <xdr:cNvSpPr txBox="1"/>
      </xdr:nvSpPr>
      <xdr:spPr>
        <a:xfrm>
          <a:off x="863111" y="50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2" name="直線コネクタ 111"/>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3"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4" name="直線コネクタ 113"/>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5"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16" name="直線コネクタ 115"/>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151511</xdr:rowOff>
    </xdr:from>
    <xdr:to>
      <xdr:col>6</xdr:col>
      <xdr:colOff>511175</xdr:colOff>
      <xdr:row>56</xdr:row>
      <xdr:rowOff>23076</xdr:rowOff>
    </xdr:to>
    <xdr:cxnSp macro="">
      <xdr:nvCxnSpPr>
        <xdr:cNvPr id="117" name="直線コネクタ 116"/>
        <xdr:cNvCxnSpPr/>
      </xdr:nvCxnSpPr>
      <xdr:spPr>
        <a:xfrm flipV="1">
          <a:off x="3797300" y="9581261"/>
          <a:ext cx="8382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18"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19" name="フローチャート : 判断 118"/>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23076</xdr:rowOff>
    </xdr:from>
    <xdr:to>
      <xdr:col>5</xdr:col>
      <xdr:colOff>358775</xdr:colOff>
      <xdr:row>57</xdr:row>
      <xdr:rowOff>120574</xdr:rowOff>
    </xdr:to>
    <xdr:cxnSp macro="">
      <xdr:nvCxnSpPr>
        <xdr:cNvPr id="120" name="直線コネクタ 119"/>
        <xdr:cNvCxnSpPr/>
      </xdr:nvCxnSpPr>
      <xdr:spPr>
        <a:xfrm flipV="1">
          <a:off x="2908300" y="9624276"/>
          <a:ext cx="889000" cy="26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1" name="フローチャート : 判断 120"/>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2" name="テキスト ボックス 121"/>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120574</xdr:rowOff>
    </xdr:from>
    <xdr:to>
      <xdr:col>4</xdr:col>
      <xdr:colOff>155575</xdr:colOff>
      <xdr:row>57</xdr:row>
      <xdr:rowOff>156731</xdr:rowOff>
    </xdr:to>
    <xdr:cxnSp macro="">
      <xdr:nvCxnSpPr>
        <xdr:cNvPr id="123" name="直線コネクタ 122"/>
        <xdr:cNvCxnSpPr/>
      </xdr:nvCxnSpPr>
      <xdr:spPr>
        <a:xfrm flipV="1">
          <a:off x="2019300" y="9893224"/>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4" name="フローチャート : 判断 123"/>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5" name="テキスト ボックス 124"/>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105601</xdr:rowOff>
    </xdr:from>
    <xdr:to>
      <xdr:col>2</xdr:col>
      <xdr:colOff>638175</xdr:colOff>
      <xdr:row>57</xdr:row>
      <xdr:rowOff>156731</xdr:rowOff>
    </xdr:to>
    <xdr:cxnSp macro="">
      <xdr:nvCxnSpPr>
        <xdr:cNvPr id="126" name="直線コネクタ 125"/>
        <xdr:cNvCxnSpPr/>
      </xdr:nvCxnSpPr>
      <xdr:spPr>
        <a:xfrm>
          <a:off x="1130300" y="9878251"/>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27" name="フローチャート : 判断 126"/>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28" name="テキスト ボックス 127"/>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29" name="フローチャート : 判断 128"/>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0" name="テキスト ボックス 129"/>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100711</xdr:rowOff>
    </xdr:from>
    <xdr:to>
      <xdr:col>6</xdr:col>
      <xdr:colOff>561975</xdr:colOff>
      <xdr:row>56</xdr:row>
      <xdr:rowOff>30861</xdr:rowOff>
    </xdr:to>
    <xdr:sp macro="" textlink="">
      <xdr:nvSpPr>
        <xdr:cNvPr id="136" name="円/楕円 135"/>
        <xdr:cNvSpPr/>
      </xdr:nvSpPr>
      <xdr:spPr>
        <a:xfrm>
          <a:off x="4584700" y="95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79138</xdr:rowOff>
    </xdr:from>
    <xdr:ext cx="534377" cy="259045"/>
    <xdr:sp macro="" textlink="">
      <xdr:nvSpPr>
        <xdr:cNvPr id="137" name="物件費該当値テキスト"/>
        <xdr:cNvSpPr txBox="1"/>
      </xdr:nvSpPr>
      <xdr:spPr>
        <a:xfrm>
          <a:off x="4686300" y="950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45,190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143726</xdr:rowOff>
    </xdr:from>
    <xdr:to>
      <xdr:col>5</xdr:col>
      <xdr:colOff>409575</xdr:colOff>
      <xdr:row>56</xdr:row>
      <xdr:rowOff>73876</xdr:rowOff>
    </xdr:to>
    <xdr:sp macro="" textlink="">
      <xdr:nvSpPr>
        <xdr:cNvPr id="138" name="円/楕円 137"/>
        <xdr:cNvSpPr/>
      </xdr:nvSpPr>
      <xdr:spPr>
        <a:xfrm>
          <a:off x="3746500" y="95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65003</xdr:rowOff>
    </xdr:from>
    <xdr:ext cx="534377" cy="259045"/>
    <xdr:sp macro="" textlink="">
      <xdr:nvSpPr>
        <xdr:cNvPr id="139" name="テキスト ボックス 138"/>
        <xdr:cNvSpPr txBox="1"/>
      </xdr:nvSpPr>
      <xdr:spPr>
        <a:xfrm>
          <a:off x="3530111" y="96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69774</xdr:rowOff>
    </xdr:from>
    <xdr:to>
      <xdr:col>4</xdr:col>
      <xdr:colOff>206375</xdr:colOff>
      <xdr:row>57</xdr:row>
      <xdr:rowOff>171374</xdr:rowOff>
    </xdr:to>
    <xdr:sp macro="" textlink="">
      <xdr:nvSpPr>
        <xdr:cNvPr id="140" name="円/楕円 139"/>
        <xdr:cNvSpPr/>
      </xdr:nvSpPr>
      <xdr:spPr>
        <a:xfrm>
          <a:off x="2857500" y="98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162501</xdr:rowOff>
    </xdr:from>
    <xdr:ext cx="534377" cy="259045"/>
    <xdr:sp macro="" textlink="">
      <xdr:nvSpPr>
        <xdr:cNvPr id="141" name="テキスト ボックス 140"/>
        <xdr:cNvSpPr txBox="1"/>
      </xdr:nvSpPr>
      <xdr:spPr>
        <a:xfrm>
          <a:off x="2641111"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105931</xdr:rowOff>
    </xdr:from>
    <xdr:to>
      <xdr:col>3</xdr:col>
      <xdr:colOff>3175</xdr:colOff>
      <xdr:row>58</xdr:row>
      <xdr:rowOff>36081</xdr:rowOff>
    </xdr:to>
    <xdr:sp macro="" textlink="">
      <xdr:nvSpPr>
        <xdr:cNvPr id="142" name="円/楕円 141"/>
        <xdr:cNvSpPr/>
      </xdr:nvSpPr>
      <xdr:spPr>
        <a:xfrm>
          <a:off x="1968500" y="98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27208</xdr:rowOff>
    </xdr:from>
    <xdr:ext cx="534377" cy="259045"/>
    <xdr:sp macro="" textlink="">
      <xdr:nvSpPr>
        <xdr:cNvPr id="143" name="テキスト ボックス 142"/>
        <xdr:cNvSpPr txBox="1"/>
      </xdr:nvSpPr>
      <xdr:spPr>
        <a:xfrm>
          <a:off x="1752111" y="997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54801</xdr:rowOff>
    </xdr:from>
    <xdr:to>
      <xdr:col>1</xdr:col>
      <xdr:colOff>485775</xdr:colOff>
      <xdr:row>57</xdr:row>
      <xdr:rowOff>156401</xdr:rowOff>
    </xdr:to>
    <xdr:sp macro="" textlink="">
      <xdr:nvSpPr>
        <xdr:cNvPr id="144" name="円/楕円 143"/>
        <xdr:cNvSpPr/>
      </xdr:nvSpPr>
      <xdr:spPr>
        <a:xfrm>
          <a:off x="1079500" y="98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147528</xdr:rowOff>
    </xdr:from>
    <xdr:ext cx="534377" cy="259045"/>
    <xdr:sp macro="" textlink="">
      <xdr:nvSpPr>
        <xdr:cNvPr id="145" name="テキスト ボックス 144"/>
        <xdr:cNvSpPr txBox="1"/>
      </xdr:nvSpPr>
      <xdr:spPr>
        <a:xfrm>
          <a:off x="863111" y="99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59" name="テキスト ボックス 158"/>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67" name="直線コネクタ 166"/>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68"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69" name="直線コネクタ 168"/>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0"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1" name="直線コネクタ 170"/>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105776</xdr:rowOff>
    </xdr:from>
    <xdr:to>
      <xdr:col>6</xdr:col>
      <xdr:colOff>511175</xdr:colOff>
      <xdr:row>76</xdr:row>
      <xdr:rowOff>114829</xdr:rowOff>
    </xdr:to>
    <xdr:cxnSp macro="">
      <xdr:nvCxnSpPr>
        <xdr:cNvPr id="172" name="直線コネクタ 171"/>
        <xdr:cNvCxnSpPr/>
      </xdr:nvCxnSpPr>
      <xdr:spPr>
        <a:xfrm>
          <a:off x="3797300" y="13135976"/>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3"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4" name="フローチャート : 判断 173"/>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116383</xdr:rowOff>
    </xdr:from>
    <xdr:to>
      <xdr:col>5</xdr:col>
      <xdr:colOff>358775</xdr:colOff>
      <xdr:row>76</xdr:row>
      <xdr:rowOff>105776</xdr:rowOff>
    </xdr:to>
    <xdr:cxnSp macro="">
      <xdr:nvCxnSpPr>
        <xdr:cNvPr id="175" name="直線コネクタ 174"/>
        <xdr:cNvCxnSpPr/>
      </xdr:nvCxnSpPr>
      <xdr:spPr>
        <a:xfrm>
          <a:off x="2908300" y="12975133"/>
          <a:ext cx="889000" cy="16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76" name="フローチャート : 判断 175"/>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77" name="テキスト ボックス 176"/>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116383</xdr:rowOff>
    </xdr:from>
    <xdr:to>
      <xdr:col>4</xdr:col>
      <xdr:colOff>155575</xdr:colOff>
      <xdr:row>75</xdr:row>
      <xdr:rowOff>132568</xdr:rowOff>
    </xdr:to>
    <xdr:cxnSp macro="">
      <xdr:nvCxnSpPr>
        <xdr:cNvPr id="178" name="直線コネクタ 177"/>
        <xdr:cNvCxnSpPr/>
      </xdr:nvCxnSpPr>
      <xdr:spPr>
        <a:xfrm flipV="1">
          <a:off x="2019300" y="1297513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79" name="フローチャート : 判断 178"/>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147155</xdr:rowOff>
    </xdr:from>
    <xdr:ext cx="469744" cy="259045"/>
    <xdr:sp macro="" textlink="">
      <xdr:nvSpPr>
        <xdr:cNvPr id="180" name="テキスト ボックス 179"/>
        <xdr:cNvSpPr txBox="1"/>
      </xdr:nvSpPr>
      <xdr:spPr>
        <a:xfrm>
          <a:off x="2673427"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123972</xdr:rowOff>
    </xdr:from>
    <xdr:to>
      <xdr:col>2</xdr:col>
      <xdr:colOff>638175</xdr:colOff>
      <xdr:row>75</xdr:row>
      <xdr:rowOff>132568</xdr:rowOff>
    </xdr:to>
    <xdr:cxnSp macro="">
      <xdr:nvCxnSpPr>
        <xdr:cNvPr id="181" name="直線コネクタ 180"/>
        <xdr:cNvCxnSpPr/>
      </xdr:nvCxnSpPr>
      <xdr:spPr>
        <a:xfrm>
          <a:off x="1130300" y="12982722"/>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2" name="フローチャート : 判断 181"/>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147338</xdr:rowOff>
    </xdr:from>
    <xdr:ext cx="469744" cy="259045"/>
    <xdr:sp macro="" textlink="">
      <xdr:nvSpPr>
        <xdr:cNvPr id="183" name="テキスト ボックス 182"/>
        <xdr:cNvSpPr txBox="1"/>
      </xdr:nvSpPr>
      <xdr:spPr>
        <a:xfrm>
          <a:off x="1784427"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4" name="フローチャート : 判断 183"/>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122556</xdr:rowOff>
    </xdr:from>
    <xdr:ext cx="469744" cy="259045"/>
    <xdr:sp macro="" textlink="">
      <xdr:nvSpPr>
        <xdr:cNvPr id="185" name="テキスト ボックス 184"/>
        <xdr:cNvSpPr txBox="1"/>
      </xdr:nvSpPr>
      <xdr:spPr>
        <a:xfrm>
          <a:off x="895427" y="131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64029</xdr:rowOff>
    </xdr:from>
    <xdr:to>
      <xdr:col>6</xdr:col>
      <xdr:colOff>561975</xdr:colOff>
      <xdr:row>76</xdr:row>
      <xdr:rowOff>165629</xdr:rowOff>
    </xdr:to>
    <xdr:sp macro="" textlink="">
      <xdr:nvSpPr>
        <xdr:cNvPr id="191" name="円/楕円 190"/>
        <xdr:cNvSpPr/>
      </xdr:nvSpPr>
      <xdr:spPr>
        <a:xfrm>
          <a:off x="4584700" y="130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42456</xdr:rowOff>
    </xdr:from>
    <xdr:ext cx="469744" cy="259045"/>
    <xdr:sp macro="" textlink="">
      <xdr:nvSpPr>
        <xdr:cNvPr id="192" name="維持補修費該当値テキスト"/>
        <xdr:cNvSpPr txBox="1"/>
      </xdr:nvSpPr>
      <xdr:spPr>
        <a:xfrm>
          <a:off x="4686300" y="1307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54976</xdr:rowOff>
    </xdr:from>
    <xdr:to>
      <xdr:col>5</xdr:col>
      <xdr:colOff>409575</xdr:colOff>
      <xdr:row>76</xdr:row>
      <xdr:rowOff>156576</xdr:rowOff>
    </xdr:to>
    <xdr:sp macro="" textlink="">
      <xdr:nvSpPr>
        <xdr:cNvPr id="193" name="円/楕円 192"/>
        <xdr:cNvSpPr/>
      </xdr:nvSpPr>
      <xdr:spPr>
        <a:xfrm>
          <a:off x="3746500" y="1308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147703</xdr:rowOff>
    </xdr:from>
    <xdr:ext cx="469744" cy="259045"/>
    <xdr:sp macro="" textlink="">
      <xdr:nvSpPr>
        <xdr:cNvPr id="194" name="テキスト ボックス 193"/>
        <xdr:cNvSpPr txBox="1"/>
      </xdr:nvSpPr>
      <xdr:spPr>
        <a:xfrm>
          <a:off x="3562427" y="1317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65583</xdr:rowOff>
    </xdr:from>
    <xdr:to>
      <xdr:col>4</xdr:col>
      <xdr:colOff>206375</xdr:colOff>
      <xdr:row>75</xdr:row>
      <xdr:rowOff>167184</xdr:rowOff>
    </xdr:to>
    <xdr:sp macro="" textlink="">
      <xdr:nvSpPr>
        <xdr:cNvPr id="195" name="円/楕円 194"/>
        <xdr:cNvSpPr/>
      </xdr:nvSpPr>
      <xdr:spPr>
        <a:xfrm>
          <a:off x="2857500" y="12924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12260</xdr:rowOff>
    </xdr:from>
    <xdr:ext cx="469744" cy="259045"/>
    <xdr:sp macro="" textlink="">
      <xdr:nvSpPr>
        <xdr:cNvPr id="196" name="テキスト ボックス 195"/>
        <xdr:cNvSpPr txBox="1"/>
      </xdr:nvSpPr>
      <xdr:spPr>
        <a:xfrm>
          <a:off x="2673427" y="1269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81768</xdr:rowOff>
    </xdr:from>
    <xdr:to>
      <xdr:col>3</xdr:col>
      <xdr:colOff>3175</xdr:colOff>
      <xdr:row>76</xdr:row>
      <xdr:rowOff>11919</xdr:rowOff>
    </xdr:to>
    <xdr:sp macro="" textlink="">
      <xdr:nvSpPr>
        <xdr:cNvPr id="197" name="円/楕円 196"/>
        <xdr:cNvSpPr/>
      </xdr:nvSpPr>
      <xdr:spPr>
        <a:xfrm>
          <a:off x="1968500" y="12940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28445</xdr:rowOff>
    </xdr:from>
    <xdr:ext cx="469744" cy="259045"/>
    <xdr:sp macro="" textlink="">
      <xdr:nvSpPr>
        <xdr:cNvPr id="198" name="テキスト ボックス 197"/>
        <xdr:cNvSpPr txBox="1"/>
      </xdr:nvSpPr>
      <xdr:spPr>
        <a:xfrm>
          <a:off x="1784427" y="1271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73172</xdr:rowOff>
    </xdr:from>
    <xdr:to>
      <xdr:col>1</xdr:col>
      <xdr:colOff>485775</xdr:colOff>
      <xdr:row>76</xdr:row>
      <xdr:rowOff>3322</xdr:rowOff>
    </xdr:to>
    <xdr:sp macro="" textlink="">
      <xdr:nvSpPr>
        <xdr:cNvPr id="199" name="円/楕円 198"/>
        <xdr:cNvSpPr/>
      </xdr:nvSpPr>
      <xdr:spPr>
        <a:xfrm>
          <a:off x="1079500" y="129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19849</xdr:rowOff>
    </xdr:from>
    <xdr:ext cx="469744" cy="259045"/>
    <xdr:sp macro="" textlink="">
      <xdr:nvSpPr>
        <xdr:cNvPr id="200" name="テキスト ボックス 199"/>
        <xdr:cNvSpPr txBox="1"/>
      </xdr:nvSpPr>
      <xdr:spPr>
        <a:xfrm>
          <a:off x="895427" y="1270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3" name="直線コネクタ 222"/>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4"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5" name="直線コネクタ 224"/>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26"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27" name="直線コネクタ 226"/>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165509</xdr:rowOff>
    </xdr:from>
    <xdr:to>
      <xdr:col>6</xdr:col>
      <xdr:colOff>511175</xdr:colOff>
      <xdr:row>94</xdr:row>
      <xdr:rowOff>8506</xdr:rowOff>
    </xdr:to>
    <xdr:cxnSp macro="">
      <xdr:nvCxnSpPr>
        <xdr:cNvPr id="228" name="直線コネクタ 227"/>
        <xdr:cNvCxnSpPr/>
      </xdr:nvCxnSpPr>
      <xdr:spPr>
        <a:xfrm flipV="1">
          <a:off x="3797300" y="16110359"/>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29"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0" name="フローチャート : 判断 229"/>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8506</xdr:rowOff>
    </xdr:from>
    <xdr:to>
      <xdr:col>5</xdr:col>
      <xdr:colOff>358775</xdr:colOff>
      <xdr:row>94</xdr:row>
      <xdr:rowOff>149758</xdr:rowOff>
    </xdr:to>
    <xdr:cxnSp macro="">
      <xdr:nvCxnSpPr>
        <xdr:cNvPr id="231" name="直線コネクタ 230"/>
        <xdr:cNvCxnSpPr/>
      </xdr:nvCxnSpPr>
      <xdr:spPr>
        <a:xfrm flipV="1">
          <a:off x="2908300" y="16124806"/>
          <a:ext cx="889000" cy="14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2" name="フローチャート : 判断 231"/>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3" name="テキスト ボックス 232"/>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149758</xdr:rowOff>
    </xdr:from>
    <xdr:to>
      <xdr:col>4</xdr:col>
      <xdr:colOff>155575</xdr:colOff>
      <xdr:row>95</xdr:row>
      <xdr:rowOff>15204</xdr:rowOff>
    </xdr:to>
    <xdr:cxnSp macro="">
      <xdr:nvCxnSpPr>
        <xdr:cNvPr id="234" name="直線コネクタ 233"/>
        <xdr:cNvCxnSpPr/>
      </xdr:nvCxnSpPr>
      <xdr:spPr>
        <a:xfrm flipV="1">
          <a:off x="2019300" y="16266058"/>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5" name="フローチャート : 判断 234"/>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36" name="テキスト ボックス 235"/>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15204</xdr:rowOff>
    </xdr:from>
    <xdr:to>
      <xdr:col>2</xdr:col>
      <xdr:colOff>638175</xdr:colOff>
      <xdr:row>95</xdr:row>
      <xdr:rowOff>54020</xdr:rowOff>
    </xdr:to>
    <xdr:cxnSp macro="">
      <xdr:nvCxnSpPr>
        <xdr:cNvPr id="237" name="直線コネクタ 236"/>
        <xdr:cNvCxnSpPr/>
      </xdr:nvCxnSpPr>
      <xdr:spPr>
        <a:xfrm flipV="1">
          <a:off x="1130300" y="16302954"/>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38" name="フローチャート : 判断 237"/>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39" name="テキスト ボックス 238"/>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0" name="フローチャート : 判断 239"/>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1" name="テキスト ボックス 240"/>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114709</xdr:rowOff>
    </xdr:from>
    <xdr:to>
      <xdr:col>6</xdr:col>
      <xdr:colOff>561975</xdr:colOff>
      <xdr:row>94</xdr:row>
      <xdr:rowOff>44859</xdr:rowOff>
    </xdr:to>
    <xdr:sp macro="" textlink="">
      <xdr:nvSpPr>
        <xdr:cNvPr id="247" name="円/楕円 246"/>
        <xdr:cNvSpPr/>
      </xdr:nvSpPr>
      <xdr:spPr>
        <a:xfrm>
          <a:off x="4584700" y="160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137586</xdr:rowOff>
    </xdr:from>
    <xdr:ext cx="534377" cy="259045"/>
    <xdr:sp macro="" textlink="">
      <xdr:nvSpPr>
        <xdr:cNvPr id="248" name="扶助費該当値テキスト"/>
        <xdr:cNvSpPr txBox="1"/>
      </xdr:nvSpPr>
      <xdr:spPr>
        <a:xfrm>
          <a:off x="4686300" y="1591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96,371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129156</xdr:rowOff>
    </xdr:from>
    <xdr:to>
      <xdr:col>5</xdr:col>
      <xdr:colOff>409575</xdr:colOff>
      <xdr:row>94</xdr:row>
      <xdr:rowOff>59306</xdr:rowOff>
    </xdr:to>
    <xdr:sp macro="" textlink="">
      <xdr:nvSpPr>
        <xdr:cNvPr id="249" name="円/楕円 248"/>
        <xdr:cNvSpPr/>
      </xdr:nvSpPr>
      <xdr:spPr>
        <a:xfrm>
          <a:off x="3746500" y="160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75833</xdr:rowOff>
    </xdr:from>
    <xdr:ext cx="534377" cy="259045"/>
    <xdr:sp macro="" textlink="">
      <xdr:nvSpPr>
        <xdr:cNvPr id="250" name="テキスト ボックス 249"/>
        <xdr:cNvSpPr txBox="1"/>
      </xdr:nvSpPr>
      <xdr:spPr>
        <a:xfrm>
          <a:off x="3530111" y="158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95,739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98958</xdr:rowOff>
    </xdr:from>
    <xdr:to>
      <xdr:col>4</xdr:col>
      <xdr:colOff>206375</xdr:colOff>
      <xdr:row>95</xdr:row>
      <xdr:rowOff>29108</xdr:rowOff>
    </xdr:to>
    <xdr:sp macro="" textlink="">
      <xdr:nvSpPr>
        <xdr:cNvPr id="251" name="円/楕円 250"/>
        <xdr:cNvSpPr/>
      </xdr:nvSpPr>
      <xdr:spPr>
        <a:xfrm>
          <a:off x="2857500" y="162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45635</xdr:rowOff>
    </xdr:from>
    <xdr:ext cx="534377" cy="259045"/>
    <xdr:sp macro="" textlink="">
      <xdr:nvSpPr>
        <xdr:cNvPr id="252" name="テキスト ボックス 251"/>
        <xdr:cNvSpPr txBox="1"/>
      </xdr:nvSpPr>
      <xdr:spPr>
        <a:xfrm>
          <a:off x="2641111" y="159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135854</xdr:rowOff>
    </xdr:from>
    <xdr:to>
      <xdr:col>3</xdr:col>
      <xdr:colOff>3175</xdr:colOff>
      <xdr:row>95</xdr:row>
      <xdr:rowOff>66004</xdr:rowOff>
    </xdr:to>
    <xdr:sp macro="" textlink="">
      <xdr:nvSpPr>
        <xdr:cNvPr id="253" name="円/楕円 252"/>
        <xdr:cNvSpPr/>
      </xdr:nvSpPr>
      <xdr:spPr>
        <a:xfrm>
          <a:off x="1968500" y="162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82531</xdr:rowOff>
    </xdr:from>
    <xdr:ext cx="534377" cy="259045"/>
    <xdr:sp macro="" textlink="">
      <xdr:nvSpPr>
        <xdr:cNvPr id="254" name="テキスト ボックス 253"/>
        <xdr:cNvSpPr txBox="1"/>
      </xdr:nvSpPr>
      <xdr:spPr>
        <a:xfrm>
          <a:off x="1752111" y="1602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3220</xdr:rowOff>
    </xdr:from>
    <xdr:to>
      <xdr:col>1</xdr:col>
      <xdr:colOff>485775</xdr:colOff>
      <xdr:row>95</xdr:row>
      <xdr:rowOff>104820</xdr:rowOff>
    </xdr:to>
    <xdr:sp macro="" textlink="">
      <xdr:nvSpPr>
        <xdr:cNvPr id="255" name="円/楕円 254"/>
        <xdr:cNvSpPr/>
      </xdr:nvSpPr>
      <xdr:spPr>
        <a:xfrm>
          <a:off x="1079500" y="162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121347</xdr:rowOff>
    </xdr:from>
    <xdr:ext cx="534377" cy="259045"/>
    <xdr:sp macro="" textlink="">
      <xdr:nvSpPr>
        <xdr:cNvPr id="256" name="テキスト ボックス 255"/>
        <xdr:cNvSpPr txBox="1"/>
      </xdr:nvSpPr>
      <xdr:spPr>
        <a:xfrm>
          <a:off x="863111" y="160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4" name="テキスト ボックス 27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0" name="直線コネクタ 279"/>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1"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2" name="直線コネクタ 281"/>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3"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4" name="直線コネクタ 283"/>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70320</xdr:rowOff>
    </xdr:from>
    <xdr:to>
      <xdr:col>15</xdr:col>
      <xdr:colOff>180975</xdr:colOff>
      <xdr:row>36</xdr:row>
      <xdr:rowOff>128365</xdr:rowOff>
    </xdr:to>
    <xdr:cxnSp macro="">
      <xdr:nvCxnSpPr>
        <xdr:cNvPr id="285" name="直線コネクタ 284"/>
        <xdr:cNvCxnSpPr/>
      </xdr:nvCxnSpPr>
      <xdr:spPr>
        <a:xfrm flipV="1">
          <a:off x="9639300" y="6242520"/>
          <a:ext cx="838200" cy="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86"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87" name="フローチャート : 判断 286"/>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77102</xdr:rowOff>
    </xdr:from>
    <xdr:to>
      <xdr:col>14</xdr:col>
      <xdr:colOff>28575</xdr:colOff>
      <xdr:row>36</xdr:row>
      <xdr:rowOff>128365</xdr:rowOff>
    </xdr:to>
    <xdr:cxnSp macro="">
      <xdr:nvCxnSpPr>
        <xdr:cNvPr id="288" name="直線コネクタ 287"/>
        <xdr:cNvCxnSpPr/>
      </xdr:nvCxnSpPr>
      <xdr:spPr>
        <a:xfrm>
          <a:off x="8750300" y="6249302"/>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89" name="フローチャート : 判断 288"/>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0" name="テキスト ボックス 289"/>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77102</xdr:rowOff>
    </xdr:from>
    <xdr:to>
      <xdr:col>12</xdr:col>
      <xdr:colOff>511175</xdr:colOff>
      <xdr:row>36</xdr:row>
      <xdr:rowOff>131775</xdr:rowOff>
    </xdr:to>
    <xdr:cxnSp macro="">
      <xdr:nvCxnSpPr>
        <xdr:cNvPr id="291" name="直線コネクタ 290"/>
        <xdr:cNvCxnSpPr/>
      </xdr:nvCxnSpPr>
      <xdr:spPr>
        <a:xfrm flipV="1">
          <a:off x="7861300" y="6249302"/>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2" name="フローチャート : 判断 291"/>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3" name="テキスト ボックス 292"/>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57785</xdr:rowOff>
    </xdr:from>
    <xdr:to>
      <xdr:col>11</xdr:col>
      <xdr:colOff>307975</xdr:colOff>
      <xdr:row>36</xdr:row>
      <xdr:rowOff>131775</xdr:rowOff>
    </xdr:to>
    <xdr:cxnSp macro="">
      <xdr:nvCxnSpPr>
        <xdr:cNvPr id="294" name="直線コネクタ 293"/>
        <xdr:cNvCxnSpPr/>
      </xdr:nvCxnSpPr>
      <xdr:spPr>
        <a:xfrm>
          <a:off x="6972300" y="6058535"/>
          <a:ext cx="889000" cy="2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5" name="フローチャート : 判断 294"/>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296" name="テキスト ボックス 295"/>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297" name="フローチャート : 判断 296"/>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124648</xdr:rowOff>
    </xdr:from>
    <xdr:ext cx="534377" cy="259045"/>
    <xdr:sp macro="" textlink="">
      <xdr:nvSpPr>
        <xdr:cNvPr id="298" name="テキスト ボックス 297"/>
        <xdr:cNvSpPr txBox="1"/>
      </xdr:nvSpPr>
      <xdr:spPr>
        <a:xfrm>
          <a:off x="6705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19520</xdr:rowOff>
    </xdr:from>
    <xdr:to>
      <xdr:col>15</xdr:col>
      <xdr:colOff>231775</xdr:colOff>
      <xdr:row>36</xdr:row>
      <xdr:rowOff>121120</xdr:rowOff>
    </xdr:to>
    <xdr:sp macro="" textlink="">
      <xdr:nvSpPr>
        <xdr:cNvPr id="304" name="円/楕円 303"/>
        <xdr:cNvSpPr/>
      </xdr:nvSpPr>
      <xdr:spPr>
        <a:xfrm>
          <a:off x="10426700" y="61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169397</xdr:rowOff>
    </xdr:from>
    <xdr:ext cx="534377" cy="259045"/>
    <xdr:sp macro="" textlink="">
      <xdr:nvSpPr>
        <xdr:cNvPr id="305" name="補助費等該当値テキスト"/>
        <xdr:cNvSpPr txBox="1"/>
      </xdr:nvSpPr>
      <xdr:spPr>
        <a:xfrm>
          <a:off x="10528300" y="61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77565</xdr:rowOff>
    </xdr:from>
    <xdr:to>
      <xdr:col>14</xdr:col>
      <xdr:colOff>79375</xdr:colOff>
      <xdr:row>37</xdr:row>
      <xdr:rowOff>7715</xdr:rowOff>
    </xdr:to>
    <xdr:sp macro="" textlink="">
      <xdr:nvSpPr>
        <xdr:cNvPr id="306" name="円/楕円 305"/>
        <xdr:cNvSpPr/>
      </xdr:nvSpPr>
      <xdr:spPr>
        <a:xfrm>
          <a:off x="9588500" y="62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170292</xdr:rowOff>
    </xdr:from>
    <xdr:ext cx="534377" cy="259045"/>
    <xdr:sp macro="" textlink="">
      <xdr:nvSpPr>
        <xdr:cNvPr id="307" name="テキスト ボックス 306"/>
        <xdr:cNvSpPr txBox="1"/>
      </xdr:nvSpPr>
      <xdr:spPr>
        <a:xfrm>
          <a:off x="9372111" y="63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26302</xdr:rowOff>
    </xdr:from>
    <xdr:to>
      <xdr:col>12</xdr:col>
      <xdr:colOff>561975</xdr:colOff>
      <xdr:row>36</xdr:row>
      <xdr:rowOff>127902</xdr:rowOff>
    </xdr:to>
    <xdr:sp macro="" textlink="">
      <xdr:nvSpPr>
        <xdr:cNvPr id="308" name="円/楕円 307"/>
        <xdr:cNvSpPr/>
      </xdr:nvSpPr>
      <xdr:spPr>
        <a:xfrm>
          <a:off x="8699500" y="619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119029</xdr:rowOff>
    </xdr:from>
    <xdr:ext cx="534377" cy="259045"/>
    <xdr:sp macro="" textlink="">
      <xdr:nvSpPr>
        <xdr:cNvPr id="309" name="テキスト ボックス 308"/>
        <xdr:cNvSpPr txBox="1"/>
      </xdr:nvSpPr>
      <xdr:spPr>
        <a:xfrm>
          <a:off x="8483111" y="62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80975</xdr:rowOff>
    </xdr:from>
    <xdr:to>
      <xdr:col>11</xdr:col>
      <xdr:colOff>358775</xdr:colOff>
      <xdr:row>37</xdr:row>
      <xdr:rowOff>11125</xdr:rowOff>
    </xdr:to>
    <xdr:sp macro="" textlink="">
      <xdr:nvSpPr>
        <xdr:cNvPr id="310" name="円/楕円 309"/>
        <xdr:cNvSpPr/>
      </xdr:nvSpPr>
      <xdr:spPr>
        <a:xfrm>
          <a:off x="7810500" y="62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2252</xdr:rowOff>
    </xdr:from>
    <xdr:ext cx="534377" cy="259045"/>
    <xdr:sp macro="" textlink="">
      <xdr:nvSpPr>
        <xdr:cNvPr id="311" name="テキスト ボックス 310"/>
        <xdr:cNvSpPr txBox="1"/>
      </xdr:nvSpPr>
      <xdr:spPr>
        <a:xfrm>
          <a:off x="7594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6985</xdr:rowOff>
    </xdr:from>
    <xdr:to>
      <xdr:col>10</xdr:col>
      <xdr:colOff>155575</xdr:colOff>
      <xdr:row>35</xdr:row>
      <xdr:rowOff>108585</xdr:rowOff>
    </xdr:to>
    <xdr:sp macro="" textlink="">
      <xdr:nvSpPr>
        <xdr:cNvPr id="312" name="円/楕円 311"/>
        <xdr:cNvSpPr/>
      </xdr:nvSpPr>
      <xdr:spPr>
        <a:xfrm>
          <a:off x="69215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125112</xdr:rowOff>
    </xdr:from>
    <xdr:ext cx="534377" cy="259045"/>
    <xdr:sp macro="" textlink="">
      <xdr:nvSpPr>
        <xdr:cNvPr id="313" name="テキスト ボックス 312"/>
        <xdr:cNvSpPr txBox="1"/>
      </xdr:nvSpPr>
      <xdr:spPr>
        <a:xfrm>
          <a:off x="6705111" y="57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4" name="テキスト ボックス 32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6" name="テキスト ボックス 32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36" name="直線コネクタ 335"/>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37"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38" name="直線コネクタ 337"/>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39"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0" name="直線コネクタ 339"/>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99078</xdr:rowOff>
    </xdr:from>
    <xdr:to>
      <xdr:col>15</xdr:col>
      <xdr:colOff>180975</xdr:colOff>
      <xdr:row>52</xdr:row>
      <xdr:rowOff>46065</xdr:rowOff>
    </xdr:to>
    <xdr:cxnSp macro="">
      <xdr:nvCxnSpPr>
        <xdr:cNvPr id="341" name="直線コネクタ 340"/>
        <xdr:cNvCxnSpPr/>
      </xdr:nvCxnSpPr>
      <xdr:spPr>
        <a:xfrm flipV="1">
          <a:off x="9639300" y="8671578"/>
          <a:ext cx="838200" cy="28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43232</xdr:rowOff>
    </xdr:from>
    <xdr:ext cx="534377" cy="259045"/>
    <xdr:sp macro="" textlink="">
      <xdr:nvSpPr>
        <xdr:cNvPr id="342" name="普通建設事業費平均値テキスト"/>
        <xdr:cNvSpPr txBox="1"/>
      </xdr:nvSpPr>
      <xdr:spPr>
        <a:xfrm>
          <a:off x="10528300" y="947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3" name="フローチャート : 判断 342"/>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46065</xdr:rowOff>
    </xdr:from>
    <xdr:to>
      <xdr:col>14</xdr:col>
      <xdr:colOff>28575</xdr:colOff>
      <xdr:row>56</xdr:row>
      <xdr:rowOff>58867</xdr:rowOff>
    </xdr:to>
    <xdr:cxnSp macro="">
      <xdr:nvCxnSpPr>
        <xdr:cNvPr id="344" name="直線コネクタ 343"/>
        <xdr:cNvCxnSpPr/>
      </xdr:nvCxnSpPr>
      <xdr:spPr>
        <a:xfrm flipV="1">
          <a:off x="8750300" y="8961465"/>
          <a:ext cx="889000" cy="6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5" name="フローチャート : 判断 344"/>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24761</xdr:rowOff>
    </xdr:from>
    <xdr:ext cx="534377" cy="259045"/>
    <xdr:sp macro="" textlink="">
      <xdr:nvSpPr>
        <xdr:cNvPr id="346" name="テキスト ボックス 345"/>
        <xdr:cNvSpPr txBox="1"/>
      </xdr:nvSpPr>
      <xdr:spPr>
        <a:xfrm>
          <a:off x="9372111" y="9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46431</xdr:rowOff>
    </xdr:from>
    <xdr:to>
      <xdr:col>12</xdr:col>
      <xdr:colOff>511175</xdr:colOff>
      <xdr:row>56</xdr:row>
      <xdr:rowOff>58867</xdr:rowOff>
    </xdr:to>
    <xdr:cxnSp macro="">
      <xdr:nvCxnSpPr>
        <xdr:cNvPr id="347" name="直線コネクタ 346"/>
        <xdr:cNvCxnSpPr/>
      </xdr:nvCxnSpPr>
      <xdr:spPr>
        <a:xfrm>
          <a:off x="7861300" y="9476181"/>
          <a:ext cx="889000" cy="18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48" name="フローチャート : 判断 347"/>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49" name="テキスト ボックス 348"/>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21148</xdr:rowOff>
    </xdr:from>
    <xdr:to>
      <xdr:col>11</xdr:col>
      <xdr:colOff>307975</xdr:colOff>
      <xdr:row>55</xdr:row>
      <xdr:rowOff>46431</xdr:rowOff>
    </xdr:to>
    <xdr:cxnSp macro="">
      <xdr:nvCxnSpPr>
        <xdr:cNvPr id="350" name="直線コネクタ 349"/>
        <xdr:cNvCxnSpPr/>
      </xdr:nvCxnSpPr>
      <xdr:spPr>
        <a:xfrm>
          <a:off x="6972300" y="9450898"/>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1" name="フローチャート : 判断 350"/>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88999</xdr:rowOff>
    </xdr:from>
    <xdr:ext cx="534377" cy="259045"/>
    <xdr:sp macro="" textlink="">
      <xdr:nvSpPr>
        <xdr:cNvPr id="352" name="テキスト ボックス 351"/>
        <xdr:cNvSpPr txBox="1"/>
      </xdr:nvSpPr>
      <xdr:spPr>
        <a:xfrm>
          <a:off x="7594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3" name="フローチャート : 判断 352"/>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141279</xdr:rowOff>
    </xdr:from>
    <xdr:ext cx="534377" cy="259045"/>
    <xdr:sp macro="" textlink="">
      <xdr:nvSpPr>
        <xdr:cNvPr id="354" name="テキスト ボックス 353"/>
        <xdr:cNvSpPr txBox="1"/>
      </xdr:nvSpPr>
      <xdr:spPr>
        <a:xfrm>
          <a:off x="6705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48278</xdr:rowOff>
    </xdr:from>
    <xdr:to>
      <xdr:col>15</xdr:col>
      <xdr:colOff>231775</xdr:colOff>
      <xdr:row>50</xdr:row>
      <xdr:rowOff>149878</xdr:rowOff>
    </xdr:to>
    <xdr:sp macro="" textlink="">
      <xdr:nvSpPr>
        <xdr:cNvPr id="360" name="円/楕円 359"/>
        <xdr:cNvSpPr/>
      </xdr:nvSpPr>
      <xdr:spPr>
        <a:xfrm>
          <a:off x="10426700" y="86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1305</xdr:rowOff>
    </xdr:from>
    <xdr:ext cx="534377" cy="259045"/>
    <xdr:sp macro="" textlink="">
      <xdr:nvSpPr>
        <xdr:cNvPr id="361" name="普通建設事業費該当値テキスト"/>
        <xdr:cNvSpPr txBox="1"/>
      </xdr:nvSpPr>
      <xdr:spPr>
        <a:xfrm>
          <a:off x="10528300" y="85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81,777</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166715</xdr:rowOff>
    </xdr:from>
    <xdr:to>
      <xdr:col>14</xdr:col>
      <xdr:colOff>79375</xdr:colOff>
      <xdr:row>52</xdr:row>
      <xdr:rowOff>96865</xdr:rowOff>
    </xdr:to>
    <xdr:sp macro="" textlink="">
      <xdr:nvSpPr>
        <xdr:cNvPr id="362" name="円/楕円 361"/>
        <xdr:cNvSpPr/>
      </xdr:nvSpPr>
      <xdr:spPr>
        <a:xfrm>
          <a:off x="9588500" y="89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113392</xdr:rowOff>
    </xdr:from>
    <xdr:ext cx="534377" cy="259045"/>
    <xdr:sp macro="" textlink="">
      <xdr:nvSpPr>
        <xdr:cNvPr id="363" name="テキスト ボックス 362"/>
        <xdr:cNvSpPr txBox="1"/>
      </xdr:nvSpPr>
      <xdr:spPr>
        <a:xfrm>
          <a:off x="9372111" y="868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8067</xdr:rowOff>
    </xdr:from>
    <xdr:to>
      <xdr:col>12</xdr:col>
      <xdr:colOff>561975</xdr:colOff>
      <xdr:row>56</xdr:row>
      <xdr:rowOff>109667</xdr:rowOff>
    </xdr:to>
    <xdr:sp macro="" textlink="">
      <xdr:nvSpPr>
        <xdr:cNvPr id="364" name="円/楕円 363"/>
        <xdr:cNvSpPr/>
      </xdr:nvSpPr>
      <xdr:spPr>
        <a:xfrm>
          <a:off x="8699500" y="96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100794</xdr:rowOff>
    </xdr:from>
    <xdr:ext cx="534377" cy="259045"/>
    <xdr:sp macro="" textlink="">
      <xdr:nvSpPr>
        <xdr:cNvPr id="365" name="テキスト ボックス 364"/>
        <xdr:cNvSpPr txBox="1"/>
      </xdr:nvSpPr>
      <xdr:spPr>
        <a:xfrm>
          <a:off x="8483111" y="970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167081</xdr:rowOff>
    </xdr:from>
    <xdr:to>
      <xdr:col>11</xdr:col>
      <xdr:colOff>358775</xdr:colOff>
      <xdr:row>55</xdr:row>
      <xdr:rowOff>97231</xdr:rowOff>
    </xdr:to>
    <xdr:sp macro="" textlink="">
      <xdr:nvSpPr>
        <xdr:cNvPr id="366" name="円/楕円 365"/>
        <xdr:cNvSpPr/>
      </xdr:nvSpPr>
      <xdr:spPr>
        <a:xfrm>
          <a:off x="7810500" y="94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113758</xdr:rowOff>
    </xdr:from>
    <xdr:ext cx="534377" cy="259045"/>
    <xdr:sp macro="" textlink="">
      <xdr:nvSpPr>
        <xdr:cNvPr id="367" name="テキスト ボックス 366"/>
        <xdr:cNvSpPr txBox="1"/>
      </xdr:nvSpPr>
      <xdr:spPr>
        <a:xfrm>
          <a:off x="7594111" y="92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141798</xdr:rowOff>
    </xdr:from>
    <xdr:to>
      <xdr:col>10</xdr:col>
      <xdr:colOff>155575</xdr:colOff>
      <xdr:row>55</xdr:row>
      <xdr:rowOff>71948</xdr:rowOff>
    </xdr:to>
    <xdr:sp macro="" textlink="">
      <xdr:nvSpPr>
        <xdr:cNvPr id="368" name="円/楕円 367"/>
        <xdr:cNvSpPr/>
      </xdr:nvSpPr>
      <xdr:spPr>
        <a:xfrm>
          <a:off x="6921500" y="94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88475</xdr:rowOff>
    </xdr:from>
    <xdr:ext cx="534377" cy="259045"/>
    <xdr:sp macro="" textlink="">
      <xdr:nvSpPr>
        <xdr:cNvPr id="369" name="テキスト ボックス 368"/>
        <xdr:cNvSpPr txBox="1"/>
      </xdr:nvSpPr>
      <xdr:spPr>
        <a:xfrm>
          <a:off x="6705111" y="917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1" name="直線コネクタ 390"/>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2"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3" name="直線コネクタ 392"/>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4"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5" name="直線コネクタ 394"/>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154970</xdr:rowOff>
    </xdr:from>
    <xdr:to>
      <xdr:col>15</xdr:col>
      <xdr:colOff>180975</xdr:colOff>
      <xdr:row>77</xdr:row>
      <xdr:rowOff>168526</xdr:rowOff>
    </xdr:to>
    <xdr:cxnSp macro="">
      <xdr:nvCxnSpPr>
        <xdr:cNvPr id="396" name="直線コネクタ 395"/>
        <xdr:cNvCxnSpPr/>
      </xdr:nvCxnSpPr>
      <xdr:spPr>
        <a:xfrm>
          <a:off x="9639300" y="13356620"/>
          <a:ext cx="8382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397"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398" name="フローチャート : 判断 397"/>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399" name="フローチャート : 判断 398"/>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0" name="テキスト ボックス 399"/>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117726</xdr:rowOff>
    </xdr:from>
    <xdr:to>
      <xdr:col>15</xdr:col>
      <xdr:colOff>231775</xdr:colOff>
      <xdr:row>78</xdr:row>
      <xdr:rowOff>47876</xdr:rowOff>
    </xdr:to>
    <xdr:sp macro="" textlink="">
      <xdr:nvSpPr>
        <xdr:cNvPr id="406" name="円/楕円 405"/>
        <xdr:cNvSpPr/>
      </xdr:nvSpPr>
      <xdr:spPr>
        <a:xfrm>
          <a:off x="10426700" y="133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96153</xdr:rowOff>
    </xdr:from>
    <xdr:ext cx="469744" cy="259045"/>
    <xdr:sp macro="" textlink="">
      <xdr:nvSpPr>
        <xdr:cNvPr id="407" name="普通建設事業費 （ うち新規整備　）該当値テキスト"/>
        <xdr:cNvSpPr txBox="1"/>
      </xdr:nvSpPr>
      <xdr:spPr>
        <a:xfrm>
          <a:off x="10528300" y="1329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104170</xdr:rowOff>
    </xdr:from>
    <xdr:to>
      <xdr:col>14</xdr:col>
      <xdr:colOff>79375</xdr:colOff>
      <xdr:row>78</xdr:row>
      <xdr:rowOff>34320</xdr:rowOff>
    </xdr:to>
    <xdr:sp macro="" textlink="">
      <xdr:nvSpPr>
        <xdr:cNvPr id="408" name="円/楕円 407"/>
        <xdr:cNvSpPr/>
      </xdr:nvSpPr>
      <xdr:spPr>
        <a:xfrm>
          <a:off x="9588500" y="133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25447</xdr:rowOff>
    </xdr:from>
    <xdr:ext cx="469744" cy="259045"/>
    <xdr:sp macro="" textlink="">
      <xdr:nvSpPr>
        <xdr:cNvPr id="409" name="テキスト ボックス 408"/>
        <xdr:cNvSpPr txBox="1"/>
      </xdr:nvSpPr>
      <xdr:spPr>
        <a:xfrm>
          <a:off x="9404427" y="133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0" name="正方形/長方形 40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1" name="正方形/長方形 41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2" name="正方形/長方形 41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3" name="正方形/長方形 41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4" name="正方形/長方形 41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5" name="正方形/長方形 41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6" name="正方形/長方形 41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0" name="直線コネクタ 41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1" name="テキスト ボックス 42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2" name="直線コネクタ 42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3" name="テキスト ボックス 42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4" name="直線コネクタ 42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5" name="テキスト ボックス 42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6" name="直線コネクタ 42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27" name="テキスト ボックス 42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9" name="テキスト ボックス 42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1" name="直線コネクタ 430"/>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2"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3" name="直線コネクタ 432"/>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4"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5" name="直線コネクタ 434"/>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43848</xdr:rowOff>
    </xdr:from>
    <xdr:to>
      <xdr:col>15</xdr:col>
      <xdr:colOff>180975</xdr:colOff>
      <xdr:row>92</xdr:row>
      <xdr:rowOff>35664</xdr:rowOff>
    </xdr:to>
    <xdr:cxnSp macro="">
      <xdr:nvCxnSpPr>
        <xdr:cNvPr id="436" name="直線コネクタ 435"/>
        <xdr:cNvCxnSpPr/>
      </xdr:nvCxnSpPr>
      <xdr:spPr>
        <a:xfrm flipV="1">
          <a:off x="9639300" y="15474348"/>
          <a:ext cx="838200" cy="33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37"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38" name="フローチャート : 判断 437"/>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39" name="フローチャート : 判断 438"/>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0" name="テキスト ボックス 439"/>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89</xdr:row>
      <xdr:rowOff>164498</xdr:rowOff>
    </xdr:from>
    <xdr:to>
      <xdr:col>15</xdr:col>
      <xdr:colOff>231775</xdr:colOff>
      <xdr:row>90</xdr:row>
      <xdr:rowOff>94648</xdr:rowOff>
    </xdr:to>
    <xdr:sp macro="" textlink="">
      <xdr:nvSpPr>
        <xdr:cNvPr id="446" name="円/楕円 445"/>
        <xdr:cNvSpPr/>
      </xdr:nvSpPr>
      <xdr:spPr>
        <a:xfrm>
          <a:off x="10426700" y="154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117525</xdr:rowOff>
    </xdr:from>
    <xdr:ext cx="534377" cy="259045"/>
    <xdr:sp macro="" textlink="">
      <xdr:nvSpPr>
        <xdr:cNvPr id="447" name="普通建設事業費 （ うち更新整備　）該当値テキスト"/>
        <xdr:cNvSpPr txBox="1"/>
      </xdr:nvSpPr>
      <xdr:spPr>
        <a:xfrm>
          <a:off x="10528300" y="1537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64,193</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156314</xdr:rowOff>
    </xdr:from>
    <xdr:to>
      <xdr:col>14</xdr:col>
      <xdr:colOff>79375</xdr:colOff>
      <xdr:row>92</xdr:row>
      <xdr:rowOff>86464</xdr:rowOff>
    </xdr:to>
    <xdr:sp macro="" textlink="">
      <xdr:nvSpPr>
        <xdr:cNvPr id="448" name="円/楕円 447"/>
        <xdr:cNvSpPr/>
      </xdr:nvSpPr>
      <xdr:spPr>
        <a:xfrm>
          <a:off x="9588500" y="157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102991</xdr:rowOff>
    </xdr:from>
    <xdr:ext cx="534377" cy="259045"/>
    <xdr:sp macro="" textlink="">
      <xdr:nvSpPr>
        <xdr:cNvPr id="449" name="テキスト ボックス 448"/>
        <xdr:cNvSpPr txBox="1"/>
      </xdr:nvSpPr>
      <xdr:spPr>
        <a:xfrm>
          <a:off x="9372111" y="1553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0" name="直線コネクタ 45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1" name="テキスト ボックス 46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2" name="直線コネクタ 46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3" name="テキスト ボックス 46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4" name="直線コネクタ 46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5" name="テキスト ボックス 464"/>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6" name="直線コネクタ 46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67" name="テキスト ボックス 466"/>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8" name="直線コネクタ 46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69" name="テキスト ボックス 46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1" name="直線コネクタ 470"/>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3" name="直線コネクタ 47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4"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5" name="直線コネクタ 474"/>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128270</xdr:rowOff>
    </xdr:from>
    <xdr:to>
      <xdr:col>23</xdr:col>
      <xdr:colOff>517525</xdr:colOff>
      <xdr:row>38</xdr:row>
      <xdr:rowOff>129642</xdr:rowOff>
    </xdr:to>
    <xdr:cxnSp macro="">
      <xdr:nvCxnSpPr>
        <xdr:cNvPr id="476" name="直線コネクタ 475"/>
        <xdr:cNvCxnSpPr/>
      </xdr:nvCxnSpPr>
      <xdr:spPr>
        <a:xfrm flipV="1">
          <a:off x="15481300" y="664337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77"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78" name="フローチャート : 判断 477"/>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45974</xdr:rowOff>
    </xdr:from>
    <xdr:to>
      <xdr:col>22</xdr:col>
      <xdr:colOff>365125</xdr:colOff>
      <xdr:row>38</xdr:row>
      <xdr:rowOff>129642</xdr:rowOff>
    </xdr:to>
    <xdr:cxnSp macro="">
      <xdr:nvCxnSpPr>
        <xdr:cNvPr id="479" name="直線コネクタ 478"/>
        <xdr:cNvCxnSpPr/>
      </xdr:nvCxnSpPr>
      <xdr:spPr>
        <a:xfrm>
          <a:off x="14592300" y="6561074"/>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0" name="フローチャート : 判断 479"/>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1" name="テキスト ボックス 480"/>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45974</xdr:rowOff>
    </xdr:from>
    <xdr:to>
      <xdr:col>21</xdr:col>
      <xdr:colOff>161925</xdr:colOff>
      <xdr:row>38</xdr:row>
      <xdr:rowOff>117754</xdr:rowOff>
    </xdr:to>
    <xdr:cxnSp macro="">
      <xdr:nvCxnSpPr>
        <xdr:cNvPr id="482" name="直線コネクタ 481"/>
        <xdr:cNvCxnSpPr/>
      </xdr:nvCxnSpPr>
      <xdr:spPr>
        <a:xfrm flipV="1">
          <a:off x="13703300" y="6561074"/>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3" name="フローチャート : 判断 482"/>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4" name="テキスト ボックス 483"/>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21742</xdr:rowOff>
    </xdr:from>
    <xdr:to>
      <xdr:col>19</xdr:col>
      <xdr:colOff>644525</xdr:colOff>
      <xdr:row>38</xdr:row>
      <xdr:rowOff>117754</xdr:rowOff>
    </xdr:to>
    <xdr:cxnSp macro="">
      <xdr:nvCxnSpPr>
        <xdr:cNvPr id="485" name="直線コネクタ 484"/>
        <xdr:cNvCxnSpPr/>
      </xdr:nvCxnSpPr>
      <xdr:spPr>
        <a:xfrm>
          <a:off x="12814300" y="5851042"/>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86" name="フローチャート : 判断 485"/>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87" name="テキスト ボックス 486"/>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88" name="フローチャート : 判断 487"/>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63212</xdr:rowOff>
    </xdr:from>
    <xdr:ext cx="469744" cy="259045"/>
    <xdr:sp macro="" textlink="">
      <xdr:nvSpPr>
        <xdr:cNvPr id="489" name="テキスト ボックス 488"/>
        <xdr:cNvSpPr txBox="1"/>
      </xdr:nvSpPr>
      <xdr:spPr>
        <a:xfrm>
          <a:off x="12579427" y="62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0" name="テキスト ボックス 48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1" name="テキスト ボックス 49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2" name="テキスト ボックス 49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3" name="テキスト ボックス 49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4" name="テキスト ボックス 49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77470</xdr:rowOff>
    </xdr:from>
    <xdr:to>
      <xdr:col>23</xdr:col>
      <xdr:colOff>568325</xdr:colOff>
      <xdr:row>39</xdr:row>
      <xdr:rowOff>7620</xdr:rowOff>
    </xdr:to>
    <xdr:sp macro="" textlink="">
      <xdr:nvSpPr>
        <xdr:cNvPr id="495" name="円/楕円 494"/>
        <xdr:cNvSpPr/>
      </xdr:nvSpPr>
      <xdr:spPr>
        <a:xfrm>
          <a:off x="16268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163847</xdr:rowOff>
    </xdr:from>
    <xdr:ext cx="313932" cy="259045"/>
    <xdr:sp macro="" textlink="">
      <xdr:nvSpPr>
        <xdr:cNvPr id="496" name="災害復旧事業費該当値テキスト"/>
        <xdr:cNvSpPr txBox="1"/>
      </xdr:nvSpPr>
      <xdr:spPr>
        <a:xfrm>
          <a:off x="16370300" y="6507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78842</xdr:rowOff>
    </xdr:from>
    <xdr:to>
      <xdr:col>22</xdr:col>
      <xdr:colOff>415925</xdr:colOff>
      <xdr:row>39</xdr:row>
      <xdr:rowOff>8992</xdr:rowOff>
    </xdr:to>
    <xdr:sp macro="" textlink="">
      <xdr:nvSpPr>
        <xdr:cNvPr id="497" name="円/楕円 496"/>
        <xdr:cNvSpPr/>
      </xdr:nvSpPr>
      <xdr:spPr>
        <a:xfrm>
          <a:off x="15430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119</xdr:rowOff>
    </xdr:from>
    <xdr:ext cx="313932" cy="259045"/>
    <xdr:sp macro="" textlink="">
      <xdr:nvSpPr>
        <xdr:cNvPr id="498" name="テキスト ボックス 497"/>
        <xdr:cNvSpPr txBox="1"/>
      </xdr:nvSpPr>
      <xdr:spPr>
        <a:xfrm>
          <a:off x="15324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166624</xdr:rowOff>
    </xdr:from>
    <xdr:to>
      <xdr:col>21</xdr:col>
      <xdr:colOff>212725</xdr:colOff>
      <xdr:row>38</xdr:row>
      <xdr:rowOff>96774</xdr:rowOff>
    </xdr:to>
    <xdr:sp macro="" textlink="">
      <xdr:nvSpPr>
        <xdr:cNvPr id="499" name="円/楕円 498"/>
        <xdr:cNvSpPr/>
      </xdr:nvSpPr>
      <xdr:spPr>
        <a:xfrm>
          <a:off x="14541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87901</xdr:rowOff>
    </xdr:from>
    <xdr:ext cx="378565" cy="259045"/>
    <xdr:sp macro="" textlink="">
      <xdr:nvSpPr>
        <xdr:cNvPr id="500" name="テキスト ボックス 499"/>
        <xdr:cNvSpPr txBox="1"/>
      </xdr:nvSpPr>
      <xdr:spPr>
        <a:xfrm>
          <a:off x="14403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66954</xdr:rowOff>
    </xdr:from>
    <xdr:to>
      <xdr:col>20</xdr:col>
      <xdr:colOff>9525</xdr:colOff>
      <xdr:row>38</xdr:row>
      <xdr:rowOff>168554</xdr:rowOff>
    </xdr:to>
    <xdr:sp macro="" textlink="">
      <xdr:nvSpPr>
        <xdr:cNvPr id="501" name="円/楕円 500"/>
        <xdr:cNvSpPr/>
      </xdr:nvSpPr>
      <xdr:spPr>
        <a:xfrm>
          <a:off x="13652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159681</xdr:rowOff>
    </xdr:from>
    <xdr:ext cx="313932" cy="259045"/>
    <xdr:sp macro="" textlink="">
      <xdr:nvSpPr>
        <xdr:cNvPr id="502" name="テキスト ボックス 501"/>
        <xdr:cNvSpPr txBox="1"/>
      </xdr:nvSpPr>
      <xdr:spPr>
        <a:xfrm>
          <a:off x="13546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142392</xdr:rowOff>
    </xdr:from>
    <xdr:to>
      <xdr:col>18</xdr:col>
      <xdr:colOff>492125</xdr:colOff>
      <xdr:row>34</xdr:row>
      <xdr:rowOff>72542</xdr:rowOff>
    </xdr:to>
    <xdr:sp macro="" textlink="">
      <xdr:nvSpPr>
        <xdr:cNvPr id="503" name="円/楕円 502"/>
        <xdr:cNvSpPr/>
      </xdr:nvSpPr>
      <xdr:spPr>
        <a:xfrm>
          <a:off x="12763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89069</xdr:rowOff>
    </xdr:from>
    <xdr:ext cx="469744" cy="259045"/>
    <xdr:sp macro="" textlink="">
      <xdr:nvSpPr>
        <xdr:cNvPr id="504" name="テキスト ボックス 503"/>
        <xdr:cNvSpPr txBox="1"/>
      </xdr:nvSpPr>
      <xdr:spPr>
        <a:xfrm>
          <a:off x="12579427"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5" name="正方形/長方形 50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6" name="正方形/長方形 50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7" name="正方形/長方形 50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08" name="正方形/長方形 50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09" name="正方形/長方形 50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0" name="正方形/長方形 50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1" name="正方形/長方形 51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0" name="テキスト ボックス 52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47" name="テキスト ボックス 54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5" name="正方形/長方形 55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6" name="正方形/長方形 55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57" name="正方形/長方形 55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58" name="正方形/長方形 55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59" name="正方形/長方形 55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0" name="正方形/長方形 55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1" name="正方形/長方形 56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2" name="テキスト ボックス 56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3" name="直線コネクタ 56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4" name="直線コネクタ 56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5" name="テキスト ボックス 56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66" name="直線コネクタ 56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7" name="テキスト ボックス 56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8" name="直線コネクタ 56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9" name="テキスト ボックス 56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0" name="直線コネクタ 56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1" name="テキスト ボックス 57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2" name="直線コネクタ 57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3" name="テキスト ボックス 57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77" name="直線コネクタ 576"/>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78"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79" name="直線コネクタ 578"/>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0"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1" name="直線コネクタ 580"/>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152368</xdr:rowOff>
    </xdr:from>
    <xdr:to>
      <xdr:col>23</xdr:col>
      <xdr:colOff>517525</xdr:colOff>
      <xdr:row>72</xdr:row>
      <xdr:rowOff>51365</xdr:rowOff>
    </xdr:to>
    <xdr:cxnSp macro="">
      <xdr:nvCxnSpPr>
        <xdr:cNvPr id="582" name="直線コネクタ 581"/>
        <xdr:cNvCxnSpPr/>
      </xdr:nvCxnSpPr>
      <xdr:spPr>
        <a:xfrm>
          <a:off x="15481300" y="12325318"/>
          <a:ext cx="8382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3"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4" name="フローチャート : 判断 583"/>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152368</xdr:rowOff>
    </xdr:from>
    <xdr:to>
      <xdr:col>22</xdr:col>
      <xdr:colOff>365125</xdr:colOff>
      <xdr:row>72</xdr:row>
      <xdr:rowOff>32029</xdr:rowOff>
    </xdr:to>
    <xdr:cxnSp macro="">
      <xdr:nvCxnSpPr>
        <xdr:cNvPr id="585" name="直線コネクタ 584"/>
        <xdr:cNvCxnSpPr/>
      </xdr:nvCxnSpPr>
      <xdr:spPr>
        <a:xfrm flipV="1">
          <a:off x="14592300" y="12325318"/>
          <a:ext cx="889000" cy="5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86" name="フローチャート : 判断 585"/>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99026</xdr:rowOff>
    </xdr:from>
    <xdr:ext cx="534377" cy="259045"/>
    <xdr:sp macro="" textlink="">
      <xdr:nvSpPr>
        <xdr:cNvPr id="587" name="テキスト ボックス 586"/>
        <xdr:cNvSpPr txBox="1"/>
      </xdr:nvSpPr>
      <xdr:spPr>
        <a:xfrm>
          <a:off x="15214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32029</xdr:rowOff>
    </xdr:from>
    <xdr:to>
      <xdr:col>21</xdr:col>
      <xdr:colOff>161925</xdr:colOff>
      <xdr:row>72</xdr:row>
      <xdr:rowOff>32886</xdr:rowOff>
    </xdr:to>
    <xdr:cxnSp macro="">
      <xdr:nvCxnSpPr>
        <xdr:cNvPr id="588" name="直線コネクタ 587"/>
        <xdr:cNvCxnSpPr/>
      </xdr:nvCxnSpPr>
      <xdr:spPr>
        <a:xfrm flipV="1">
          <a:off x="13703300" y="12376429"/>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89" name="フローチャート : 判断 588"/>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0" name="テキスト ボックス 589"/>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32886</xdr:rowOff>
    </xdr:from>
    <xdr:to>
      <xdr:col>19</xdr:col>
      <xdr:colOff>644525</xdr:colOff>
      <xdr:row>72</xdr:row>
      <xdr:rowOff>87103</xdr:rowOff>
    </xdr:to>
    <xdr:cxnSp macro="">
      <xdr:nvCxnSpPr>
        <xdr:cNvPr id="591" name="直線コネクタ 590"/>
        <xdr:cNvCxnSpPr/>
      </xdr:nvCxnSpPr>
      <xdr:spPr>
        <a:xfrm flipV="1">
          <a:off x="12814300" y="12377286"/>
          <a:ext cx="8890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2" name="フローチャート : 判断 591"/>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3" name="テキスト ボックス 592"/>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4" name="フローチャート : 判断 593"/>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595" name="テキスト ボックス 594"/>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565</xdr:rowOff>
    </xdr:from>
    <xdr:to>
      <xdr:col>23</xdr:col>
      <xdr:colOff>568325</xdr:colOff>
      <xdr:row>72</xdr:row>
      <xdr:rowOff>102165</xdr:rowOff>
    </xdr:to>
    <xdr:sp macro="" textlink="">
      <xdr:nvSpPr>
        <xdr:cNvPr id="601" name="円/楕円 600"/>
        <xdr:cNvSpPr/>
      </xdr:nvSpPr>
      <xdr:spPr>
        <a:xfrm>
          <a:off x="16268700" y="123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23442</xdr:rowOff>
    </xdr:from>
    <xdr:ext cx="534377" cy="259045"/>
    <xdr:sp macro="" textlink="">
      <xdr:nvSpPr>
        <xdr:cNvPr id="602" name="公債費該当値テキスト"/>
        <xdr:cNvSpPr txBox="1"/>
      </xdr:nvSpPr>
      <xdr:spPr>
        <a:xfrm>
          <a:off x="16370300" y="121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62,637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101568</xdr:rowOff>
    </xdr:from>
    <xdr:to>
      <xdr:col>22</xdr:col>
      <xdr:colOff>415925</xdr:colOff>
      <xdr:row>72</xdr:row>
      <xdr:rowOff>31718</xdr:rowOff>
    </xdr:to>
    <xdr:sp macro="" textlink="">
      <xdr:nvSpPr>
        <xdr:cNvPr id="603" name="円/楕円 602"/>
        <xdr:cNvSpPr/>
      </xdr:nvSpPr>
      <xdr:spPr>
        <a:xfrm>
          <a:off x="15430500" y="122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48245</xdr:rowOff>
    </xdr:from>
    <xdr:ext cx="534377" cy="259045"/>
    <xdr:sp macro="" textlink="">
      <xdr:nvSpPr>
        <xdr:cNvPr id="604" name="テキスト ボックス 603"/>
        <xdr:cNvSpPr txBox="1"/>
      </xdr:nvSpPr>
      <xdr:spPr>
        <a:xfrm>
          <a:off x="15214111" y="120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66,335</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152679</xdr:rowOff>
    </xdr:from>
    <xdr:to>
      <xdr:col>21</xdr:col>
      <xdr:colOff>212725</xdr:colOff>
      <xdr:row>72</xdr:row>
      <xdr:rowOff>82829</xdr:rowOff>
    </xdr:to>
    <xdr:sp macro="" textlink="">
      <xdr:nvSpPr>
        <xdr:cNvPr id="605" name="円/楕円 604"/>
        <xdr:cNvSpPr/>
      </xdr:nvSpPr>
      <xdr:spPr>
        <a:xfrm>
          <a:off x="14541500" y="123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99356</xdr:rowOff>
    </xdr:from>
    <xdr:ext cx="534377" cy="259045"/>
    <xdr:sp macro="" textlink="">
      <xdr:nvSpPr>
        <xdr:cNvPr id="606" name="テキスト ボックス 605"/>
        <xdr:cNvSpPr txBox="1"/>
      </xdr:nvSpPr>
      <xdr:spPr>
        <a:xfrm>
          <a:off x="14325111" y="121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153536</xdr:rowOff>
    </xdr:from>
    <xdr:to>
      <xdr:col>20</xdr:col>
      <xdr:colOff>9525</xdr:colOff>
      <xdr:row>72</xdr:row>
      <xdr:rowOff>83686</xdr:rowOff>
    </xdr:to>
    <xdr:sp macro="" textlink="">
      <xdr:nvSpPr>
        <xdr:cNvPr id="607" name="円/楕円 606"/>
        <xdr:cNvSpPr/>
      </xdr:nvSpPr>
      <xdr:spPr>
        <a:xfrm>
          <a:off x="13652500" y="123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100213</xdr:rowOff>
    </xdr:from>
    <xdr:ext cx="534377" cy="259045"/>
    <xdr:sp macro="" textlink="">
      <xdr:nvSpPr>
        <xdr:cNvPr id="608" name="テキスト ボックス 607"/>
        <xdr:cNvSpPr txBox="1"/>
      </xdr:nvSpPr>
      <xdr:spPr>
        <a:xfrm>
          <a:off x="13436111" y="121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63,607</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36303</xdr:rowOff>
    </xdr:from>
    <xdr:to>
      <xdr:col>18</xdr:col>
      <xdr:colOff>492125</xdr:colOff>
      <xdr:row>72</xdr:row>
      <xdr:rowOff>137903</xdr:rowOff>
    </xdr:to>
    <xdr:sp macro="" textlink="">
      <xdr:nvSpPr>
        <xdr:cNvPr id="609" name="円/楕円 608"/>
        <xdr:cNvSpPr/>
      </xdr:nvSpPr>
      <xdr:spPr>
        <a:xfrm>
          <a:off x="12763500" y="123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154430</xdr:rowOff>
    </xdr:from>
    <xdr:ext cx="534377" cy="259045"/>
    <xdr:sp macro="" textlink="">
      <xdr:nvSpPr>
        <xdr:cNvPr id="610" name="テキスト ボックス 609"/>
        <xdr:cNvSpPr txBox="1"/>
      </xdr:nvSpPr>
      <xdr:spPr>
        <a:xfrm>
          <a:off x="12547111" y="121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1" name="直線コネクタ 62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2" name="テキスト ボックス 62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3" name="直線コネクタ 62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4" name="テキスト ボックス 62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5" name="直線コネクタ 62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6" name="テキスト ボックス 62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7" name="直線コネクタ 62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8" name="テキスト ボックス 62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9" name="直線コネクタ 62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0" name="テキスト ボックス 62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2" name="テキスト ボックス 63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4" name="直線コネクタ 633"/>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5"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36" name="直線コネクタ 635"/>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37"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38" name="直線コネクタ 637"/>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10770</xdr:rowOff>
    </xdr:from>
    <xdr:to>
      <xdr:col>23</xdr:col>
      <xdr:colOff>517525</xdr:colOff>
      <xdr:row>98</xdr:row>
      <xdr:rowOff>93751</xdr:rowOff>
    </xdr:to>
    <xdr:cxnSp macro="">
      <xdr:nvCxnSpPr>
        <xdr:cNvPr id="639" name="直線コネクタ 638"/>
        <xdr:cNvCxnSpPr/>
      </xdr:nvCxnSpPr>
      <xdr:spPr>
        <a:xfrm>
          <a:off x="15481300" y="16812870"/>
          <a:ext cx="8382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0"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1" name="フローチャート : 判断 640"/>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10770</xdr:rowOff>
    </xdr:from>
    <xdr:to>
      <xdr:col>22</xdr:col>
      <xdr:colOff>365125</xdr:colOff>
      <xdr:row>98</xdr:row>
      <xdr:rowOff>87807</xdr:rowOff>
    </xdr:to>
    <xdr:cxnSp macro="">
      <xdr:nvCxnSpPr>
        <xdr:cNvPr id="642" name="直線コネクタ 641"/>
        <xdr:cNvCxnSpPr/>
      </xdr:nvCxnSpPr>
      <xdr:spPr>
        <a:xfrm flipV="1">
          <a:off x="14592300" y="16812870"/>
          <a:ext cx="889000" cy="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3" name="フローチャート : 判断 642"/>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4" name="テキスト ボックス 643"/>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26619</xdr:rowOff>
    </xdr:from>
    <xdr:to>
      <xdr:col>21</xdr:col>
      <xdr:colOff>161925</xdr:colOff>
      <xdr:row>98</xdr:row>
      <xdr:rowOff>87807</xdr:rowOff>
    </xdr:to>
    <xdr:cxnSp macro="">
      <xdr:nvCxnSpPr>
        <xdr:cNvPr id="645" name="直線コネクタ 644"/>
        <xdr:cNvCxnSpPr/>
      </xdr:nvCxnSpPr>
      <xdr:spPr>
        <a:xfrm>
          <a:off x="13703300" y="16828719"/>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46" name="フローチャート : 判断 645"/>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47" name="テキスト ボックス 646"/>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26619</xdr:rowOff>
    </xdr:from>
    <xdr:to>
      <xdr:col>19</xdr:col>
      <xdr:colOff>644525</xdr:colOff>
      <xdr:row>98</xdr:row>
      <xdr:rowOff>39230</xdr:rowOff>
    </xdr:to>
    <xdr:cxnSp macro="">
      <xdr:nvCxnSpPr>
        <xdr:cNvPr id="648" name="直線コネクタ 647"/>
        <xdr:cNvCxnSpPr/>
      </xdr:nvCxnSpPr>
      <xdr:spPr>
        <a:xfrm flipV="1">
          <a:off x="12814300" y="16828719"/>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49" name="フローチャート : 判断 648"/>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0" name="テキスト ボックス 649"/>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1" name="フローチャート : 判断 650"/>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2" name="テキスト ボックス 651"/>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42951</xdr:rowOff>
    </xdr:from>
    <xdr:to>
      <xdr:col>23</xdr:col>
      <xdr:colOff>568325</xdr:colOff>
      <xdr:row>98</xdr:row>
      <xdr:rowOff>144551</xdr:rowOff>
    </xdr:to>
    <xdr:sp macro="" textlink="">
      <xdr:nvSpPr>
        <xdr:cNvPr id="658" name="円/楕円 657"/>
        <xdr:cNvSpPr/>
      </xdr:nvSpPr>
      <xdr:spPr>
        <a:xfrm>
          <a:off x="162687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129328</xdr:rowOff>
    </xdr:from>
    <xdr:ext cx="469744" cy="259045"/>
    <xdr:sp macro="" textlink="">
      <xdr:nvSpPr>
        <xdr:cNvPr id="659" name="積立金該当値テキスト"/>
        <xdr:cNvSpPr txBox="1"/>
      </xdr:nvSpPr>
      <xdr:spPr>
        <a:xfrm>
          <a:off x="16370300" y="1675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131420</xdr:rowOff>
    </xdr:from>
    <xdr:to>
      <xdr:col>22</xdr:col>
      <xdr:colOff>415925</xdr:colOff>
      <xdr:row>98</xdr:row>
      <xdr:rowOff>61570</xdr:rowOff>
    </xdr:to>
    <xdr:sp macro="" textlink="">
      <xdr:nvSpPr>
        <xdr:cNvPr id="660" name="円/楕円 659"/>
        <xdr:cNvSpPr/>
      </xdr:nvSpPr>
      <xdr:spPr>
        <a:xfrm>
          <a:off x="15430500" y="167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52697</xdr:rowOff>
    </xdr:from>
    <xdr:ext cx="469744" cy="259045"/>
    <xdr:sp macro="" textlink="">
      <xdr:nvSpPr>
        <xdr:cNvPr id="661" name="テキスト ボックス 660"/>
        <xdr:cNvSpPr txBox="1"/>
      </xdr:nvSpPr>
      <xdr:spPr>
        <a:xfrm>
          <a:off x="15246427"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37007</xdr:rowOff>
    </xdr:from>
    <xdr:to>
      <xdr:col>21</xdr:col>
      <xdr:colOff>212725</xdr:colOff>
      <xdr:row>98</xdr:row>
      <xdr:rowOff>138607</xdr:rowOff>
    </xdr:to>
    <xdr:sp macro="" textlink="">
      <xdr:nvSpPr>
        <xdr:cNvPr id="662" name="円/楕円 661"/>
        <xdr:cNvSpPr/>
      </xdr:nvSpPr>
      <xdr:spPr>
        <a:xfrm>
          <a:off x="14541500" y="168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129734</xdr:rowOff>
    </xdr:from>
    <xdr:ext cx="469744" cy="259045"/>
    <xdr:sp macro="" textlink="">
      <xdr:nvSpPr>
        <xdr:cNvPr id="663" name="テキスト ボックス 662"/>
        <xdr:cNvSpPr txBox="1"/>
      </xdr:nvSpPr>
      <xdr:spPr>
        <a:xfrm>
          <a:off x="14357427" y="1693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147269</xdr:rowOff>
    </xdr:from>
    <xdr:to>
      <xdr:col>20</xdr:col>
      <xdr:colOff>9525</xdr:colOff>
      <xdr:row>98</xdr:row>
      <xdr:rowOff>77419</xdr:rowOff>
    </xdr:to>
    <xdr:sp macro="" textlink="">
      <xdr:nvSpPr>
        <xdr:cNvPr id="664" name="円/楕円 663"/>
        <xdr:cNvSpPr/>
      </xdr:nvSpPr>
      <xdr:spPr>
        <a:xfrm>
          <a:off x="13652500" y="167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68546</xdr:rowOff>
    </xdr:from>
    <xdr:ext cx="469744" cy="259045"/>
    <xdr:sp macro="" textlink="">
      <xdr:nvSpPr>
        <xdr:cNvPr id="665" name="テキスト ボックス 664"/>
        <xdr:cNvSpPr txBox="1"/>
      </xdr:nvSpPr>
      <xdr:spPr>
        <a:xfrm>
          <a:off x="13468427" y="1687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159880</xdr:rowOff>
    </xdr:from>
    <xdr:to>
      <xdr:col>18</xdr:col>
      <xdr:colOff>492125</xdr:colOff>
      <xdr:row>98</xdr:row>
      <xdr:rowOff>90030</xdr:rowOff>
    </xdr:to>
    <xdr:sp macro="" textlink="">
      <xdr:nvSpPr>
        <xdr:cNvPr id="666" name="円/楕円 665"/>
        <xdr:cNvSpPr/>
      </xdr:nvSpPr>
      <xdr:spPr>
        <a:xfrm>
          <a:off x="12763500" y="167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81157</xdr:rowOff>
    </xdr:from>
    <xdr:ext cx="469744" cy="259045"/>
    <xdr:sp macro="" textlink="">
      <xdr:nvSpPr>
        <xdr:cNvPr id="667" name="テキスト ボックス 666"/>
        <xdr:cNvSpPr txBox="1"/>
      </xdr:nvSpPr>
      <xdr:spPr>
        <a:xfrm>
          <a:off x="12579427" y="168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3" name="テキスト ボックス 68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5" name="テキスト ボックス 68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1" name="直線コネクタ 690"/>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4"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5" name="直線コネクタ 694"/>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151511</xdr:rowOff>
    </xdr:from>
    <xdr:to>
      <xdr:col>32</xdr:col>
      <xdr:colOff>187325</xdr:colOff>
      <xdr:row>39</xdr:row>
      <xdr:rowOff>2616</xdr:rowOff>
    </xdr:to>
    <xdr:cxnSp macro="">
      <xdr:nvCxnSpPr>
        <xdr:cNvPr id="696" name="直線コネクタ 695"/>
        <xdr:cNvCxnSpPr/>
      </xdr:nvCxnSpPr>
      <xdr:spPr>
        <a:xfrm>
          <a:off x="21323300" y="6666611"/>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697"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698" name="フローチャート : 判断 697"/>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86589</xdr:rowOff>
    </xdr:from>
    <xdr:to>
      <xdr:col>31</xdr:col>
      <xdr:colOff>34925</xdr:colOff>
      <xdr:row>38</xdr:row>
      <xdr:rowOff>151511</xdr:rowOff>
    </xdr:to>
    <xdr:cxnSp macro="">
      <xdr:nvCxnSpPr>
        <xdr:cNvPr id="699" name="直線コネクタ 698"/>
        <xdr:cNvCxnSpPr/>
      </xdr:nvCxnSpPr>
      <xdr:spPr>
        <a:xfrm>
          <a:off x="20434300" y="6601689"/>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0" name="フローチャート : 判断 699"/>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1" name="テキスト ボックス 700"/>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86589</xdr:rowOff>
    </xdr:from>
    <xdr:to>
      <xdr:col>29</xdr:col>
      <xdr:colOff>517525</xdr:colOff>
      <xdr:row>38</xdr:row>
      <xdr:rowOff>146329</xdr:rowOff>
    </xdr:to>
    <xdr:cxnSp macro="">
      <xdr:nvCxnSpPr>
        <xdr:cNvPr id="702" name="直線コネクタ 701"/>
        <xdr:cNvCxnSpPr/>
      </xdr:nvCxnSpPr>
      <xdr:spPr>
        <a:xfrm flipV="1">
          <a:off x="19545300" y="6601689"/>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3" name="フローチャート : 判断 702"/>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4" name="テキスト ボックス 703"/>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141148</xdr:rowOff>
    </xdr:from>
    <xdr:to>
      <xdr:col>28</xdr:col>
      <xdr:colOff>314325</xdr:colOff>
      <xdr:row>38</xdr:row>
      <xdr:rowOff>146329</xdr:rowOff>
    </xdr:to>
    <xdr:cxnSp macro="">
      <xdr:nvCxnSpPr>
        <xdr:cNvPr id="705" name="直線コネクタ 704"/>
        <xdr:cNvCxnSpPr/>
      </xdr:nvCxnSpPr>
      <xdr:spPr>
        <a:xfrm>
          <a:off x="18656300" y="6656248"/>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06" name="フローチャート : 判断 705"/>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07" name="テキスト ボックス 706"/>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08" name="フローチャート : 判断 707"/>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09" name="テキスト ボックス 708"/>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123266</xdr:rowOff>
    </xdr:from>
    <xdr:to>
      <xdr:col>32</xdr:col>
      <xdr:colOff>238125</xdr:colOff>
      <xdr:row>39</xdr:row>
      <xdr:rowOff>53416</xdr:rowOff>
    </xdr:to>
    <xdr:sp macro="" textlink="">
      <xdr:nvSpPr>
        <xdr:cNvPr id="715" name="円/楕円 714"/>
        <xdr:cNvSpPr/>
      </xdr:nvSpPr>
      <xdr:spPr>
        <a:xfrm>
          <a:off x="22110700" y="66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38904</xdr:rowOff>
    </xdr:from>
    <xdr:ext cx="378565" cy="259045"/>
    <xdr:sp macro="" textlink="">
      <xdr:nvSpPr>
        <xdr:cNvPr id="716" name="投資及び出資金該当値テキスト"/>
        <xdr:cNvSpPr txBox="1"/>
      </xdr:nvSpPr>
      <xdr:spPr>
        <a:xfrm>
          <a:off x="22212300" y="6554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100711</xdr:rowOff>
    </xdr:from>
    <xdr:to>
      <xdr:col>31</xdr:col>
      <xdr:colOff>85725</xdr:colOff>
      <xdr:row>39</xdr:row>
      <xdr:rowOff>30861</xdr:rowOff>
    </xdr:to>
    <xdr:sp macro="" textlink="">
      <xdr:nvSpPr>
        <xdr:cNvPr id="717" name="円/楕円 716"/>
        <xdr:cNvSpPr/>
      </xdr:nvSpPr>
      <xdr:spPr>
        <a:xfrm>
          <a:off x="21272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21988</xdr:rowOff>
    </xdr:from>
    <xdr:ext cx="378565" cy="259045"/>
    <xdr:sp macro="" textlink="">
      <xdr:nvSpPr>
        <xdr:cNvPr id="718" name="テキスト ボックス 717"/>
        <xdr:cNvSpPr txBox="1"/>
      </xdr:nvSpPr>
      <xdr:spPr>
        <a:xfrm>
          <a:off x="21134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35789</xdr:rowOff>
    </xdr:from>
    <xdr:to>
      <xdr:col>29</xdr:col>
      <xdr:colOff>568325</xdr:colOff>
      <xdr:row>38</xdr:row>
      <xdr:rowOff>137389</xdr:rowOff>
    </xdr:to>
    <xdr:sp macro="" textlink="">
      <xdr:nvSpPr>
        <xdr:cNvPr id="719" name="円/楕円 718"/>
        <xdr:cNvSpPr/>
      </xdr:nvSpPr>
      <xdr:spPr>
        <a:xfrm>
          <a:off x="20383500" y="65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153916</xdr:rowOff>
    </xdr:from>
    <xdr:ext cx="469744" cy="259045"/>
    <xdr:sp macro="" textlink="">
      <xdr:nvSpPr>
        <xdr:cNvPr id="720" name="テキスト ボックス 719"/>
        <xdr:cNvSpPr txBox="1"/>
      </xdr:nvSpPr>
      <xdr:spPr>
        <a:xfrm>
          <a:off x="20199427" y="6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95529</xdr:rowOff>
    </xdr:from>
    <xdr:to>
      <xdr:col>28</xdr:col>
      <xdr:colOff>365125</xdr:colOff>
      <xdr:row>39</xdr:row>
      <xdr:rowOff>25679</xdr:rowOff>
    </xdr:to>
    <xdr:sp macro="" textlink="">
      <xdr:nvSpPr>
        <xdr:cNvPr id="721" name="円/楕円 720"/>
        <xdr:cNvSpPr/>
      </xdr:nvSpPr>
      <xdr:spPr>
        <a:xfrm>
          <a:off x="19494500" y="6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16806</xdr:rowOff>
    </xdr:from>
    <xdr:ext cx="378565" cy="259045"/>
    <xdr:sp macro="" textlink="">
      <xdr:nvSpPr>
        <xdr:cNvPr id="722" name="テキスト ボックス 721"/>
        <xdr:cNvSpPr txBox="1"/>
      </xdr:nvSpPr>
      <xdr:spPr>
        <a:xfrm>
          <a:off x="19356017" y="6703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90348</xdr:rowOff>
    </xdr:from>
    <xdr:to>
      <xdr:col>27</xdr:col>
      <xdr:colOff>161925</xdr:colOff>
      <xdr:row>39</xdr:row>
      <xdr:rowOff>20498</xdr:rowOff>
    </xdr:to>
    <xdr:sp macro="" textlink="">
      <xdr:nvSpPr>
        <xdr:cNvPr id="723" name="円/楕円 722"/>
        <xdr:cNvSpPr/>
      </xdr:nvSpPr>
      <xdr:spPr>
        <a:xfrm>
          <a:off x="18605500" y="66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11625</xdr:rowOff>
    </xdr:from>
    <xdr:ext cx="378565" cy="259045"/>
    <xdr:sp macro="" textlink="">
      <xdr:nvSpPr>
        <xdr:cNvPr id="724" name="テキスト ボックス 723"/>
        <xdr:cNvSpPr txBox="1"/>
      </xdr:nvSpPr>
      <xdr:spPr>
        <a:xfrm>
          <a:off x="18467017" y="66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5" name="直線コネクタ 73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6" name="テキスト ボックス 73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7" name="直線コネクタ 73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38" name="テキスト ボックス 73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39" name="直線コネクタ 73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0" name="テキスト ボックス 73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1" name="直線コネクタ 74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2" name="テキスト ボックス 74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4" name="テキスト ボックス 74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46" name="直線コネクタ 745"/>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48" name="直線コネクタ 74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49"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0" name="直線コネクタ 749"/>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29538</xdr:rowOff>
    </xdr:from>
    <xdr:to>
      <xdr:col>32</xdr:col>
      <xdr:colOff>187325</xdr:colOff>
      <xdr:row>56</xdr:row>
      <xdr:rowOff>35664</xdr:rowOff>
    </xdr:to>
    <xdr:cxnSp macro="">
      <xdr:nvCxnSpPr>
        <xdr:cNvPr id="751" name="直線コネクタ 750"/>
        <xdr:cNvCxnSpPr/>
      </xdr:nvCxnSpPr>
      <xdr:spPr>
        <a:xfrm flipV="1">
          <a:off x="21323300" y="9630738"/>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45130</xdr:rowOff>
    </xdr:from>
    <xdr:ext cx="469744" cy="259045"/>
    <xdr:sp macro="" textlink="">
      <xdr:nvSpPr>
        <xdr:cNvPr id="752" name="貸付金平均値テキスト"/>
        <xdr:cNvSpPr txBox="1"/>
      </xdr:nvSpPr>
      <xdr:spPr>
        <a:xfrm>
          <a:off x="22212300" y="9817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3" name="フローチャート : 判断 752"/>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35664</xdr:rowOff>
    </xdr:from>
    <xdr:to>
      <xdr:col>31</xdr:col>
      <xdr:colOff>34925</xdr:colOff>
      <xdr:row>56</xdr:row>
      <xdr:rowOff>38842</xdr:rowOff>
    </xdr:to>
    <xdr:cxnSp macro="">
      <xdr:nvCxnSpPr>
        <xdr:cNvPr id="754" name="直線コネクタ 753"/>
        <xdr:cNvCxnSpPr/>
      </xdr:nvCxnSpPr>
      <xdr:spPr>
        <a:xfrm flipV="1">
          <a:off x="20434300" y="9636864"/>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5" name="フローチャート : 判断 754"/>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153692</xdr:rowOff>
    </xdr:from>
    <xdr:ext cx="469744" cy="259045"/>
    <xdr:sp macro="" textlink="">
      <xdr:nvSpPr>
        <xdr:cNvPr id="756" name="テキスト ボックス 755"/>
        <xdr:cNvSpPr txBox="1"/>
      </xdr:nvSpPr>
      <xdr:spPr>
        <a:xfrm>
          <a:off x="21088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38842</xdr:rowOff>
    </xdr:from>
    <xdr:to>
      <xdr:col>29</xdr:col>
      <xdr:colOff>517525</xdr:colOff>
      <xdr:row>56</xdr:row>
      <xdr:rowOff>38842</xdr:rowOff>
    </xdr:to>
    <xdr:cxnSp macro="">
      <xdr:nvCxnSpPr>
        <xdr:cNvPr id="757" name="直線コネクタ 756"/>
        <xdr:cNvCxnSpPr/>
      </xdr:nvCxnSpPr>
      <xdr:spPr>
        <a:xfrm>
          <a:off x="19545300" y="9640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58" name="フローチャート : 判断 757"/>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146491</xdr:rowOff>
    </xdr:from>
    <xdr:ext cx="469744" cy="259045"/>
    <xdr:sp macro="" textlink="">
      <xdr:nvSpPr>
        <xdr:cNvPr id="759" name="テキスト ボックス 758"/>
        <xdr:cNvSpPr txBox="1"/>
      </xdr:nvSpPr>
      <xdr:spPr>
        <a:xfrm>
          <a:off x="20199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34796</xdr:rowOff>
    </xdr:from>
    <xdr:to>
      <xdr:col>28</xdr:col>
      <xdr:colOff>314325</xdr:colOff>
      <xdr:row>56</xdr:row>
      <xdr:rowOff>38842</xdr:rowOff>
    </xdr:to>
    <xdr:cxnSp macro="">
      <xdr:nvCxnSpPr>
        <xdr:cNvPr id="760" name="直線コネクタ 759"/>
        <xdr:cNvCxnSpPr/>
      </xdr:nvCxnSpPr>
      <xdr:spPr>
        <a:xfrm>
          <a:off x="18656300" y="9635996"/>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1" name="フローチャート : 判断 760"/>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123220</xdr:rowOff>
    </xdr:from>
    <xdr:ext cx="534377" cy="259045"/>
    <xdr:sp macro="" textlink="">
      <xdr:nvSpPr>
        <xdr:cNvPr id="762" name="テキスト ボックス 761"/>
        <xdr:cNvSpPr txBox="1"/>
      </xdr:nvSpPr>
      <xdr:spPr>
        <a:xfrm>
          <a:off x="19278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3" name="フローチャート : 判断 762"/>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107652</xdr:rowOff>
    </xdr:from>
    <xdr:ext cx="534377" cy="259045"/>
    <xdr:sp macro="" textlink="">
      <xdr:nvSpPr>
        <xdr:cNvPr id="764" name="テキスト ボックス 763"/>
        <xdr:cNvSpPr txBox="1"/>
      </xdr:nvSpPr>
      <xdr:spPr>
        <a:xfrm>
          <a:off x="18389111" y="9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150188</xdr:rowOff>
    </xdr:from>
    <xdr:to>
      <xdr:col>32</xdr:col>
      <xdr:colOff>238125</xdr:colOff>
      <xdr:row>56</xdr:row>
      <xdr:rowOff>80338</xdr:rowOff>
    </xdr:to>
    <xdr:sp macro="" textlink="">
      <xdr:nvSpPr>
        <xdr:cNvPr id="770" name="円/楕円 769"/>
        <xdr:cNvSpPr/>
      </xdr:nvSpPr>
      <xdr:spPr>
        <a:xfrm>
          <a:off x="22110700" y="95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1615</xdr:rowOff>
    </xdr:from>
    <xdr:ext cx="534377" cy="259045"/>
    <xdr:sp macro="" textlink="">
      <xdr:nvSpPr>
        <xdr:cNvPr id="771" name="貸付金該当値テキスト"/>
        <xdr:cNvSpPr txBox="1"/>
      </xdr:nvSpPr>
      <xdr:spPr>
        <a:xfrm>
          <a:off x="22212300" y="943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156314</xdr:rowOff>
    </xdr:from>
    <xdr:to>
      <xdr:col>31</xdr:col>
      <xdr:colOff>85725</xdr:colOff>
      <xdr:row>56</xdr:row>
      <xdr:rowOff>86464</xdr:rowOff>
    </xdr:to>
    <xdr:sp macro="" textlink="">
      <xdr:nvSpPr>
        <xdr:cNvPr id="772" name="円/楕円 771"/>
        <xdr:cNvSpPr/>
      </xdr:nvSpPr>
      <xdr:spPr>
        <a:xfrm>
          <a:off x="21272500" y="95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102991</xdr:rowOff>
    </xdr:from>
    <xdr:ext cx="534377" cy="259045"/>
    <xdr:sp macro="" textlink="">
      <xdr:nvSpPr>
        <xdr:cNvPr id="773" name="テキスト ボックス 772"/>
        <xdr:cNvSpPr txBox="1"/>
      </xdr:nvSpPr>
      <xdr:spPr>
        <a:xfrm>
          <a:off x="21056111" y="93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159492</xdr:rowOff>
    </xdr:from>
    <xdr:to>
      <xdr:col>29</xdr:col>
      <xdr:colOff>568325</xdr:colOff>
      <xdr:row>56</xdr:row>
      <xdr:rowOff>89642</xdr:rowOff>
    </xdr:to>
    <xdr:sp macro="" textlink="">
      <xdr:nvSpPr>
        <xdr:cNvPr id="774" name="円/楕円 773"/>
        <xdr:cNvSpPr/>
      </xdr:nvSpPr>
      <xdr:spPr>
        <a:xfrm>
          <a:off x="20383500" y="95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106169</xdr:rowOff>
    </xdr:from>
    <xdr:ext cx="534377" cy="259045"/>
    <xdr:sp macro="" textlink="">
      <xdr:nvSpPr>
        <xdr:cNvPr id="775" name="テキスト ボックス 774"/>
        <xdr:cNvSpPr txBox="1"/>
      </xdr:nvSpPr>
      <xdr:spPr>
        <a:xfrm>
          <a:off x="20167111" y="93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159492</xdr:rowOff>
    </xdr:from>
    <xdr:to>
      <xdr:col>28</xdr:col>
      <xdr:colOff>365125</xdr:colOff>
      <xdr:row>56</xdr:row>
      <xdr:rowOff>89642</xdr:rowOff>
    </xdr:to>
    <xdr:sp macro="" textlink="">
      <xdr:nvSpPr>
        <xdr:cNvPr id="776" name="円/楕円 775"/>
        <xdr:cNvSpPr/>
      </xdr:nvSpPr>
      <xdr:spPr>
        <a:xfrm>
          <a:off x="19494500" y="95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106169</xdr:rowOff>
    </xdr:from>
    <xdr:ext cx="534377" cy="259045"/>
    <xdr:sp macro="" textlink="">
      <xdr:nvSpPr>
        <xdr:cNvPr id="777" name="テキスト ボックス 776"/>
        <xdr:cNvSpPr txBox="1"/>
      </xdr:nvSpPr>
      <xdr:spPr>
        <a:xfrm>
          <a:off x="19278111" y="93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155446</xdr:rowOff>
    </xdr:from>
    <xdr:to>
      <xdr:col>27</xdr:col>
      <xdr:colOff>161925</xdr:colOff>
      <xdr:row>56</xdr:row>
      <xdr:rowOff>85596</xdr:rowOff>
    </xdr:to>
    <xdr:sp macro="" textlink="">
      <xdr:nvSpPr>
        <xdr:cNvPr id="778" name="円/楕円 777"/>
        <xdr:cNvSpPr/>
      </xdr:nvSpPr>
      <xdr:spPr>
        <a:xfrm>
          <a:off x="18605500" y="95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102123</xdr:rowOff>
    </xdr:from>
    <xdr:ext cx="534377" cy="259045"/>
    <xdr:sp macro="" textlink="">
      <xdr:nvSpPr>
        <xdr:cNvPr id="779" name="テキスト ボックス 778"/>
        <xdr:cNvSpPr txBox="1"/>
      </xdr:nvSpPr>
      <xdr:spPr>
        <a:xfrm>
          <a:off x="18389111" y="93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0" name="テキスト ボックス 78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1" name="直線コネクタ 79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2" name="テキスト ボックス 79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3" name="直線コネクタ 79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4" name="テキスト ボックス 79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5" name="直線コネクタ 79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6" name="テキスト ボックス 79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7" name="直線コネクタ 79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798" name="テキスト ボックス 79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9" name="直線コネクタ 79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0" name="テキスト ボックス 79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2" name="直線コネクタ 801"/>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3"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4" name="直線コネクタ 803"/>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5"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06" name="直線コネクタ 805"/>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131196</xdr:rowOff>
    </xdr:from>
    <xdr:to>
      <xdr:col>32</xdr:col>
      <xdr:colOff>187325</xdr:colOff>
      <xdr:row>73</xdr:row>
      <xdr:rowOff>109342</xdr:rowOff>
    </xdr:to>
    <xdr:cxnSp macro="">
      <xdr:nvCxnSpPr>
        <xdr:cNvPr id="807" name="直線コネクタ 806"/>
        <xdr:cNvCxnSpPr/>
      </xdr:nvCxnSpPr>
      <xdr:spPr>
        <a:xfrm flipV="1">
          <a:off x="21323300" y="12475596"/>
          <a:ext cx="838200" cy="14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54754</xdr:rowOff>
    </xdr:from>
    <xdr:ext cx="534377" cy="259045"/>
    <xdr:sp macro="" textlink="">
      <xdr:nvSpPr>
        <xdr:cNvPr id="808" name="繰出金平均値テキスト"/>
        <xdr:cNvSpPr txBox="1"/>
      </xdr:nvSpPr>
      <xdr:spPr>
        <a:xfrm>
          <a:off x="22212300" y="1274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09" name="フローチャート : 判断 808"/>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109342</xdr:rowOff>
    </xdr:from>
    <xdr:to>
      <xdr:col>31</xdr:col>
      <xdr:colOff>34925</xdr:colOff>
      <xdr:row>74</xdr:row>
      <xdr:rowOff>27091</xdr:rowOff>
    </xdr:to>
    <xdr:cxnSp macro="">
      <xdr:nvCxnSpPr>
        <xdr:cNvPr id="810" name="直線コネクタ 809"/>
        <xdr:cNvCxnSpPr/>
      </xdr:nvCxnSpPr>
      <xdr:spPr>
        <a:xfrm flipV="1">
          <a:off x="20434300" y="12625192"/>
          <a:ext cx="889000" cy="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1" name="フローチャート : 判断 810"/>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2" name="テキスト ボックス 811"/>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27091</xdr:rowOff>
    </xdr:from>
    <xdr:to>
      <xdr:col>29</xdr:col>
      <xdr:colOff>517525</xdr:colOff>
      <xdr:row>74</xdr:row>
      <xdr:rowOff>49312</xdr:rowOff>
    </xdr:to>
    <xdr:cxnSp macro="">
      <xdr:nvCxnSpPr>
        <xdr:cNvPr id="813" name="直線コネクタ 812"/>
        <xdr:cNvCxnSpPr/>
      </xdr:nvCxnSpPr>
      <xdr:spPr>
        <a:xfrm flipV="1">
          <a:off x="19545300" y="12714391"/>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4" name="フローチャート : 判断 813"/>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5" name="テキスト ボックス 814"/>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49312</xdr:rowOff>
    </xdr:from>
    <xdr:to>
      <xdr:col>28</xdr:col>
      <xdr:colOff>314325</xdr:colOff>
      <xdr:row>74</xdr:row>
      <xdr:rowOff>69977</xdr:rowOff>
    </xdr:to>
    <xdr:cxnSp macro="">
      <xdr:nvCxnSpPr>
        <xdr:cNvPr id="816" name="直線コネクタ 815"/>
        <xdr:cNvCxnSpPr/>
      </xdr:nvCxnSpPr>
      <xdr:spPr>
        <a:xfrm flipV="1">
          <a:off x="18656300" y="12736612"/>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17" name="フローチャート : 判断 816"/>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18" name="テキスト ボックス 817"/>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19" name="フローチャート : 判断 818"/>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0" name="テキスト ボックス 819"/>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1" name="テキスト ボックス 82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2" name="テキスト ボックス 82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3" name="テキスト ボックス 82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4" name="テキスト ボックス 82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5" name="テキスト ボックス 82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80396</xdr:rowOff>
    </xdr:from>
    <xdr:to>
      <xdr:col>32</xdr:col>
      <xdr:colOff>238125</xdr:colOff>
      <xdr:row>73</xdr:row>
      <xdr:rowOff>10546</xdr:rowOff>
    </xdr:to>
    <xdr:sp macro="" textlink="">
      <xdr:nvSpPr>
        <xdr:cNvPr id="826" name="円/楕円 825"/>
        <xdr:cNvSpPr/>
      </xdr:nvSpPr>
      <xdr:spPr>
        <a:xfrm>
          <a:off x="22110700" y="124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103273</xdr:rowOff>
    </xdr:from>
    <xdr:ext cx="534377" cy="259045"/>
    <xdr:sp macro="" textlink="">
      <xdr:nvSpPr>
        <xdr:cNvPr id="827" name="繰出金該当値テキスト"/>
        <xdr:cNvSpPr txBox="1"/>
      </xdr:nvSpPr>
      <xdr:spPr>
        <a:xfrm>
          <a:off x="22212300" y="122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58542</xdr:rowOff>
    </xdr:from>
    <xdr:to>
      <xdr:col>31</xdr:col>
      <xdr:colOff>85725</xdr:colOff>
      <xdr:row>73</xdr:row>
      <xdr:rowOff>160142</xdr:rowOff>
    </xdr:to>
    <xdr:sp macro="" textlink="">
      <xdr:nvSpPr>
        <xdr:cNvPr id="828" name="円/楕円 827"/>
        <xdr:cNvSpPr/>
      </xdr:nvSpPr>
      <xdr:spPr>
        <a:xfrm>
          <a:off x="21272500" y="125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5219</xdr:rowOff>
    </xdr:from>
    <xdr:ext cx="534377" cy="259045"/>
    <xdr:sp macro="" textlink="">
      <xdr:nvSpPr>
        <xdr:cNvPr id="829" name="テキスト ボックス 828"/>
        <xdr:cNvSpPr txBox="1"/>
      </xdr:nvSpPr>
      <xdr:spPr>
        <a:xfrm>
          <a:off x="21056111" y="123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147741</xdr:rowOff>
    </xdr:from>
    <xdr:to>
      <xdr:col>29</xdr:col>
      <xdr:colOff>568325</xdr:colOff>
      <xdr:row>74</xdr:row>
      <xdr:rowOff>77891</xdr:rowOff>
    </xdr:to>
    <xdr:sp macro="" textlink="">
      <xdr:nvSpPr>
        <xdr:cNvPr id="830" name="円/楕円 829"/>
        <xdr:cNvSpPr/>
      </xdr:nvSpPr>
      <xdr:spPr>
        <a:xfrm>
          <a:off x="20383500" y="126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94418</xdr:rowOff>
    </xdr:from>
    <xdr:ext cx="534377" cy="259045"/>
    <xdr:sp macro="" textlink="">
      <xdr:nvSpPr>
        <xdr:cNvPr id="831" name="テキスト ボックス 830"/>
        <xdr:cNvSpPr txBox="1"/>
      </xdr:nvSpPr>
      <xdr:spPr>
        <a:xfrm>
          <a:off x="20167111" y="124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169962</xdr:rowOff>
    </xdr:from>
    <xdr:to>
      <xdr:col>28</xdr:col>
      <xdr:colOff>365125</xdr:colOff>
      <xdr:row>74</xdr:row>
      <xdr:rowOff>100112</xdr:rowOff>
    </xdr:to>
    <xdr:sp macro="" textlink="">
      <xdr:nvSpPr>
        <xdr:cNvPr id="832" name="円/楕円 831"/>
        <xdr:cNvSpPr/>
      </xdr:nvSpPr>
      <xdr:spPr>
        <a:xfrm>
          <a:off x="19494500" y="126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116639</xdr:rowOff>
    </xdr:from>
    <xdr:ext cx="534377" cy="259045"/>
    <xdr:sp macro="" textlink="">
      <xdr:nvSpPr>
        <xdr:cNvPr id="833" name="テキスト ボックス 832"/>
        <xdr:cNvSpPr txBox="1"/>
      </xdr:nvSpPr>
      <xdr:spPr>
        <a:xfrm>
          <a:off x="19278111" y="124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19177</xdr:rowOff>
    </xdr:from>
    <xdr:to>
      <xdr:col>27</xdr:col>
      <xdr:colOff>161925</xdr:colOff>
      <xdr:row>74</xdr:row>
      <xdr:rowOff>120777</xdr:rowOff>
    </xdr:to>
    <xdr:sp macro="" textlink="">
      <xdr:nvSpPr>
        <xdr:cNvPr id="834" name="円/楕円 833"/>
        <xdr:cNvSpPr/>
      </xdr:nvSpPr>
      <xdr:spPr>
        <a:xfrm>
          <a:off x="18605500" y="127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137304</xdr:rowOff>
    </xdr:from>
    <xdr:ext cx="534377" cy="259045"/>
    <xdr:sp macro="" textlink="">
      <xdr:nvSpPr>
        <xdr:cNvPr id="835" name="テキスト ボックス 834"/>
        <xdr:cNvSpPr txBox="1"/>
      </xdr:nvSpPr>
      <xdr:spPr>
        <a:xfrm>
          <a:off x="18389111" y="1248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6" name="正方形/長方形 83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7" name="正方形/長方形 83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8" name="正方形/長方形 83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9" name="正方形/長方形 83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0" name="正方形/長方形 83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1" name="正方形/長方形 84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2" name="正方形/長方形 84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4" name="テキスト ボックス 84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7" name="テキスト ボックス 84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9" name="テキスト ボックス 84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1" name="直線コネクタ 85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1" name="テキスト ボックス 86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4" name="テキスト ボックス 86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7" name="テキスト ボックス 86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9" name="テキスト ボックス 86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0" name="テキスト ボックス 86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1" name="テキスト ボックス 87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2" name="テキスト ボックス 87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3" name="テキスト ボックス 87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4" name="テキスト ボックス 87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8" name="テキスト ボックス 87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0" name="テキスト ボックス 87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2" name="テキスト ボックス 88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4" name="テキスト ボックス 88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性質別歳出の住民一人当たりのコストで見ると，義務的経費である人件費，扶助費，公債費については，いずれも類似団体の平均値を大きく上回っている。</a:t>
          </a:r>
        </a:p>
        <a:p>
          <a:r>
            <a:rPr kumimoji="1" lang="ja-JP" altLang="en-US" sz="1300">
              <a:latin typeface="ＭＳ Ｐゴシック"/>
            </a:rPr>
            <a:t>　人件費は，呉市職員体制再構築計画をはじめとした各種計画に沿って定員の適正管理に努めており着実に減少してきているが，類似団体と比較して職員数が多い状況がある。また，扶助費も，人口減少と少子高齢化の進展などにより増加傾向が続いており，公債費についても，過去に発行した市債の償還の占める割合が依然として高い状況となっている。</a:t>
          </a:r>
        </a:p>
        <a:p>
          <a:r>
            <a:rPr kumimoji="1" lang="ja-JP" altLang="en-US" sz="1300">
              <a:latin typeface="ＭＳ Ｐゴシック"/>
            </a:rPr>
            <a:t>　普通建設事業費は，市役所本庁舎の整備，学校施設の耐震化促進などの大型投資的事業が集中したことから，事業費が大幅に増加したため類似団体内の最大値となっている。</a:t>
          </a:r>
        </a:p>
        <a:p>
          <a:r>
            <a:rPr kumimoji="1" lang="ja-JP" altLang="en-US" sz="1300">
              <a:latin typeface="ＭＳ Ｐゴシック"/>
            </a:rPr>
            <a:t>　繰出金は，国民健康保険事業，介護保険事業，後期高齢者医療事業などの社会保障関係費への対応をはじめ，土地造成事業会計への支援等により類似団体の平均値を上回る水準となっている。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232,925
230,001
352.80
110,156,529
108,006,800
1,999,897
58,015,665
133,839,936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99.9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10160</xdr:rowOff>
    </xdr:from>
    <xdr:to>
      <xdr:col>6</xdr:col>
      <xdr:colOff>511175</xdr:colOff>
      <xdr:row>32</xdr:row>
      <xdr:rowOff>140789</xdr:rowOff>
    </xdr:to>
    <xdr:cxnSp macro="">
      <xdr:nvCxnSpPr>
        <xdr:cNvPr id="63" name="直線コネクタ 62"/>
        <xdr:cNvCxnSpPr/>
      </xdr:nvCxnSpPr>
      <xdr:spPr>
        <a:xfrm flipV="1">
          <a:off x="3797300" y="549656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140789</xdr:rowOff>
    </xdr:from>
    <xdr:to>
      <xdr:col>5</xdr:col>
      <xdr:colOff>358775</xdr:colOff>
      <xdr:row>33</xdr:row>
      <xdr:rowOff>25944</xdr:rowOff>
    </xdr:to>
    <xdr:cxnSp macro="">
      <xdr:nvCxnSpPr>
        <xdr:cNvPr id="66" name="直線コネクタ 65"/>
        <xdr:cNvCxnSpPr/>
      </xdr:nvCxnSpPr>
      <xdr:spPr>
        <a:xfrm flipV="1">
          <a:off x="2908300" y="5627189"/>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68" name="テキスト ボックス 67"/>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104866</xdr:rowOff>
    </xdr:from>
    <xdr:to>
      <xdr:col>4</xdr:col>
      <xdr:colOff>155575</xdr:colOff>
      <xdr:row>33</xdr:row>
      <xdr:rowOff>25944</xdr:rowOff>
    </xdr:to>
    <xdr:cxnSp macro="">
      <xdr:nvCxnSpPr>
        <xdr:cNvPr id="69" name="直線コネクタ 68"/>
        <xdr:cNvCxnSpPr/>
      </xdr:nvCxnSpPr>
      <xdr:spPr>
        <a:xfrm>
          <a:off x="2019300" y="5591266"/>
          <a:ext cx="889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67327</xdr:rowOff>
    </xdr:from>
    <xdr:ext cx="469744" cy="259045"/>
    <xdr:sp macro="" textlink="">
      <xdr:nvSpPr>
        <xdr:cNvPr id="71" name="テキスト ボックス 70"/>
        <xdr:cNvSpPr txBox="1"/>
      </xdr:nvSpPr>
      <xdr:spPr>
        <a:xfrm>
          <a:off x="2673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74386</xdr:rowOff>
    </xdr:from>
    <xdr:to>
      <xdr:col>2</xdr:col>
      <xdr:colOff>638175</xdr:colOff>
      <xdr:row>32</xdr:row>
      <xdr:rowOff>104866</xdr:rowOff>
    </xdr:to>
    <xdr:cxnSp macro="">
      <xdr:nvCxnSpPr>
        <xdr:cNvPr id="72" name="直線コネクタ 71"/>
        <xdr:cNvCxnSpPr/>
      </xdr:nvCxnSpPr>
      <xdr:spPr>
        <a:xfrm>
          <a:off x="1130300" y="5217886"/>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152780</xdr:rowOff>
    </xdr:from>
    <xdr:ext cx="469744" cy="259045"/>
    <xdr:sp macro="" textlink="">
      <xdr:nvSpPr>
        <xdr:cNvPr id="74" name="テキスト ボックス 73"/>
        <xdr:cNvSpPr txBox="1"/>
      </xdr:nvSpPr>
      <xdr:spPr>
        <a:xfrm>
          <a:off x="1784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130810</xdr:rowOff>
    </xdr:from>
    <xdr:to>
      <xdr:col>6</xdr:col>
      <xdr:colOff>561975</xdr:colOff>
      <xdr:row>32</xdr:row>
      <xdr:rowOff>60960</xdr:rowOff>
    </xdr:to>
    <xdr:sp macro="" textlink="">
      <xdr:nvSpPr>
        <xdr:cNvPr id="82" name="円/楕円 81"/>
        <xdr:cNvSpPr/>
      </xdr:nvSpPr>
      <xdr:spPr>
        <a:xfrm>
          <a:off x="45847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153687</xdr:rowOff>
    </xdr:from>
    <xdr:ext cx="469744" cy="259045"/>
    <xdr:sp macro="" textlink="">
      <xdr:nvSpPr>
        <xdr:cNvPr id="83" name="議会費該当値テキスト"/>
        <xdr:cNvSpPr txBox="1"/>
      </xdr:nvSpPr>
      <xdr:spPr>
        <a:xfrm>
          <a:off x="4686300"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89989</xdr:rowOff>
    </xdr:from>
    <xdr:to>
      <xdr:col>5</xdr:col>
      <xdr:colOff>409575</xdr:colOff>
      <xdr:row>33</xdr:row>
      <xdr:rowOff>20139</xdr:rowOff>
    </xdr:to>
    <xdr:sp macro="" textlink="">
      <xdr:nvSpPr>
        <xdr:cNvPr id="84" name="円/楕円 83"/>
        <xdr:cNvSpPr/>
      </xdr:nvSpPr>
      <xdr:spPr>
        <a:xfrm>
          <a:off x="3746500" y="55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36666</xdr:rowOff>
    </xdr:from>
    <xdr:ext cx="469744" cy="259045"/>
    <xdr:sp macro="" textlink="">
      <xdr:nvSpPr>
        <xdr:cNvPr id="85" name="テキスト ボックス 84"/>
        <xdr:cNvSpPr txBox="1"/>
      </xdr:nvSpPr>
      <xdr:spPr>
        <a:xfrm>
          <a:off x="3562427" y="53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146594</xdr:rowOff>
    </xdr:from>
    <xdr:to>
      <xdr:col>4</xdr:col>
      <xdr:colOff>206375</xdr:colOff>
      <xdr:row>33</xdr:row>
      <xdr:rowOff>76744</xdr:rowOff>
    </xdr:to>
    <xdr:sp macro="" textlink="">
      <xdr:nvSpPr>
        <xdr:cNvPr id="86" name="円/楕円 85"/>
        <xdr:cNvSpPr/>
      </xdr:nvSpPr>
      <xdr:spPr>
        <a:xfrm>
          <a:off x="2857500" y="56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93271</xdr:rowOff>
    </xdr:from>
    <xdr:ext cx="469744" cy="259045"/>
    <xdr:sp macro="" textlink="">
      <xdr:nvSpPr>
        <xdr:cNvPr id="87" name="テキスト ボックス 86"/>
        <xdr:cNvSpPr txBox="1"/>
      </xdr:nvSpPr>
      <xdr:spPr>
        <a:xfrm>
          <a:off x="2673427" y="54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54066</xdr:rowOff>
    </xdr:from>
    <xdr:to>
      <xdr:col>3</xdr:col>
      <xdr:colOff>3175</xdr:colOff>
      <xdr:row>32</xdr:row>
      <xdr:rowOff>155666</xdr:rowOff>
    </xdr:to>
    <xdr:sp macro="" textlink="">
      <xdr:nvSpPr>
        <xdr:cNvPr id="88" name="円/楕円 87"/>
        <xdr:cNvSpPr/>
      </xdr:nvSpPr>
      <xdr:spPr>
        <a:xfrm>
          <a:off x="1968500" y="55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743</xdr:rowOff>
    </xdr:from>
    <xdr:ext cx="469744" cy="259045"/>
    <xdr:sp macro="" textlink="">
      <xdr:nvSpPr>
        <xdr:cNvPr id="89" name="テキスト ボックス 88"/>
        <xdr:cNvSpPr txBox="1"/>
      </xdr:nvSpPr>
      <xdr:spPr>
        <a:xfrm>
          <a:off x="1784427" y="531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23586</xdr:rowOff>
    </xdr:from>
    <xdr:to>
      <xdr:col>1</xdr:col>
      <xdr:colOff>485775</xdr:colOff>
      <xdr:row>30</xdr:row>
      <xdr:rowOff>125186</xdr:rowOff>
    </xdr:to>
    <xdr:sp macro="" textlink="">
      <xdr:nvSpPr>
        <xdr:cNvPr id="90" name="円/楕円 89"/>
        <xdr:cNvSpPr/>
      </xdr:nvSpPr>
      <xdr:spPr>
        <a:xfrm>
          <a:off x="1079500" y="51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141713</xdr:rowOff>
    </xdr:from>
    <xdr:ext cx="469744" cy="259045"/>
    <xdr:sp macro="" textlink="">
      <xdr:nvSpPr>
        <xdr:cNvPr id="91" name="テキスト ボックス 90"/>
        <xdr:cNvSpPr txBox="1"/>
      </xdr:nvSpPr>
      <xdr:spPr>
        <a:xfrm>
          <a:off x="895427" y="49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113849</xdr:rowOff>
    </xdr:from>
    <xdr:to>
      <xdr:col>6</xdr:col>
      <xdr:colOff>511175</xdr:colOff>
      <xdr:row>54</xdr:row>
      <xdr:rowOff>74149</xdr:rowOff>
    </xdr:to>
    <xdr:cxnSp macro="">
      <xdr:nvCxnSpPr>
        <xdr:cNvPr id="121" name="直線コネクタ 120"/>
        <xdr:cNvCxnSpPr/>
      </xdr:nvCxnSpPr>
      <xdr:spPr>
        <a:xfrm flipV="1">
          <a:off x="3797300" y="8857799"/>
          <a:ext cx="838200" cy="4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95445</xdr:rowOff>
    </xdr:from>
    <xdr:ext cx="534377" cy="259045"/>
    <xdr:sp macro="" textlink="">
      <xdr:nvSpPr>
        <xdr:cNvPr id="122" name="総務費平均値テキスト"/>
        <xdr:cNvSpPr txBox="1"/>
      </xdr:nvSpPr>
      <xdr:spPr>
        <a:xfrm>
          <a:off x="4686300" y="9696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74149</xdr:rowOff>
    </xdr:from>
    <xdr:to>
      <xdr:col>5</xdr:col>
      <xdr:colOff>358775</xdr:colOff>
      <xdr:row>56</xdr:row>
      <xdr:rowOff>97466</xdr:rowOff>
    </xdr:to>
    <xdr:cxnSp macro="">
      <xdr:nvCxnSpPr>
        <xdr:cNvPr id="124" name="直線コネクタ 123"/>
        <xdr:cNvCxnSpPr/>
      </xdr:nvCxnSpPr>
      <xdr:spPr>
        <a:xfrm flipV="1">
          <a:off x="2908300" y="9332449"/>
          <a:ext cx="889000" cy="3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6" name="テキスト ボックス 125"/>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97466</xdr:rowOff>
    </xdr:from>
    <xdr:to>
      <xdr:col>4</xdr:col>
      <xdr:colOff>155575</xdr:colOff>
      <xdr:row>56</xdr:row>
      <xdr:rowOff>116078</xdr:rowOff>
    </xdr:to>
    <xdr:cxnSp macro="">
      <xdr:nvCxnSpPr>
        <xdr:cNvPr id="127" name="直線コネクタ 126"/>
        <xdr:cNvCxnSpPr/>
      </xdr:nvCxnSpPr>
      <xdr:spPr>
        <a:xfrm flipV="1">
          <a:off x="2019300" y="9698666"/>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78052</xdr:rowOff>
    </xdr:from>
    <xdr:ext cx="534377" cy="259045"/>
    <xdr:sp macro="" textlink="">
      <xdr:nvSpPr>
        <xdr:cNvPr id="129" name="テキスト ボックス 128"/>
        <xdr:cNvSpPr txBox="1"/>
      </xdr:nvSpPr>
      <xdr:spPr>
        <a:xfrm>
          <a:off x="2641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19018</xdr:rowOff>
    </xdr:from>
    <xdr:to>
      <xdr:col>2</xdr:col>
      <xdr:colOff>638175</xdr:colOff>
      <xdr:row>56</xdr:row>
      <xdr:rowOff>116078</xdr:rowOff>
    </xdr:to>
    <xdr:cxnSp macro="">
      <xdr:nvCxnSpPr>
        <xdr:cNvPr id="130" name="直線コネクタ 129"/>
        <xdr:cNvCxnSpPr/>
      </xdr:nvCxnSpPr>
      <xdr:spPr>
        <a:xfrm>
          <a:off x="1130300" y="9448768"/>
          <a:ext cx="889000" cy="26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88377</xdr:rowOff>
    </xdr:from>
    <xdr:ext cx="534377" cy="259045"/>
    <xdr:sp macro="" textlink="">
      <xdr:nvSpPr>
        <xdr:cNvPr id="132" name="テキスト ボックス 131"/>
        <xdr:cNvSpPr txBox="1"/>
      </xdr:nvSpPr>
      <xdr:spPr>
        <a:xfrm>
          <a:off x="1752111" y="9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4" name="テキスト ボックス 133"/>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63049</xdr:rowOff>
    </xdr:from>
    <xdr:to>
      <xdr:col>6</xdr:col>
      <xdr:colOff>561975</xdr:colOff>
      <xdr:row>51</xdr:row>
      <xdr:rowOff>164649</xdr:rowOff>
    </xdr:to>
    <xdr:sp macro="" textlink="">
      <xdr:nvSpPr>
        <xdr:cNvPr id="140" name="円/楕円 139"/>
        <xdr:cNvSpPr/>
      </xdr:nvSpPr>
      <xdr:spPr>
        <a:xfrm>
          <a:off x="4584700" y="88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16076</xdr:rowOff>
    </xdr:from>
    <xdr:ext cx="534377" cy="259045"/>
    <xdr:sp macro="" textlink="">
      <xdr:nvSpPr>
        <xdr:cNvPr id="141" name="総務費該当値テキスト"/>
        <xdr:cNvSpPr txBox="1"/>
      </xdr:nvSpPr>
      <xdr:spPr>
        <a:xfrm>
          <a:off x="4686300" y="87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88,357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23349</xdr:rowOff>
    </xdr:from>
    <xdr:to>
      <xdr:col>5</xdr:col>
      <xdr:colOff>409575</xdr:colOff>
      <xdr:row>54</xdr:row>
      <xdr:rowOff>124949</xdr:rowOff>
    </xdr:to>
    <xdr:sp macro="" textlink="">
      <xdr:nvSpPr>
        <xdr:cNvPr id="142" name="円/楕円 141"/>
        <xdr:cNvSpPr/>
      </xdr:nvSpPr>
      <xdr:spPr>
        <a:xfrm>
          <a:off x="3746500" y="92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141476</xdr:rowOff>
    </xdr:from>
    <xdr:ext cx="534377" cy="259045"/>
    <xdr:sp macro="" textlink="">
      <xdr:nvSpPr>
        <xdr:cNvPr id="143" name="テキスト ボックス 142"/>
        <xdr:cNvSpPr txBox="1"/>
      </xdr:nvSpPr>
      <xdr:spPr>
        <a:xfrm>
          <a:off x="3530111" y="90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46666</xdr:rowOff>
    </xdr:from>
    <xdr:to>
      <xdr:col>4</xdr:col>
      <xdr:colOff>206375</xdr:colOff>
      <xdr:row>56</xdr:row>
      <xdr:rowOff>148266</xdr:rowOff>
    </xdr:to>
    <xdr:sp macro="" textlink="">
      <xdr:nvSpPr>
        <xdr:cNvPr id="144" name="円/楕円 143"/>
        <xdr:cNvSpPr/>
      </xdr:nvSpPr>
      <xdr:spPr>
        <a:xfrm>
          <a:off x="2857500" y="96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164793</xdr:rowOff>
    </xdr:from>
    <xdr:ext cx="534377" cy="259045"/>
    <xdr:sp macro="" textlink="">
      <xdr:nvSpPr>
        <xdr:cNvPr id="145" name="テキスト ボックス 144"/>
        <xdr:cNvSpPr txBox="1"/>
      </xdr:nvSpPr>
      <xdr:spPr>
        <a:xfrm>
          <a:off x="2641111" y="94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65278</xdr:rowOff>
    </xdr:from>
    <xdr:to>
      <xdr:col>3</xdr:col>
      <xdr:colOff>3175</xdr:colOff>
      <xdr:row>56</xdr:row>
      <xdr:rowOff>166878</xdr:rowOff>
    </xdr:to>
    <xdr:sp macro="" textlink="">
      <xdr:nvSpPr>
        <xdr:cNvPr id="146" name="円/楕円 145"/>
        <xdr:cNvSpPr/>
      </xdr:nvSpPr>
      <xdr:spPr>
        <a:xfrm>
          <a:off x="1968500" y="96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11955</xdr:rowOff>
    </xdr:from>
    <xdr:ext cx="534377" cy="259045"/>
    <xdr:sp macro="" textlink="">
      <xdr:nvSpPr>
        <xdr:cNvPr id="147" name="テキスト ボックス 146"/>
        <xdr:cNvSpPr txBox="1"/>
      </xdr:nvSpPr>
      <xdr:spPr>
        <a:xfrm>
          <a:off x="1752111" y="94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139668</xdr:rowOff>
    </xdr:from>
    <xdr:to>
      <xdr:col>1</xdr:col>
      <xdr:colOff>485775</xdr:colOff>
      <xdr:row>55</xdr:row>
      <xdr:rowOff>69818</xdr:rowOff>
    </xdr:to>
    <xdr:sp macro="" textlink="">
      <xdr:nvSpPr>
        <xdr:cNvPr id="148" name="円/楕円 147"/>
        <xdr:cNvSpPr/>
      </xdr:nvSpPr>
      <xdr:spPr>
        <a:xfrm>
          <a:off x="1079500" y="93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86345</xdr:rowOff>
    </xdr:from>
    <xdr:ext cx="534377" cy="259045"/>
    <xdr:sp macro="" textlink="">
      <xdr:nvSpPr>
        <xdr:cNvPr id="149" name="テキスト ボックス 148"/>
        <xdr:cNvSpPr txBox="1"/>
      </xdr:nvSpPr>
      <xdr:spPr>
        <a:xfrm>
          <a:off x="863111" y="91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111582</xdr:rowOff>
    </xdr:from>
    <xdr:to>
      <xdr:col>6</xdr:col>
      <xdr:colOff>511175</xdr:colOff>
      <xdr:row>74</xdr:row>
      <xdr:rowOff>2598</xdr:rowOff>
    </xdr:to>
    <xdr:cxnSp macro="">
      <xdr:nvCxnSpPr>
        <xdr:cNvPr id="179" name="直線コネクタ 178"/>
        <xdr:cNvCxnSpPr/>
      </xdr:nvCxnSpPr>
      <xdr:spPr>
        <a:xfrm flipV="1">
          <a:off x="3797300" y="12627432"/>
          <a:ext cx="838200" cy="6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2598</xdr:rowOff>
    </xdr:from>
    <xdr:to>
      <xdr:col>5</xdr:col>
      <xdr:colOff>358775</xdr:colOff>
      <xdr:row>74</xdr:row>
      <xdr:rowOff>140843</xdr:rowOff>
    </xdr:to>
    <xdr:cxnSp macro="">
      <xdr:nvCxnSpPr>
        <xdr:cNvPr id="182" name="直線コネクタ 181"/>
        <xdr:cNvCxnSpPr/>
      </xdr:nvCxnSpPr>
      <xdr:spPr>
        <a:xfrm flipV="1">
          <a:off x="2908300" y="12689898"/>
          <a:ext cx="889000" cy="1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140843</xdr:rowOff>
    </xdr:from>
    <xdr:to>
      <xdr:col>4</xdr:col>
      <xdr:colOff>155575</xdr:colOff>
      <xdr:row>75</xdr:row>
      <xdr:rowOff>31477</xdr:rowOff>
    </xdr:to>
    <xdr:cxnSp macro="">
      <xdr:nvCxnSpPr>
        <xdr:cNvPr id="185" name="直線コネクタ 184"/>
        <xdr:cNvCxnSpPr/>
      </xdr:nvCxnSpPr>
      <xdr:spPr>
        <a:xfrm flipV="1">
          <a:off x="2019300" y="12828143"/>
          <a:ext cx="889000" cy="6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7" name="テキスト ボックス 186"/>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31477</xdr:rowOff>
    </xdr:from>
    <xdr:to>
      <xdr:col>2</xdr:col>
      <xdr:colOff>638175</xdr:colOff>
      <xdr:row>75</xdr:row>
      <xdr:rowOff>52013</xdr:rowOff>
    </xdr:to>
    <xdr:cxnSp macro="">
      <xdr:nvCxnSpPr>
        <xdr:cNvPr id="188" name="直線コネクタ 187"/>
        <xdr:cNvCxnSpPr/>
      </xdr:nvCxnSpPr>
      <xdr:spPr>
        <a:xfrm flipV="1">
          <a:off x="1130300" y="1289022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90" name="テキスト ボックス 189"/>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60782</xdr:rowOff>
    </xdr:from>
    <xdr:to>
      <xdr:col>6</xdr:col>
      <xdr:colOff>561975</xdr:colOff>
      <xdr:row>73</xdr:row>
      <xdr:rowOff>162382</xdr:rowOff>
    </xdr:to>
    <xdr:sp macro="" textlink="">
      <xdr:nvSpPr>
        <xdr:cNvPr id="198" name="円/楕円 197"/>
        <xdr:cNvSpPr/>
      </xdr:nvSpPr>
      <xdr:spPr>
        <a:xfrm>
          <a:off x="4584700" y="125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83659</xdr:rowOff>
    </xdr:from>
    <xdr:ext cx="599010" cy="259045"/>
    <xdr:sp macro="" textlink="">
      <xdr:nvSpPr>
        <xdr:cNvPr id="199" name="民生費該当値テキスト"/>
        <xdr:cNvSpPr txBox="1"/>
      </xdr:nvSpPr>
      <xdr:spPr>
        <a:xfrm>
          <a:off x="4686300" y="124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150,476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123248</xdr:rowOff>
    </xdr:from>
    <xdr:to>
      <xdr:col>5</xdr:col>
      <xdr:colOff>409575</xdr:colOff>
      <xdr:row>74</xdr:row>
      <xdr:rowOff>53398</xdr:rowOff>
    </xdr:to>
    <xdr:sp macro="" textlink="">
      <xdr:nvSpPr>
        <xdr:cNvPr id="200" name="円/楕円 199"/>
        <xdr:cNvSpPr/>
      </xdr:nvSpPr>
      <xdr:spPr>
        <a:xfrm>
          <a:off x="3746500" y="126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69925</xdr:rowOff>
    </xdr:from>
    <xdr:ext cx="599010" cy="259045"/>
    <xdr:sp macro="" textlink="">
      <xdr:nvSpPr>
        <xdr:cNvPr id="201" name="テキスト ボックス 200"/>
        <xdr:cNvSpPr txBox="1"/>
      </xdr:nvSpPr>
      <xdr:spPr>
        <a:xfrm>
          <a:off x="3497794" y="1241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147,197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90043</xdr:rowOff>
    </xdr:from>
    <xdr:to>
      <xdr:col>4</xdr:col>
      <xdr:colOff>206375</xdr:colOff>
      <xdr:row>75</xdr:row>
      <xdr:rowOff>20193</xdr:rowOff>
    </xdr:to>
    <xdr:sp macro="" textlink="">
      <xdr:nvSpPr>
        <xdr:cNvPr id="202" name="円/楕円 201"/>
        <xdr:cNvSpPr/>
      </xdr:nvSpPr>
      <xdr:spPr>
        <a:xfrm>
          <a:off x="2857500" y="127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36720</xdr:rowOff>
    </xdr:from>
    <xdr:ext cx="599010" cy="259045"/>
    <xdr:sp macro="" textlink="">
      <xdr:nvSpPr>
        <xdr:cNvPr id="203" name="テキスト ボックス 202"/>
        <xdr:cNvSpPr txBox="1"/>
      </xdr:nvSpPr>
      <xdr:spPr>
        <a:xfrm>
          <a:off x="2608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139,940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152127</xdr:rowOff>
    </xdr:from>
    <xdr:to>
      <xdr:col>3</xdr:col>
      <xdr:colOff>3175</xdr:colOff>
      <xdr:row>75</xdr:row>
      <xdr:rowOff>82277</xdr:rowOff>
    </xdr:to>
    <xdr:sp macro="" textlink="">
      <xdr:nvSpPr>
        <xdr:cNvPr id="204" name="円/楕円 203"/>
        <xdr:cNvSpPr/>
      </xdr:nvSpPr>
      <xdr:spPr>
        <a:xfrm>
          <a:off x="1968500" y="128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98804</xdr:rowOff>
    </xdr:from>
    <xdr:ext cx="599010" cy="259045"/>
    <xdr:sp macro="" textlink="">
      <xdr:nvSpPr>
        <xdr:cNvPr id="205" name="テキスト ボックス 204"/>
        <xdr:cNvSpPr txBox="1"/>
      </xdr:nvSpPr>
      <xdr:spPr>
        <a:xfrm>
          <a:off x="1719794" y="1261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136,681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1213</xdr:rowOff>
    </xdr:from>
    <xdr:to>
      <xdr:col>1</xdr:col>
      <xdr:colOff>485775</xdr:colOff>
      <xdr:row>75</xdr:row>
      <xdr:rowOff>102813</xdr:rowOff>
    </xdr:to>
    <xdr:sp macro="" textlink="">
      <xdr:nvSpPr>
        <xdr:cNvPr id="206" name="円/楕円 205"/>
        <xdr:cNvSpPr/>
      </xdr:nvSpPr>
      <xdr:spPr>
        <a:xfrm>
          <a:off x="1079500" y="128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119340</xdr:rowOff>
    </xdr:from>
    <xdr:ext cx="599010" cy="259045"/>
    <xdr:sp macro="" textlink="">
      <xdr:nvSpPr>
        <xdr:cNvPr id="207" name="テキスト ボックス 206"/>
        <xdr:cNvSpPr txBox="1"/>
      </xdr:nvSpPr>
      <xdr:spPr>
        <a:xfrm>
          <a:off x="830794" y="1263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42872</xdr:rowOff>
    </xdr:from>
    <xdr:to>
      <xdr:col>6</xdr:col>
      <xdr:colOff>511175</xdr:colOff>
      <xdr:row>97</xdr:row>
      <xdr:rowOff>144174</xdr:rowOff>
    </xdr:to>
    <xdr:cxnSp macro="">
      <xdr:nvCxnSpPr>
        <xdr:cNvPr id="239" name="直線コネクタ 238"/>
        <xdr:cNvCxnSpPr/>
      </xdr:nvCxnSpPr>
      <xdr:spPr>
        <a:xfrm>
          <a:off x="3797300" y="16330622"/>
          <a:ext cx="838200" cy="4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42872</xdr:rowOff>
    </xdr:from>
    <xdr:to>
      <xdr:col>5</xdr:col>
      <xdr:colOff>358775</xdr:colOff>
      <xdr:row>97</xdr:row>
      <xdr:rowOff>26707</xdr:rowOff>
    </xdr:to>
    <xdr:cxnSp macro="">
      <xdr:nvCxnSpPr>
        <xdr:cNvPr id="242" name="直線コネクタ 241"/>
        <xdr:cNvCxnSpPr/>
      </xdr:nvCxnSpPr>
      <xdr:spPr>
        <a:xfrm flipV="1">
          <a:off x="2908300" y="16330622"/>
          <a:ext cx="889000" cy="3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5475</xdr:rowOff>
    </xdr:from>
    <xdr:ext cx="534377" cy="259045"/>
    <xdr:sp macro="" textlink="">
      <xdr:nvSpPr>
        <xdr:cNvPr id="244" name="テキスト ボックス 243"/>
        <xdr:cNvSpPr txBox="1"/>
      </xdr:nvSpPr>
      <xdr:spPr>
        <a:xfrm>
          <a:off x="3530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26707</xdr:rowOff>
    </xdr:from>
    <xdr:to>
      <xdr:col>4</xdr:col>
      <xdr:colOff>155575</xdr:colOff>
      <xdr:row>97</xdr:row>
      <xdr:rowOff>152860</xdr:rowOff>
    </xdr:to>
    <xdr:cxnSp macro="">
      <xdr:nvCxnSpPr>
        <xdr:cNvPr id="245" name="直線コネクタ 244"/>
        <xdr:cNvCxnSpPr/>
      </xdr:nvCxnSpPr>
      <xdr:spPr>
        <a:xfrm flipV="1">
          <a:off x="2019300" y="16657357"/>
          <a:ext cx="889000" cy="12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152860</xdr:rowOff>
    </xdr:from>
    <xdr:to>
      <xdr:col>2</xdr:col>
      <xdr:colOff>638175</xdr:colOff>
      <xdr:row>98</xdr:row>
      <xdr:rowOff>15244</xdr:rowOff>
    </xdr:to>
    <xdr:cxnSp macro="">
      <xdr:nvCxnSpPr>
        <xdr:cNvPr id="248" name="直線コネクタ 247"/>
        <xdr:cNvCxnSpPr/>
      </xdr:nvCxnSpPr>
      <xdr:spPr>
        <a:xfrm flipV="1">
          <a:off x="1130300" y="16783510"/>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13991</xdr:rowOff>
    </xdr:from>
    <xdr:ext cx="534377" cy="259045"/>
    <xdr:sp macro="" textlink="">
      <xdr:nvSpPr>
        <xdr:cNvPr id="250" name="テキスト ボックス 249"/>
        <xdr:cNvSpPr txBox="1"/>
      </xdr:nvSpPr>
      <xdr:spPr>
        <a:xfrm>
          <a:off x="1752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93374</xdr:rowOff>
    </xdr:from>
    <xdr:to>
      <xdr:col>6</xdr:col>
      <xdr:colOff>561975</xdr:colOff>
      <xdr:row>98</xdr:row>
      <xdr:rowOff>23524</xdr:rowOff>
    </xdr:to>
    <xdr:sp macro="" textlink="">
      <xdr:nvSpPr>
        <xdr:cNvPr id="258" name="円/楕円 257"/>
        <xdr:cNvSpPr/>
      </xdr:nvSpPr>
      <xdr:spPr>
        <a:xfrm>
          <a:off x="4584700" y="167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71801</xdr:rowOff>
    </xdr:from>
    <xdr:ext cx="534377" cy="259045"/>
    <xdr:sp macro="" textlink="">
      <xdr:nvSpPr>
        <xdr:cNvPr id="259" name="衛生費該当値テキスト"/>
        <xdr:cNvSpPr txBox="1"/>
      </xdr:nvSpPr>
      <xdr:spPr>
        <a:xfrm>
          <a:off x="4686300" y="167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163522</xdr:rowOff>
    </xdr:from>
    <xdr:to>
      <xdr:col>5</xdr:col>
      <xdr:colOff>409575</xdr:colOff>
      <xdr:row>95</xdr:row>
      <xdr:rowOff>93672</xdr:rowOff>
    </xdr:to>
    <xdr:sp macro="" textlink="">
      <xdr:nvSpPr>
        <xdr:cNvPr id="260" name="円/楕円 259"/>
        <xdr:cNvSpPr/>
      </xdr:nvSpPr>
      <xdr:spPr>
        <a:xfrm>
          <a:off x="3746500" y="162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110199</xdr:rowOff>
    </xdr:from>
    <xdr:ext cx="534377" cy="259045"/>
    <xdr:sp macro="" textlink="">
      <xdr:nvSpPr>
        <xdr:cNvPr id="261" name="テキスト ボックス 260"/>
        <xdr:cNvSpPr txBox="1"/>
      </xdr:nvSpPr>
      <xdr:spPr>
        <a:xfrm>
          <a:off x="3530111" y="1605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147357</xdr:rowOff>
    </xdr:from>
    <xdr:to>
      <xdr:col>4</xdr:col>
      <xdr:colOff>206375</xdr:colOff>
      <xdr:row>97</xdr:row>
      <xdr:rowOff>77507</xdr:rowOff>
    </xdr:to>
    <xdr:sp macro="" textlink="">
      <xdr:nvSpPr>
        <xdr:cNvPr id="262" name="円/楕円 261"/>
        <xdr:cNvSpPr/>
      </xdr:nvSpPr>
      <xdr:spPr>
        <a:xfrm>
          <a:off x="2857500" y="166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94034</xdr:rowOff>
    </xdr:from>
    <xdr:ext cx="534377" cy="259045"/>
    <xdr:sp macro="" textlink="">
      <xdr:nvSpPr>
        <xdr:cNvPr id="263" name="テキスト ボックス 262"/>
        <xdr:cNvSpPr txBox="1"/>
      </xdr:nvSpPr>
      <xdr:spPr>
        <a:xfrm>
          <a:off x="2641111" y="1638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102060</xdr:rowOff>
    </xdr:from>
    <xdr:to>
      <xdr:col>3</xdr:col>
      <xdr:colOff>3175</xdr:colOff>
      <xdr:row>98</xdr:row>
      <xdr:rowOff>32210</xdr:rowOff>
    </xdr:to>
    <xdr:sp macro="" textlink="">
      <xdr:nvSpPr>
        <xdr:cNvPr id="264" name="円/楕円 263"/>
        <xdr:cNvSpPr/>
      </xdr:nvSpPr>
      <xdr:spPr>
        <a:xfrm>
          <a:off x="1968500" y="167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23337</xdr:rowOff>
    </xdr:from>
    <xdr:ext cx="534377" cy="259045"/>
    <xdr:sp macro="" textlink="">
      <xdr:nvSpPr>
        <xdr:cNvPr id="265" name="テキスト ボックス 264"/>
        <xdr:cNvSpPr txBox="1"/>
      </xdr:nvSpPr>
      <xdr:spPr>
        <a:xfrm>
          <a:off x="1752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135894</xdr:rowOff>
    </xdr:from>
    <xdr:to>
      <xdr:col>1</xdr:col>
      <xdr:colOff>485775</xdr:colOff>
      <xdr:row>98</xdr:row>
      <xdr:rowOff>66044</xdr:rowOff>
    </xdr:to>
    <xdr:sp macro="" textlink="">
      <xdr:nvSpPr>
        <xdr:cNvPr id="266" name="円/楕円 265"/>
        <xdr:cNvSpPr/>
      </xdr:nvSpPr>
      <xdr:spPr>
        <a:xfrm>
          <a:off x="1079500" y="16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57171</xdr:rowOff>
    </xdr:from>
    <xdr:ext cx="534377" cy="259045"/>
    <xdr:sp macro="" textlink="">
      <xdr:nvSpPr>
        <xdr:cNvPr id="267" name="テキスト ボックス 266"/>
        <xdr:cNvSpPr txBox="1"/>
      </xdr:nvSpPr>
      <xdr:spPr>
        <a:xfrm>
          <a:off x="863111" y="168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62357</xdr:rowOff>
    </xdr:from>
    <xdr:to>
      <xdr:col>15</xdr:col>
      <xdr:colOff>180975</xdr:colOff>
      <xdr:row>37</xdr:row>
      <xdr:rowOff>67818</xdr:rowOff>
    </xdr:to>
    <xdr:cxnSp macro="">
      <xdr:nvCxnSpPr>
        <xdr:cNvPr id="296" name="直線コネクタ 295"/>
        <xdr:cNvCxnSpPr/>
      </xdr:nvCxnSpPr>
      <xdr:spPr>
        <a:xfrm>
          <a:off x="9639300" y="6406007"/>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141241</xdr:rowOff>
    </xdr:from>
    <xdr:ext cx="469744" cy="259045"/>
    <xdr:sp macro="" textlink="">
      <xdr:nvSpPr>
        <xdr:cNvPr id="297" name="労働費平均値テキスト"/>
        <xdr:cNvSpPr txBox="1"/>
      </xdr:nvSpPr>
      <xdr:spPr>
        <a:xfrm>
          <a:off x="10528300" y="6484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62357</xdr:rowOff>
    </xdr:from>
    <xdr:to>
      <xdr:col>14</xdr:col>
      <xdr:colOff>28575</xdr:colOff>
      <xdr:row>37</xdr:row>
      <xdr:rowOff>66167</xdr:rowOff>
    </xdr:to>
    <xdr:cxnSp macro="">
      <xdr:nvCxnSpPr>
        <xdr:cNvPr id="299" name="直線コネクタ 298"/>
        <xdr:cNvCxnSpPr/>
      </xdr:nvCxnSpPr>
      <xdr:spPr>
        <a:xfrm flipV="1">
          <a:off x="8750300" y="640600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67708</xdr:rowOff>
    </xdr:from>
    <xdr:ext cx="469744" cy="259045"/>
    <xdr:sp macro="" textlink="">
      <xdr:nvSpPr>
        <xdr:cNvPr id="301" name="テキスト ボックス 300"/>
        <xdr:cNvSpPr txBox="1"/>
      </xdr:nvSpPr>
      <xdr:spPr>
        <a:xfrm>
          <a:off x="94044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42672</xdr:rowOff>
    </xdr:from>
    <xdr:to>
      <xdr:col>12</xdr:col>
      <xdr:colOff>511175</xdr:colOff>
      <xdr:row>37</xdr:row>
      <xdr:rowOff>66167</xdr:rowOff>
    </xdr:to>
    <xdr:cxnSp macro="">
      <xdr:nvCxnSpPr>
        <xdr:cNvPr id="302" name="直線コネクタ 301"/>
        <xdr:cNvCxnSpPr/>
      </xdr:nvCxnSpPr>
      <xdr:spPr>
        <a:xfrm>
          <a:off x="7861300" y="6386322"/>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44340</xdr:rowOff>
    </xdr:from>
    <xdr:ext cx="469744" cy="259045"/>
    <xdr:sp macro="" textlink="">
      <xdr:nvSpPr>
        <xdr:cNvPr id="304" name="テキスト ボックス 303"/>
        <xdr:cNvSpPr txBox="1"/>
      </xdr:nvSpPr>
      <xdr:spPr>
        <a:xfrm>
          <a:off x="8515427" y="65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96139</xdr:rowOff>
    </xdr:from>
    <xdr:to>
      <xdr:col>11</xdr:col>
      <xdr:colOff>307975</xdr:colOff>
      <xdr:row>37</xdr:row>
      <xdr:rowOff>42672</xdr:rowOff>
    </xdr:to>
    <xdr:cxnSp macro="">
      <xdr:nvCxnSpPr>
        <xdr:cNvPr id="305" name="直線コネクタ 304"/>
        <xdr:cNvCxnSpPr/>
      </xdr:nvCxnSpPr>
      <xdr:spPr>
        <a:xfrm>
          <a:off x="6972300" y="6268339"/>
          <a:ext cx="889000" cy="1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168927</xdr:rowOff>
    </xdr:from>
    <xdr:ext cx="469744" cy="259045"/>
    <xdr:sp macro="" textlink="">
      <xdr:nvSpPr>
        <xdr:cNvPr id="307" name="テキスト ボックス 306"/>
        <xdr:cNvSpPr txBox="1"/>
      </xdr:nvSpPr>
      <xdr:spPr>
        <a:xfrm>
          <a:off x="7626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89679</xdr:rowOff>
    </xdr:from>
    <xdr:ext cx="469744" cy="259045"/>
    <xdr:sp macro="" textlink="">
      <xdr:nvSpPr>
        <xdr:cNvPr id="309" name="テキスト ボックス 308"/>
        <xdr:cNvSpPr txBox="1"/>
      </xdr:nvSpPr>
      <xdr:spPr>
        <a:xfrm>
          <a:off x="6737427" y="643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17018</xdr:rowOff>
    </xdr:from>
    <xdr:to>
      <xdr:col>15</xdr:col>
      <xdr:colOff>231775</xdr:colOff>
      <xdr:row>37</xdr:row>
      <xdr:rowOff>118618</xdr:rowOff>
    </xdr:to>
    <xdr:sp macro="" textlink="">
      <xdr:nvSpPr>
        <xdr:cNvPr id="315" name="円/楕円 314"/>
        <xdr:cNvSpPr/>
      </xdr:nvSpPr>
      <xdr:spPr>
        <a:xfrm>
          <a:off x="10426700" y="63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39895</xdr:rowOff>
    </xdr:from>
    <xdr:ext cx="469744" cy="259045"/>
    <xdr:sp macro="" textlink="">
      <xdr:nvSpPr>
        <xdr:cNvPr id="316" name="労働費該当値テキスト"/>
        <xdr:cNvSpPr txBox="1"/>
      </xdr:nvSpPr>
      <xdr:spPr>
        <a:xfrm>
          <a:off x="10528300" y="62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11557</xdr:rowOff>
    </xdr:from>
    <xdr:to>
      <xdr:col>14</xdr:col>
      <xdr:colOff>79375</xdr:colOff>
      <xdr:row>37</xdr:row>
      <xdr:rowOff>113157</xdr:rowOff>
    </xdr:to>
    <xdr:sp macro="" textlink="">
      <xdr:nvSpPr>
        <xdr:cNvPr id="317" name="円/楕円 316"/>
        <xdr:cNvSpPr/>
      </xdr:nvSpPr>
      <xdr:spPr>
        <a:xfrm>
          <a:off x="9588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129684</xdr:rowOff>
    </xdr:from>
    <xdr:ext cx="469744" cy="259045"/>
    <xdr:sp macro="" textlink="">
      <xdr:nvSpPr>
        <xdr:cNvPr id="318" name="テキスト ボックス 317"/>
        <xdr:cNvSpPr txBox="1"/>
      </xdr:nvSpPr>
      <xdr:spPr>
        <a:xfrm>
          <a:off x="9404427" y="613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15367</xdr:rowOff>
    </xdr:from>
    <xdr:to>
      <xdr:col>12</xdr:col>
      <xdr:colOff>561975</xdr:colOff>
      <xdr:row>37</xdr:row>
      <xdr:rowOff>116967</xdr:rowOff>
    </xdr:to>
    <xdr:sp macro="" textlink="">
      <xdr:nvSpPr>
        <xdr:cNvPr id="319" name="円/楕円 318"/>
        <xdr:cNvSpPr/>
      </xdr:nvSpPr>
      <xdr:spPr>
        <a:xfrm>
          <a:off x="86995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133494</xdr:rowOff>
    </xdr:from>
    <xdr:ext cx="469744" cy="259045"/>
    <xdr:sp macro="" textlink="">
      <xdr:nvSpPr>
        <xdr:cNvPr id="320" name="テキスト ボックス 319"/>
        <xdr:cNvSpPr txBox="1"/>
      </xdr:nvSpPr>
      <xdr:spPr>
        <a:xfrm>
          <a:off x="8515427"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163322</xdr:rowOff>
    </xdr:from>
    <xdr:to>
      <xdr:col>11</xdr:col>
      <xdr:colOff>358775</xdr:colOff>
      <xdr:row>37</xdr:row>
      <xdr:rowOff>93472</xdr:rowOff>
    </xdr:to>
    <xdr:sp macro="" textlink="">
      <xdr:nvSpPr>
        <xdr:cNvPr id="321" name="円/楕円 320"/>
        <xdr:cNvSpPr/>
      </xdr:nvSpPr>
      <xdr:spPr>
        <a:xfrm>
          <a:off x="7810500" y="6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109999</xdr:rowOff>
    </xdr:from>
    <xdr:ext cx="469744" cy="259045"/>
    <xdr:sp macro="" textlink="">
      <xdr:nvSpPr>
        <xdr:cNvPr id="322" name="テキスト ボックス 321"/>
        <xdr:cNvSpPr txBox="1"/>
      </xdr:nvSpPr>
      <xdr:spPr>
        <a:xfrm>
          <a:off x="7626427"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45339</xdr:rowOff>
    </xdr:from>
    <xdr:to>
      <xdr:col>10</xdr:col>
      <xdr:colOff>155575</xdr:colOff>
      <xdr:row>36</xdr:row>
      <xdr:rowOff>146939</xdr:rowOff>
    </xdr:to>
    <xdr:sp macro="" textlink="">
      <xdr:nvSpPr>
        <xdr:cNvPr id="323" name="円/楕円 322"/>
        <xdr:cNvSpPr/>
      </xdr:nvSpPr>
      <xdr:spPr>
        <a:xfrm>
          <a:off x="6921500" y="62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163466</xdr:rowOff>
    </xdr:from>
    <xdr:ext cx="469744" cy="259045"/>
    <xdr:sp macro="" textlink="">
      <xdr:nvSpPr>
        <xdr:cNvPr id="324" name="テキスト ボックス 323"/>
        <xdr:cNvSpPr txBox="1"/>
      </xdr:nvSpPr>
      <xdr:spPr>
        <a:xfrm>
          <a:off x="6737427" y="59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71</xdr:rowOff>
    </xdr:from>
    <xdr:to>
      <xdr:col>15</xdr:col>
      <xdr:colOff>180975</xdr:colOff>
      <xdr:row>57</xdr:row>
      <xdr:rowOff>29880</xdr:rowOff>
    </xdr:to>
    <xdr:cxnSp macro="">
      <xdr:nvCxnSpPr>
        <xdr:cNvPr id="351" name="直線コネクタ 350"/>
        <xdr:cNvCxnSpPr/>
      </xdr:nvCxnSpPr>
      <xdr:spPr>
        <a:xfrm>
          <a:off x="9639300" y="9772721"/>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138239</xdr:rowOff>
    </xdr:from>
    <xdr:ext cx="469744" cy="259045"/>
    <xdr:sp macro="" textlink="">
      <xdr:nvSpPr>
        <xdr:cNvPr id="352" name="農林水産業費平均値テキスト"/>
        <xdr:cNvSpPr txBox="1"/>
      </xdr:nvSpPr>
      <xdr:spPr>
        <a:xfrm>
          <a:off x="10528300" y="973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160091</xdr:rowOff>
    </xdr:from>
    <xdr:to>
      <xdr:col>14</xdr:col>
      <xdr:colOff>28575</xdr:colOff>
      <xdr:row>57</xdr:row>
      <xdr:rowOff>71</xdr:rowOff>
    </xdr:to>
    <xdr:cxnSp macro="">
      <xdr:nvCxnSpPr>
        <xdr:cNvPr id="354" name="直線コネクタ 353"/>
        <xdr:cNvCxnSpPr/>
      </xdr:nvCxnSpPr>
      <xdr:spPr>
        <a:xfrm>
          <a:off x="8750300" y="976129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113870</xdr:rowOff>
    </xdr:from>
    <xdr:ext cx="469744" cy="259045"/>
    <xdr:sp macro="" textlink="">
      <xdr:nvSpPr>
        <xdr:cNvPr id="356" name="テキスト ボックス 355"/>
        <xdr:cNvSpPr txBox="1"/>
      </xdr:nvSpPr>
      <xdr:spPr>
        <a:xfrm>
          <a:off x="9404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143221</xdr:rowOff>
    </xdr:from>
    <xdr:to>
      <xdr:col>12</xdr:col>
      <xdr:colOff>511175</xdr:colOff>
      <xdr:row>56</xdr:row>
      <xdr:rowOff>160091</xdr:rowOff>
    </xdr:to>
    <xdr:cxnSp macro="">
      <xdr:nvCxnSpPr>
        <xdr:cNvPr id="357" name="直線コネクタ 356"/>
        <xdr:cNvCxnSpPr/>
      </xdr:nvCxnSpPr>
      <xdr:spPr>
        <a:xfrm>
          <a:off x="7861300" y="9744421"/>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134124</xdr:rowOff>
    </xdr:from>
    <xdr:ext cx="469744" cy="259045"/>
    <xdr:sp macro="" textlink="">
      <xdr:nvSpPr>
        <xdr:cNvPr id="359" name="テキスト ボックス 358"/>
        <xdr:cNvSpPr txBox="1"/>
      </xdr:nvSpPr>
      <xdr:spPr>
        <a:xfrm>
          <a:off x="8515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124475</xdr:rowOff>
    </xdr:from>
    <xdr:to>
      <xdr:col>11</xdr:col>
      <xdr:colOff>307975</xdr:colOff>
      <xdr:row>56</xdr:row>
      <xdr:rowOff>143221</xdr:rowOff>
    </xdr:to>
    <xdr:cxnSp macro="">
      <xdr:nvCxnSpPr>
        <xdr:cNvPr id="360" name="直線コネクタ 359"/>
        <xdr:cNvCxnSpPr/>
      </xdr:nvCxnSpPr>
      <xdr:spPr>
        <a:xfrm>
          <a:off x="6972300" y="9725675"/>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124843</xdr:rowOff>
    </xdr:from>
    <xdr:ext cx="469744" cy="259045"/>
    <xdr:sp macro="" textlink="">
      <xdr:nvSpPr>
        <xdr:cNvPr id="362" name="テキスト ボックス 361"/>
        <xdr:cNvSpPr txBox="1"/>
      </xdr:nvSpPr>
      <xdr:spPr>
        <a:xfrm>
          <a:off x="7626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147566</xdr:rowOff>
    </xdr:from>
    <xdr:ext cx="469744" cy="259045"/>
    <xdr:sp macro="" textlink="">
      <xdr:nvSpPr>
        <xdr:cNvPr id="364" name="テキスト ボックス 363"/>
        <xdr:cNvSpPr txBox="1"/>
      </xdr:nvSpPr>
      <xdr:spPr>
        <a:xfrm>
          <a:off x="6737427"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150530</xdr:rowOff>
    </xdr:from>
    <xdr:to>
      <xdr:col>15</xdr:col>
      <xdr:colOff>231775</xdr:colOff>
      <xdr:row>57</xdr:row>
      <xdr:rowOff>80680</xdr:rowOff>
    </xdr:to>
    <xdr:sp macro="" textlink="">
      <xdr:nvSpPr>
        <xdr:cNvPr id="370" name="円/楕円 369"/>
        <xdr:cNvSpPr/>
      </xdr:nvSpPr>
      <xdr:spPr>
        <a:xfrm>
          <a:off x="10426700" y="97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1957</xdr:rowOff>
    </xdr:from>
    <xdr:ext cx="469744" cy="259045"/>
    <xdr:sp macro="" textlink="">
      <xdr:nvSpPr>
        <xdr:cNvPr id="371" name="農林水産業費該当値テキスト"/>
        <xdr:cNvSpPr txBox="1"/>
      </xdr:nvSpPr>
      <xdr:spPr>
        <a:xfrm>
          <a:off x="10528300" y="96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120721</xdr:rowOff>
    </xdr:from>
    <xdr:to>
      <xdr:col>14</xdr:col>
      <xdr:colOff>79375</xdr:colOff>
      <xdr:row>57</xdr:row>
      <xdr:rowOff>50871</xdr:rowOff>
    </xdr:to>
    <xdr:sp macro="" textlink="">
      <xdr:nvSpPr>
        <xdr:cNvPr id="372" name="円/楕円 371"/>
        <xdr:cNvSpPr/>
      </xdr:nvSpPr>
      <xdr:spPr>
        <a:xfrm>
          <a:off x="9588500" y="97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67398</xdr:rowOff>
    </xdr:from>
    <xdr:ext cx="469744" cy="259045"/>
    <xdr:sp macro="" textlink="">
      <xdr:nvSpPr>
        <xdr:cNvPr id="373" name="テキスト ボックス 372"/>
        <xdr:cNvSpPr txBox="1"/>
      </xdr:nvSpPr>
      <xdr:spPr>
        <a:xfrm>
          <a:off x="9404427" y="949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109291</xdr:rowOff>
    </xdr:from>
    <xdr:to>
      <xdr:col>12</xdr:col>
      <xdr:colOff>561975</xdr:colOff>
      <xdr:row>57</xdr:row>
      <xdr:rowOff>39441</xdr:rowOff>
    </xdr:to>
    <xdr:sp macro="" textlink="">
      <xdr:nvSpPr>
        <xdr:cNvPr id="374" name="円/楕円 373"/>
        <xdr:cNvSpPr/>
      </xdr:nvSpPr>
      <xdr:spPr>
        <a:xfrm>
          <a:off x="8699500" y="97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55968</xdr:rowOff>
    </xdr:from>
    <xdr:ext cx="469744" cy="259045"/>
    <xdr:sp macro="" textlink="">
      <xdr:nvSpPr>
        <xdr:cNvPr id="375" name="テキスト ボックス 374"/>
        <xdr:cNvSpPr txBox="1"/>
      </xdr:nvSpPr>
      <xdr:spPr>
        <a:xfrm>
          <a:off x="8515427" y="948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92421</xdr:rowOff>
    </xdr:from>
    <xdr:to>
      <xdr:col>11</xdr:col>
      <xdr:colOff>358775</xdr:colOff>
      <xdr:row>57</xdr:row>
      <xdr:rowOff>22571</xdr:rowOff>
    </xdr:to>
    <xdr:sp macro="" textlink="">
      <xdr:nvSpPr>
        <xdr:cNvPr id="376" name="円/楕円 375"/>
        <xdr:cNvSpPr/>
      </xdr:nvSpPr>
      <xdr:spPr>
        <a:xfrm>
          <a:off x="7810500" y="96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39098</xdr:rowOff>
    </xdr:from>
    <xdr:ext cx="469744" cy="259045"/>
    <xdr:sp macro="" textlink="">
      <xdr:nvSpPr>
        <xdr:cNvPr id="377" name="テキスト ボックス 376"/>
        <xdr:cNvSpPr txBox="1"/>
      </xdr:nvSpPr>
      <xdr:spPr>
        <a:xfrm>
          <a:off x="7626427" y="946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73675</xdr:rowOff>
    </xdr:from>
    <xdr:to>
      <xdr:col>10</xdr:col>
      <xdr:colOff>155575</xdr:colOff>
      <xdr:row>57</xdr:row>
      <xdr:rowOff>3825</xdr:rowOff>
    </xdr:to>
    <xdr:sp macro="" textlink="">
      <xdr:nvSpPr>
        <xdr:cNvPr id="378" name="円/楕円 377"/>
        <xdr:cNvSpPr/>
      </xdr:nvSpPr>
      <xdr:spPr>
        <a:xfrm>
          <a:off x="6921500" y="96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20352</xdr:rowOff>
    </xdr:from>
    <xdr:ext cx="469744" cy="259045"/>
    <xdr:sp macro="" textlink="">
      <xdr:nvSpPr>
        <xdr:cNvPr id="379" name="テキスト ボックス 378"/>
        <xdr:cNvSpPr txBox="1"/>
      </xdr:nvSpPr>
      <xdr:spPr>
        <a:xfrm>
          <a:off x="6737427" y="945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127012</xdr:rowOff>
    </xdr:from>
    <xdr:to>
      <xdr:col>15</xdr:col>
      <xdr:colOff>180975</xdr:colOff>
      <xdr:row>75</xdr:row>
      <xdr:rowOff>162948</xdr:rowOff>
    </xdr:to>
    <xdr:cxnSp macro="">
      <xdr:nvCxnSpPr>
        <xdr:cNvPr id="406" name="直線コネクタ 405"/>
        <xdr:cNvCxnSpPr/>
      </xdr:nvCxnSpPr>
      <xdr:spPr>
        <a:xfrm flipV="1">
          <a:off x="9639300" y="12985762"/>
          <a:ext cx="8382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156573</xdr:rowOff>
    </xdr:from>
    <xdr:ext cx="534377" cy="259045"/>
    <xdr:sp macro="" textlink="">
      <xdr:nvSpPr>
        <xdr:cNvPr id="407" name="商工費平均値テキスト"/>
        <xdr:cNvSpPr txBox="1"/>
      </xdr:nvSpPr>
      <xdr:spPr>
        <a:xfrm>
          <a:off x="10528300" y="1318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162948</xdr:rowOff>
    </xdr:from>
    <xdr:to>
      <xdr:col>14</xdr:col>
      <xdr:colOff>28575</xdr:colOff>
      <xdr:row>76</xdr:row>
      <xdr:rowOff>10930</xdr:rowOff>
    </xdr:to>
    <xdr:cxnSp macro="">
      <xdr:nvCxnSpPr>
        <xdr:cNvPr id="409" name="直線コネクタ 408"/>
        <xdr:cNvCxnSpPr/>
      </xdr:nvCxnSpPr>
      <xdr:spPr>
        <a:xfrm flipV="1">
          <a:off x="8750300" y="13021698"/>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120750</xdr:rowOff>
    </xdr:from>
    <xdr:ext cx="534377" cy="259045"/>
    <xdr:sp macro="" textlink="">
      <xdr:nvSpPr>
        <xdr:cNvPr id="411" name="テキスト ボックス 410"/>
        <xdr:cNvSpPr txBox="1"/>
      </xdr:nvSpPr>
      <xdr:spPr>
        <a:xfrm>
          <a:off x="9372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31847</xdr:rowOff>
    </xdr:from>
    <xdr:to>
      <xdr:col>12</xdr:col>
      <xdr:colOff>511175</xdr:colOff>
      <xdr:row>76</xdr:row>
      <xdr:rowOff>10930</xdr:rowOff>
    </xdr:to>
    <xdr:cxnSp macro="">
      <xdr:nvCxnSpPr>
        <xdr:cNvPr id="412" name="直線コネクタ 411"/>
        <xdr:cNvCxnSpPr/>
      </xdr:nvCxnSpPr>
      <xdr:spPr>
        <a:xfrm>
          <a:off x="7861300" y="12890597"/>
          <a:ext cx="889000" cy="15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126123</xdr:rowOff>
    </xdr:from>
    <xdr:ext cx="469744" cy="259045"/>
    <xdr:sp macro="" textlink="">
      <xdr:nvSpPr>
        <xdr:cNvPr id="414" name="テキスト ボックス 413"/>
        <xdr:cNvSpPr txBox="1"/>
      </xdr:nvSpPr>
      <xdr:spPr>
        <a:xfrm>
          <a:off x="8515427" y="1332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31847</xdr:rowOff>
    </xdr:from>
    <xdr:to>
      <xdr:col>11</xdr:col>
      <xdr:colOff>307975</xdr:colOff>
      <xdr:row>76</xdr:row>
      <xdr:rowOff>21354</xdr:rowOff>
    </xdr:to>
    <xdr:cxnSp macro="">
      <xdr:nvCxnSpPr>
        <xdr:cNvPr id="415" name="直線コネクタ 414"/>
        <xdr:cNvCxnSpPr/>
      </xdr:nvCxnSpPr>
      <xdr:spPr>
        <a:xfrm flipV="1">
          <a:off x="6972300" y="12890597"/>
          <a:ext cx="889000" cy="16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115150</xdr:rowOff>
    </xdr:from>
    <xdr:ext cx="534377" cy="259045"/>
    <xdr:sp macro="" textlink="">
      <xdr:nvSpPr>
        <xdr:cNvPr id="417" name="テキスト ボックス 416"/>
        <xdr:cNvSpPr txBox="1"/>
      </xdr:nvSpPr>
      <xdr:spPr>
        <a:xfrm>
          <a:off x="7594111" y="13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119082</xdr:rowOff>
    </xdr:from>
    <xdr:ext cx="534377" cy="259045"/>
    <xdr:sp macro="" textlink="">
      <xdr:nvSpPr>
        <xdr:cNvPr id="419" name="テキスト ボックス 418"/>
        <xdr:cNvSpPr txBox="1"/>
      </xdr:nvSpPr>
      <xdr:spPr>
        <a:xfrm>
          <a:off x="6705111" y="133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76212</xdr:rowOff>
    </xdr:from>
    <xdr:to>
      <xdr:col>15</xdr:col>
      <xdr:colOff>231775</xdr:colOff>
      <xdr:row>76</xdr:row>
      <xdr:rowOff>6362</xdr:rowOff>
    </xdr:to>
    <xdr:sp macro="" textlink="">
      <xdr:nvSpPr>
        <xdr:cNvPr id="425" name="円/楕円 424"/>
        <xdr:cNvSpPr/>
      </xdr:nvSpPr>
      <xdr:spPr>
        <a:xfrm>
          <a:off x="10426700" y="129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99089</xdr:rowOff>
    </xdr:from>
    <xdr:ext cx="534377" cy="259045"/>
    <xdr:sp macro="" textlink="">
      <xdr:nvSpPr>
        <xdr:cNvPr id="426" name="商工費該当値テキスト"/>
        <xdr:cNvSpPr txBox="1"/>
      </xdr:nvSpPr>
      <xdr:spPr>
        <a:xfrm>
          <a:off x="10528300" y="127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23,055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112149</xdr:rowOff>
    </xdr:from>
    <xdr:to>
      <xdr:col>14</xdr:col>
      <xdr:colOff>79375</xdr:colOff>
      <xdr:row>76</xdr:row>
      <xdr:rowOff>42298</xdr:rowOff>
    </xdr:to>
    <xdr:sp macro="" textlink="">
      <xdr:nvSpPr>
        <xdr:cNvPr id="427" name="円/楕円 426"/>
        <xdr:cNvSpPr/>
      </xdr:nvSpPr>
      <xdr:spPr>
        <a:xfrm>
          <a:off x="9588500" y="129708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58826</xdr:rowOff>
    </xdr:from>
    <xdr:ext cx="534377" cy="259045"/>
    <xdr:sp macro="" textlink="">
      <xdr:nvSpPr>
        <xdr:cNvPr id="428" name="テキスト ボックス 427"/>
        <xdr:cNvSpPr txBox="1"/>
      </xdr:nvSpPr>
      <xdr:spPr>
        <a:xfrm>
          <a:off x="9372111" y="127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131580</xdr:rowOff>
    </xdr:from>
    <xdr:to>
      <xdr:col>12</xdr:col>
      <xdr:colOff>561975</xdr:colOff>
      <xdr:row>76</xdr:row>
      <xdr:rowOff>61730</xdr:rowOff>
    </xdr:to>
    <xdr:sp macro="" textlink="">
      <xdr:nvSpPr>
        <xdr:cNvPr id="429" name="円/楕円 428"/>
        <xdr:cNvSpPr/>
      </xdr:nvSpPr>
      <xdr:spPr>
        <a:xfrm>
          <a:off x="8699500" y="129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78257</xdr:rowOff>
    </xdr:from>
    <xdr:ext cx="534377" cy="259045"/>
    <xdr:sp macro="" textlink="">
      <xdr:nvSpPr>
        <xdr:cNvPr id="430" name="テキスト ボックス 429"/>
        <xdr:cNvSpPr txBox="1"/>
      </xdr:nvSpPr>
      <xdr:spPr>
        <a:xfrm>
          <a:off x="8483111" y="127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20,633</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152497</xdr:rowOff>
    </xdr:from>
    <xdr:to>
      <xdr:col>11</xdr:col>
      <xdr:colOff>358775</xdr:colOff>
      <xdr:row>75</xdr:row>
      <xdr:rowOff>82647</xdr:rowOff>
    </xdr:to>
    <xdr:sp macro="" textlink="">
      <xdr:nvSpPr>
        <xdr:cNvPr id="431" name="円/楕円 430"/>
        <xdr:cNvSpPr/>
      </xdr:nvSpPr>
      <xdr:spPr>
        <a:xfrm>
          <a:off x="7810500" y="1283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99174</xdr:rowOff>
    </xdr:from>
    <xdr:ext cx="534377" cy="259045"/>
    <xdr:sp macro="" textlink="">
      <xdr:nvSpPr>
        <xdr:cNvPr id="432" name="テキスト ボックス 431"/>
        <xdr:cNvSpPr txBox="1"/>
      </xdr:nvSpPr>
      <xdr:spPr>
        <a:xfrm>
          <a:off x="7594111" y="126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142004</xdr:rowOff>
    </xdr:from>
    <xdr:to>
      <xdr:col>10</xdr:col>
      <xdr:colOff>155575</xdr:colOff>
      <xdr:row>76</xdr:row>
      <xdr:rowOff>72154</xdr:rowOff>
    </xdr:to>
    <xdr:sp macro="" textlink="">
      <xdr:nvSpPr>
        <xdr:cNvPr id="433" name="円/楕円 432"/>
        <xdr:cNvSpPr/>
      </xdr:nvSpPr>
      <xdr:spPr>
        <a:xfrm>
          <a:off x="6921500" y="130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88681</xdr:rowOff>
    </xdr:from>
    <xdr:ext cx="534377" cy="259045"/>
    <xdr:sp macro="" textlink="">
      <xdr:nvSpPr>
        <xdr:cNvPr id="434" name="テキスト ボックス 433"/>
        <xdr:cNvSpPr txBox="1"/>
      </xdr:nvSpPr>
      <xdr:spPr>
        <a:xfrm>
          <a:off x="6705111" y="127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151206</xdr:rowOff>
    </xdr:from>
    <xdr:to>
      <xdr:col>15</xdr:col>
      <xdr:colOff>180975</xdr:colOff>
      <xdr:row>96</xdr:row>
      <xdr:rowOff>165588</xdr:rowOff>
    </xdr:to>
    <xdr:cxnSp macro="">
      <xdr:nvCxnSpPr>
        <xdr:cNvPr id="464" name="直線コネクタ 463"/>
        <xdr:cNvCxnSpPr/>
      </xdr:nvCxnSpPr>
      <xdr:spPr>
        <a:xfrm>
          <a:off x="9639300" y="16610406"/>
          <a:ext cx="8382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95293</xdr:rowOff>
    </xdr:from>
    <xdr:ext cx="534377" cy="259045"/>
    <xdr:sp macro="" textlink="">
      <xdr:nvSpPr>
        <xdr:cNvPr id="465" name="土木費平均値テキスト"/>
        <xdr:cNvSpPr txBox="1"/>
      </xdr:nvSpPr>
      <xdr:spPr>
        <a:xfrm>
          <a:off x="10528300" y="1655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151206</xdr:rowOff>
    </xdr:from>
    <xdr:to>
      <xdr:col>14</xdr:col>
      <xdr:colOff>28575</xdr:colOff>
      <xdr:row>97</xdr:row>
      <xdr:rowOff>102</xdr:rowOff>
    </xdr:to>
    <xdr:cxnSp macro="">
      <xdr:nvCxnSpPr>
        <xdr:cNvPr id="467" name="直線コネクタ 466"/>
        <xdr:cNvCxnSpPr/>
      </xdr:nvCxnSpPr>
      <xdr:spPr>
        <a:xfrm flipV="1">
          <a:off x="8750300" y="1661040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109049</xdr:rowOff>
    </xdr:from>
    <xdr:to>
      <xdr:col>12</xdr:col>
      <xdr:colOff>511175</xdr:colOff>
      <xdr:row>97</xdr:row>
      <xdr:rowOff>102</xdr:rowOff>
    </xdr:to>
    <xdr:cxnSp macro="">
      <xdr:nvCxnSpPr>
        <xdr:cNvPr id="470" name="直線コネクタ 469"/>
        <xdr:cNvCxnSpPr/>
      </xdr:nvCxnSpPr>
      <xdr:spPr>
        <a:xfrm>
          <a:off x="7861300" y="16568249"/>
          <a:ext cx="889000" cy="6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90151</xdr:rowOff>
    </xdr:from>
    <xdr:to>
      <xdr:col>11</xdr:col>
      <xdr:colOff>307975</xdr:colOff>
      <xdr:row>96</xdr:row>
      <xdr:rowOff>109049</xdr:rowOff>
    </xdr:to>
    <xdr:cxnSp macro="">
      <xdr:nvCxnSpPr>
        <xdr:cNvPr id="473" name="直線コネクタ 472"/>
        <xdr:cNvCxnSpPr/>
      </xdr:nvCxnSpPr>
      <xdr:spPr>
        <a:xfrm>
          <a:off x="6972300" y="16377901"/>
          <a:ext cx="889000" cy="19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5" name="テキスト ボックス 474"/>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7" name="テキスト ボックス 476"/>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114788</xdr:rowOff>
    </xdr:from>
    <xdr:to>
      <xdr:col>15</xdr:col>
      <xdr:colOff>231775</xdr:colOff>
      <xdr:row>97</xdr:row>
      <xdr:rowOff>44938</xdr:rowOff>
    </xdr:to>
    <xdr:sp macro="" textlink="">
      <xdr:nvSpPr>
        <xdr:cNvPr id="483" name="円/楕円 482"/>
        <xdr:cNvSpPr/>
      </xdr:nvSpPr>
      <xdr:spPr>
        <a:xfrm>
          <a:off x="10426700" y="165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137665</xdr:rowOff>
    </xdr:from>
    <xdr:ext cx="534377" cy="259045"/>
    <xdr:sp macro="" textlink="">
      <xdr:nvSpPr>
        <xdr:cNvPr id="484" name="土木費該当値テキスト"/>
        <xdr:cNvSpPr txBox="1"/>
      </xdr:nvSpPr>
      <xdr:spPr>
        <a:xfrm>
          <a:off x="10528300" y="1642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100406</xdr:rowOff>
    </xdr:from>
    <xdr:to>
      <xdr:col>14</xdr:col>
      <xdr:colOff>79375</xdr:colOff>
      <xdr:row>97</xdr:row>
      <xdr:rowOff>30556</xdr:rowOff>
    </xdr:to>
    <xdr:sp macro="" textlink="">
      <xdr:nvSpPr>
        <xdr:cNvPr id="485" name="円/楕円 484"/>
        <xdr:cNvSpPr/>
      </xdr:nvSpPr>
      <xdr:spPr>
        <a:xfrm>
          <a:off x="9588500" y="1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21683</xdr:rowOff>
    </xdr:from>
    <xdr:ext cx="534377" cy="259045"/>
    <xdr:sp macro="" textlink="">
      <xdr:nvSpPr>
        <xdr:cNvPr id="486" name="テキスト ボックス 485"/>
        <xdr:cNvSpPr txBox="1"/>
      </xdr:nvSpPr>
      <xdr:spPr>
        <a:xfrm>
          <a:off x="9372111" y="1665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120752</xdr:rowOff>
    </xdr:from>
    <xdr:to>
      <xdr:col>12</xdr:col>
      <xdr:colOff>561975</xdr:colOff>
      <xdr:row>97</xdr:row>
      <xdr:rowOff>50902</xdr:rowOff>
    </xdr:to>
    <xdr:sp macro="" textlink="">
      <xdr:nvSpPr>
        <xdr:cNvPr id="487" name="円/楕円 486"/>
        <xdr:cNvSpPr/>
      </xdr:nvSpPr>
      <xdr:spPr>
        <a:xfrm>
          <a:off x="8699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42029</xdr:rowOff>
    </xdr:from>
    <xdr:ext cx="534377" cy="259045"/>
    <xdr:sp macro="" textlink="">
      <xdr:nvSpPr>
        <xdr:cNvPr id="488" name="テキスト ボックス 487"/>
        <xdr:cNvSpPr txBox="1"/>
      </xdr:nvSpPr>
      <xdr:spPr>
        <a:xfrm>
          <a:off x="8483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58249</xdr:rowOff>
    </xdr:from>
    <xdr:to>
      <xdr:col>11</xdr:col>
      <xdr:colOff>358775</xdr:colOff>
      <xdr:row>96</xdr:row>
      <xdr:rowOff>159849</xdr:rowOff>
    </xdr:to>
    <xdr:sp macro="" textlink="">
      <xdr:nvSpPr>
        <xdr:cNvPr id="489" name="円/楕円 488"/>
        <xdr:cNvSpPr/>
      </xdr:nvSpPr>
      <xdr:spPr>
        <a:xfrm>
          <a:off x="7810500" y="165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4926</xdr:rowOff>
    </xdr:from>
    <xdr:ext cx="534377" cy="259045"/>
    <xdr:sp macro="" textlink="">
      <xdr:nvSpPr>
        <xdr:cNvPr id="490" name="テキスト ボックス 489"/>
        <xdr:cNvSpPr txBox="1"/>
      </xdr:nvSpPr>
      <xdr:spPr>
        <a:xfrm>
          <a:off x="7594111" y="1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39351</xdr:rowOff>
    </xdr:from>
    <xdr:to>
      <xdr:col>10</xdr:col>
      <xdr:colOff>155575</xdr:colOff>
      <xdr:row>95</xdr:row>
      <xdr:rowOff>140951</xdr:rowOff>
    </xdr:to>
    <xdr:sp macro="" textlink="">
      <xdr:nvSpPr>
        <xdr:cNvPr id="491" name="円/楕円 490"/>
        <xdr:cNvSpPr/>
      </xdr:nvSpPr>
      <xdr:spPr>
        <a:xfrm>
          <a:off x="6921500" y="163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157478</xdr:rowOff>
    </xdr:from>
    <xdr:ext cx="534377" cy="259045"/>
    <xdr:sp macro="" textlink="">
      <xdr:nvSpPr>
        <xdr:cNvPr id="492" name="テキスト ボックス 491"/>
        <xdr:cNvSpPr txBox="1"/>
      </xdr:nvSpPr>
      <xdr:spPr>
        <a:xfrm>
          <a:off x="6705111" y="161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105345</xdr:rowOff>
    </xdr:from>
    <xdr:to>
      <xdr:col>23</xdr:col>
      <xdr:colOff>517525</xdr:colOff>
      <xdr:row>34</xdr:row>
      <xdr:rowOff>123045</xdr:rowOff>
    </xdr:to>
    <xdr:cxnSp macro="">
      <xdr:nvCxnSpPr>
        <xdr:cNvPr id="524" name="直線コネクタ 523"/>
        <xdr:cNvCxnSpPr/>
      </xdr:nvCxnSpPr>
      <xdr:spPr>
        <a:xfrm flipV="1">
          <a:off x="15481300" y="5934645"/>
          <a:ext cx="8382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12659</xdr:rowOff>
    </xdr:from>
    <xdr:ext cx="534377" cy="259045"/>
    <xdr:sp macro="" textlink="">
      <xdr:nvSpPr>
        <xdr:cNvPr id="525" name="消防費平均値テキスト"/>
        <xdr:cNvSpPr txBox="1"/>
      </xdr:nvSpPr>
      <xdr:spPr>
        <a:xfrm>
          <a:off x="16370300" y="618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123045</xdr:rowOff>
    </xdr:from>
    <xdr:to>
      <xdr:col>22</xdr:col>
      <xdr:colOff>365125</xdr:colOff>
      <xdr:row>35</xdr:row>
      <xdr:rowOff>41990</xdr:rowOff>
    </xdr:to>
    <xdr:cxnSp macro="">
      <xdr:nvCxnSpPr>
        <xdr:cNvPr id="527" name="直線コネクタ 526"/>
        <xdr:cNvCxnSpPr/>
      </xdr:nvCxnSpPr>
      <xdr:spPr>
        <a:xfrm flipV="1">
          <a:off x="14592300" y="5952345"/>
          <a:ext cx="889000" cy="9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146161</xdr:rowOff>
    </xdr:from>
    <xdr:ext cx="534377" cy="259045"/>
    <xdr:sp macro="" textlink="">
      <xdr:nvSpPr>
        <xdr:cNvPr id="529" name="テキスト ボックス 528"/>
        <xdr:cNvSpPr txBox="1"/>
      </xdr:nvSpPr>
      <xdr:spPr>
        <a:xfrm>
          <a:off x="15214111" y="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8418</xdr:rowOff>
    </xdr:from>
    <xdr:to>
      <xdr:col>21</xdr:col>
      <xdr:colOff>161925</xdr:colOff>
      <xdr:row>35</xdr:row>
      <xdr:rowOff>41990</xdr:rowOff>
    </xdr:to>
    <xdr:cxnSp macro="">
      <xdr:nvCxnSpPr>
        <xdr:cNvPr id="530" name="直線コネクタ 529"/>
        <xdr:cNvCxnSpPr/>
      </xdr:nvCxnSpPr>
      <xdr:spPr>
        <a:xfrm>
          <a:off x="13703300" y="6009168"/>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xdr:rowOff>
    </xdr:from>
    <xdr:ext cx="534377" cy="259045"/>
    <xdr:sp macro="" textlink="">
      <xdr:nvSpPr>
        <xdr:cNvPr id="532" name="テキスト ボックス 531"/>
        <xdr:cNvSpPr txBox="1"/>
      </xdr:nvSpPr>
      <xdr:spPr>
        <a:xfrm>
          <a:off x="14325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8418</xdr:rowOff>
    </xdr:from>
    <xdr:to>
      <xdr:col>19</xdr:col>
      <xdr:colOff>644525</xdr:colOff>
      <xdr:row>35</xdr:row>
      <xdr:rowOff>94241</xdr:rowOff>
    </xdr:to>
    <xdr:cxnSp macro="">
      <xdr:nvCxnSpPr>
        <xdr:cNvPr id="533" name="直線コネクタ 532"/>
        <xdr:cNvCxnSpPr/>
      </xdr:nvCxnSpPr>
      <xdr:spPr>
        <a:xfrm flipV="1">
          <a:off x="12814300" y="6009168"/>
          <a:ext cx="889000" cy="8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5" name="テキスト ボックス 534"/>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7" name="テキスト ボックス 536"/>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54545</xdr:rowOff>
    </xdr:from>
    <xdr:to>
      <xdr:col>23</xdr:col>
      <xdr:colOff>568325</xdr:colOff>
      <xdr:row>34</xdr:row>
      <xdr:rowOff>156145</xdr:rowOff>
    </xdr:to>
    <xdr:sp macro="" textlink="">
      <xdr:nvSpPr>
        <xdr:cNvPr id="543" name="円/楕円 542"/>
        <xdr:cNvSpPr/>
      </xdr:nvSpPr>
      <xdr:spPr>
        <a:xfrm>
          <a:off x="16268700" y="58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77422</xdr:rowOff>
    </xdr:from>
    <xdr:ext cx="534377" cy="259045"/>
    <xdr:sp macro="" textlink="">
      <xdr:nvSpPr>
        <xdr:cNvPr id="544" name="消防費該当値テキスト"/>
        <xdr:cNvSpPr txBox="1"/>
      </xdr:nvSpPr>
      <xdr:spPr>
        <a:xfrm>
          <a:off x="16370300" y="573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72245</xdr:rowOff>
    </xdr:from>
    <xdr:to>
      <xdr:col>22</xdr:col>
      <xdr:colOff>415925</xdr:colOff>
      <xdr:row>35</xdr:row>
      <xdr:rowOff>2395</xdr:rowOff>
    </xdr:to>
    <xdr:sp macro="" textlink="">
      <xdr:nvSpPr>
        <xdr:cNvPr id="545" name="円/楕円 544"/>
        <xdr:cNvSpPr/>
      </xdr:nvSpPr>
      <xdr:spPr>
        <a:xfrm>
          <a:off x="15430500" y="59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18922</xdr:rowOff>
    </xdr:from>
    <xdr:ext cx="534377" cy="259045"/>
    <xdr:sp macro="" textlink="">
      <xdr:nvSpPr>
        <xdr:cNvPr id="546" name="テキスト ボックス 545"/>
        <xdr:cNvSpPr txBox="1"/>
      </xdr:nvSpPr>
      <xdr:spPr>
        <a:xfrm>
          <a:off x="15214111" y="567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162640</xdr:rowOff>
    </xdr:from>
    <xdr:to>
      <xdr:col>21</xdr:col>
      <xdr:colOff>212725</xdr:colOff>
      <xdr:row>35</xdr:row>
      <xdr:rowOff>92790</xdr:rowOff>
    </xdr:to>
    <xdr:sp macro="" textlink="">
      <xdr:nvSpPr>
        <xdr:cNvPr id="547" name="円/楕円 546"/>
        <xdr:cNvSpPr/>
      </xdr:nvSpPr>
      <xdr:spPr>
        <a:xfrm>
          <a:off x="14541500" y="59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109317</xdr:rowOff>
    </xdr:from>
    <xdr:ext cx="534377" cy="259045"/>
    <xdr:sp macro="" textlink="">
      <xdr:nvSpPr>
        <xdr:cNvPr id="548" name="テキスト ボックス 547"/>
        <xdr:cNvSpPr txBox="1"/>
      </xdr:nvSpPr>
      <xdr:spPr>
        <a:xfrm>
          <a:off x="14325111" y="576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129068</xdr:rowOff>
    </xdr:from>
    <xdr:to>
      <xdr:col>20</xdr:col>
      <xdr:colOff>9525</xdr:colOff>
      <xdr:row>35</xdr:row>
      <xdr:rowOff>59218</xdr:rowOff>
    </xdr:to>
    <xdr:sp macro="" textlink="">
      <xdr:nvSpPr>
        <xdr:cNvPr id="549" name="円/楕円 548"/>
        <xdr:cNvSpPr/>
      </xdr:nvSpPr>
      <xdr:spPr>
        <a:xfrm>
          <a:off x="13652500" y="59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75745</xdr:rowOff>
    </xdr:from>
    <xdr:ext cx="534377" cy="259045"/>
    <xdr:sp macro="" textlink="">
      <xdr:nvSpPr>
        <xdr:cNvPr id="550" name="テキスト ボックス 549"/>
        <xdr:cNvSpPr txBox="1"/>
      </xdr:nvSpPr>
      <xdr:spPr>
        <a:xfrm>
          <a:off x="13436111" y="57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43441</xdr:rowOff>
    </xdr:from>
    <xdr:to>
      <xdr:col>18</xdr:col>
      <xdr:colOff>492125</xdr:colOff>
      <xdr:row>35</xdr:row>
      <xdr:rowOff>145041</xdr:rowOff>
    </xdr:to>
    <xdr:sp macro="" textlink="">
      <xdr:nvSpPr>
        <xdr:cNvPr id="551" name="円/楕円 550"/>
        <xdr:cNvSpPr/>
      </xdr:nvSpPr>
      <xdr:spPr>
        <a:xfrm>
          <a:off x="12763500" y="60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161568</xdr:rowOff>
    </xdr:from>
    <xdr:ext cx="534377" cy="259045"/>
    <xdr:sp macro="" textlink="">
      <xdr:nvSpPr>
        <xdr:cNvPr id="552" name="テキスト ボックス 551"/>
        <xdr:cNvSpPr txBox="1"/>
      </xdr:nvSpPr>
      <xdr:spPr>
        <a:xfrm>
          <a:off x="12547111" y="58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99793</xdr:rowOff>
    </xdr:from>
    <xdr:to>
      <xdr:col>23</xdr:col>
      <xdr:colOff>517525</xdr:colOff>
      <xdr:row>57</xdr:row>
      <xdr:rowOff>5936</xdr:rowOff>
    </xdr:to>
    <xdr:cxnSp macro="">
      <xdr:nvCxnSpPr>
        <xdr:cNvPr id="584" name="直線コネクタ 583"/>
        <xdr:cNvCxnSpPr/>
      </xdr:nvCxnSpPr>
      <xdr:spPr>
        <a:xfrm flipV="1">
          <a:off x="15481300" y="9700993"/>
          <a:ext cx="838200" cy="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5936</xdr:rowOff>
    </xdr:from>
    <xdr:to>
      <xdr:col>22</xdr:col>
      <xdr:colOff>365125</xdr:colOff>
      <xdr:row>57</xdr:row>
      <xdr:rowOff>124743</xdr:rowOff>
    </xdr:to>
    <xdr:cxnSp macro="">
      <xdr:nvCxnSpPr>
        <xdr:cNvPr id="587" name="直線コネクタ 586"/>
        <xdr:cNvCxnSpPr/>
      </xdr:nvCxnSpPr>
      <xdr:spPr>
        <a:xfrm flipV="1">
          <a:off x="14592300" y="9778586"/>
          <a:ext cx="889000" cy="1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74419</xdr:rowOff>
    </xdr:from>
    <xdr:to>
      <xdr:col>21</xdr:col>
      <xdr:colOff>161925</xdr:colOff>
      <xdr:row>57</xdr:row>
      <xdr:rowOff>124743</xdr:rowOff>
    </xdr:to>
    <xdr:cxnSp macro="">
      <xdr:nvCxnSpPr>
        <xdr:cNvPr id="590" name="直線コネクタ 589"/>
        <xdr:cNvCxnSpPr/>
      </xdr:nvCxnSpPr>
      <xdr:spPr>
        <a:xfrm>
          <a:off x="13703300" y="9847069"/>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36732</xdr:rowOff>
    </xdr:from>
    <xdr:to>
      <xdr:col>19</xdr:col>
      <xdr:colOff>644525</xdr:colOff>
      <xdr:row>57</xdr:row>
      <xdr:rowOff>74419</xdr:rowOff>
    </xdr:to>
    <xdr:cxnSp macro="">
      <xdr:nvCxnSpPr>
        <xdr:cNvPr id="593" name="直線コネクタ 592"/>
        <xdr:cNvCxnSpPr/>
      </xdr:nvCxnSpPr>
      <xdr:spPr>
        <a:xfrm>
          <a:off x="12814300" y="9809382"/>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48993</xdr:rowOff>
    </xdr:from>
    <xdr:to>
      <xdr:col>23</xdr:col>
      <xdr:colOff>568325</xdr:colOff>
      <xdr:row>56</xdr:row>
      <xdr:rowOff>150593</xdr:rowOff>
    </xdr:to>
    <xdr:sp macro="" textlink="">
      <xdr:nvSpPr>
        <xdr:cNvPr id="603" name="円/楕円 602"/>
        <xdr:cNvSpPr/>
      </xdr:nvSpPr>
      <xdr:spPr>
        <a:xfrm>
          <a:off x="16268700" y="96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27420</xdr:rowOff>
    </xdr:from>
    <xdr:ext cx="534377" cy="259045"/>
    <xdr:sp macro="" textlink="">
      <xdr:nvSpPr>
        <xdr:cNvPr id="604" name="教育費該当値テキスト"/>
        <xdr:cNvSpPr txBox="1"/>
      </xdr:nvSpPr>
      <xdr:spPr>
        <a:xfrm>
          <a:off x="16370300" y="962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35,722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126586</xdr:rowOff>
    </xdr:from>
    <xdr:to>
      <xdr:col>22</xdr:col>
      <xdr:colOff>415925</xdr:colOff>
      <xdr:row>57</xdr:row>
      <xdr:rowOff>56736</xdr:rowOff>
    </xdr:to>
    <xdr:sp macro="" textlink="">
      <xdr:nvSpPr>
        <xdr:cNvPr id="605" name="円/楕円 604"/>
        <xdr:cNvSpPr/>
      </xdr:nvSpPr>
      <xdr:spPr>
        <a:xfrm>
          <a:off x="15430500" y="97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47863</xdr:rowOff>
    </xdr:from>
    <xdr:ext cx="534377" cy="259045"/>
    <xdr:sp macro="" textlink="">
      <xdr:nvSpPr>
        <xdr:cNvPr id="606" name="テキスト ボックス 605"/>
        <xdr:cNvSpPr txBox="1"/>
      </xdr:nvSpPr>
      <xdr:spPr>
        <a:xfrm>
          <a:off x="15214111" y="98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73943</xdr:rowOff>
    </xdr:from>
    <xdr:to>
      <xdr:col>21</xdr:col>
      <xdr:colOff>212725</xdr:colOff>
      <xdr:row>58</xdr:row>
      <xdr:rowOff>4093</xdr:rowOff>
    </xdr:to>
    <xdr:sp macro="" textlink="">
      <xdr:nvSpPr>
        <xdr:cNvPr id="607" name="円/楕円 606"/>
        <xdr:cNvSpPr/>
      </xdr:nvSpPr>
      <xdr:spPr>
        <a:xfrm>
          <a:off x="14541500" y="98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166670</xdr:rowOff>
    </xdr:from>
    <xdr:ext cx="534377" cy="259045"/>
    <xdr:sp macro="" textlink="">
      <xdr:nvSpPr>
        <xdr:cNvPr id="608" name="テキスト ボックス 607"/>
        <xdr:cNvSpPr txBox="1"/>
      </xdr:nvSpPr>
      <xdr:spPr>
        <a:xfrm>
          <a:off x="14325111" y="99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23619</xdr:rowOff>
    </xdr:from>
    <xdr:to>
      <xdr:col>20</xdr:col>
      <xdr:colOff>9525</xdr:colOff>
      <xdr:row>57</xdr:row>
      <xdr:rowOff>125219</xdr:rowOff>
    </xdr:to>
    <xdr:sp macro="" textlink="">
      <xdr:nvSpPr>
        <xdr:cNvPr id="609" name="円/楕円 608"/>
        <xdr:cNvSpPr/>
      </xdr:nvSpPr>
      <xdr:spPr>
        <a:xfrm>
          <a:off x="13652500" y="97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116346</xdr:rowOff>
    </xdr:from>
    <xdr:ext cx="534377" cy="259045"/>
    <xdr:sp macro="" textlink="">
      <xdr:nvSpPr>
        <xdr:cNvPr id="610" name="テキスト ボックス 609"/>
        <xdr:cNvSpPr txBox="1"/>
      </xdr:nvSpPr>
      <xdr:spPr>
        <a:xfrm>
          <a:off x="13436111" y="98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157382</xdr:rowOff>
    </xdr:from>
    <xdr:to>
      <xdr:col>18</xdr:col>
      <xdr:colOff>492125</xdr:colOff>
      <xdr:row>57</xdr:row>
      <xdr:rowOff>87532</xdr:rowOff>
    </xdr:to>
    <xdr:sp macro="" textlink="">
      <xdr:nvSpPr>
        <xdr:cNvPr id="611" name="円/楕円 610"/>
        <xdr:cNvSpPr/>
      </xdr:nvSpPr>
      <xdr:spPr>
        <a:xfrm>
          <a:off x="12763500" y="975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78659</xdr:rowOff>
    </xdr:from>
    <xdr:ext cx="534377" cy="259045"/>
    <xdr:sp macro="" textlink="">
      <xdr:nvSpPr>
        <xdr:cNvPr id="612" name="テキスト ボックス 611"/>
        <xdr:cNvSpPr txBox="1"/>
      </xdr:nvSpPr>
      <xdr:spPr>
        <a:xfrm>
          <a:off x="12547111" y="985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128270</xdr:rowOff>
    </xdr:from>
    <xdr:to>
      <xdr:col>23</xdr:col>
      <xdr:colOff>517525</xdr:colOff>
      <xdr:row>78</xdr:row>
      <xdr:rowOff>129642</xdr:rowOff>
    </xdr:to>
    <xdr:cxnSp macro="">
      <xdr:nvCxnSpPr>
        <xdr:cNvPr id="639" name="直線コネクタ 638"/>
        <xdr:cNvCxnSpPr/>
      </xdr:nvCxnSpPr>
      <xdr:spPr>
        <a:xfrm flipV="1">
          <a:off x="15481300" y="1350137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45974</xdr:rowOff>
    </xdr:from>
    <xdr:to>
      <xdr:col>22</xdr:col>
      <xdr:colOff>365125</xdr:colOff>
      <xdr:row>78</xdr:row>
      <xdr:rowOff>129642</xdr:rowOff>
    </xdr:to>
    <xdr:cxnSp macro="">
      <xdr:nvCxnSpPr>
        <xdr:cNvPr id="642" name="直線コネクタ 641"/>
        <xdr:cNvCxnSpPr/>
      </xdr:nvCxnSpPr>
      <xdr:spPr>
        <a:xfrm>
          <a:off x="14592300" y="13419074"/>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45974</xdr:rowOff>
    </xdr:from>
    <xdr:to>
      <xdr:col>21</xdr:col>
      <xdr:colOff>161925</xdr:colOff>
      <xdr:row>78</xdr:row>
      <xdr:rowOff>117754</xdr:rowOff>
    </xdr:to>
    <xdr:cxnSp macro="">
      <xdr:nvCxnSpPr>
        <xdr:cNvPr id="645" name="直線コネクタ 644"/>
        <xdr:cNvCxnSpPr/>
      </xdr:nvCxnSpPr>
      <xdr:spPr>
        <a:xfrm flipV="1">
          <a:off x="13703300" y="13419074"/>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21742</xdr:rowOff>
    </xdr:from>
    <xdr:to>
      <xdr:col>19</xdr:col>
      <xdr:colOff>644525</xdr:colOff>
      <xdr:row>78</xdr:row>
      <xdr:rowOff>117754</xdr:rowOff>
    </xdr:to>
    <xdr:cxnSp macro="">
      <xdr:nvCxnSpPr>
        <xdr:cNvPr id="648" name="直線コネクタ 647"/>
        <xdr:cNvCxnSpPr/>
      </xdr:nvCxnSpPr>
      <xdr:spPr>
        <a:xfrm>
          <a:off x="12814300" y="12709042"/>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63213</xdr:rowOff>
    </xdr:from>
    <xdr:ext cx="469744" cy="259045"/>
    <xdr:sp macro="" textlink="">
      <xdr:nvSpPr>
        <xdr:cNvPr id="652" name="テキスト ボックス 651"/>
        <xdr:cNvSpPr txBox="1"/>
      </xdr:nvSpPr>
      <xdr:spPr>
        <a:xfrm>
          <a:off x="12579427" y="1309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77470</xdr:rowOff>
    </xdr:from>
    <xdr:to>
      <xdr:col>23</xdr:col>
      <xdr:colOff>568325</xdr:colOff>
      <xdr:row>79</xdr:row>
      <xdr:rowOff>7620</xdr:rowOff>
    </xdr:to>
    <xdr:sp macro="" textlink="">
      <xdr:nvSpPr>
        <xdr:cNvPr id="658" name="円/楕円 657"/>
        <xdr:cNvSpPr/>
      </xdr:nvSpPr>
      <xdr:spPr>
        <a:xfrm>
          <a:off x="162687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163847</xdr:rowOff>
    </xdr:from>
    <xdr:ext cx="313932" cy="259045"/>
    <xdr:sp macro="" textlink="">
      <xdr:nvSpPr>
        <xdr:cNvPr id="659" name="災害復旧費該当値テキスト"/>
        <xdr:cNvSpPr txBox="1"/>
      </xdr:nvSpPr>
      <xdr:spPr>
        <a:xfrm>
          <a:off x="16370300" y="1336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78842</xdr:rowOff>
    </xdr:from>
    <xdr:to>
      <xdr:col>22</xdr:col>
      <xdr:colOff>415925</xdr:colOff>
      <xdr:row>79</xdr:row>
      <xdr:rowOff>8992</xdr:rowOff>
    </xdr:to>
    <xdr:sp macro="" textlink="">
      <xdr:nvSpPr>
        <xdr:cNvPr id="660" name="円/楕円 659"/>
        <xdr:cNvSpPr/>
      </xdr:nvSpPr>
      <xdr:spPr>
        <a:xfrm>
          <a:off x="15430500" y="134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119</xdr:rowOff>
    </xdr:from>
    <xdr:ext cx="313932" cy="259045"/>
    <xdr:sp macro="" textlink="">
      <xdr:nvSpPr>
        <xdr:cNvPr id="661" name="テキスト ボックス 660"/>
        <xdr:cNvSpPr txBox="1"/>
      </xdr:nvSpPr>
      <xdr:spPr>
        <a:xfrm>
          <a:off x="15324333" y="13544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166624</xdr:rowOff>
    </xdr:from>
    <xdr:to>
      <xdr:col>21</xdr:col>
      <xdr:colOff>212725</xdr:colOff>
      <xdr:row>78</xdr:row>
      <xdr:rowOff>96774</xdr:rowOff>
    </xdr:to>
    <xdr:sp macro="" textlink="">
      <xdr:nvSpPr>
        <xdr:cNvPr id="662" name="円/楕円 661"/>
        <xdr:cNvSpPr/>
      </xdr:nvSpPr>
      <xdr:spPr>
        <a:xfrm>
          <a:off x="14541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87901</xdr:rowOff>
    </xdr:from>
    <xdr:ext cx="378565" cy="259045"/>
    <xdr:sp macro="" textlink="">
      <xdr:nvSpPr>
        <xdr:cNvPr id="663" name="テキスト ボックス 662"/>
        <xdr:cNvSpPr txBox="1"/>
      </xdr:nvSpPr>
      <xdr:spPr>
        <a:xfrm>
          <a:off x="14403017" y="134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66954</xdr:rowOff>
    </xdr:from>
    <xdr:to>
      <xdr:col>20</xdr:col>
      <xdr:colOff>9525</xdr:colOff>
      <xdr:row>78</xdr:row>
      <xdr:rowOff>168554</xdr:rowOff>
    </xdr:to>
    <xdr:sp macro="" textlink="">
      <xdr:nvSpPr>
        <xdr:cNvPr id="664" name="円/楕円 663"/>
        <xdr:cNvSpPr/>
      </xdr:nvSpPr>
      <xdr:spPr>
        <a:xfrm>
          <a:off x="13652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159681</xdr:rowOff>
    </xdr:from>
    <xdr:ext cx="313932" cy="259045"/>
    <xdr:sp macro="" textlink="">
      <xdr:nvSpPr>
        <xdr:cNvPr id="665" name="テキスト ボックス 664"/>
        <xdr:cNvSpPr txBox="1"/>
      </xdr:nvSpPr>
      <xdr:spPr>
        <a:xfrm>
          <a:off x="13546333" y="13532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142392</xdr:rowOff>
    </xdr:from>
    <xdr:to>
      <xdr:col>18</xdr:col>
      <xdr:colOff>492125</xdr:colOff>
      <xdr:row>74</xdr:row>
      <xdr:rowOff>72542</xdr:rowOff>
    </xdr:to>
    <xdr:sp macro="" textlink="">
      <xdr:nvSpPr>
        <xdr:cNvPr id="666" name="円/楕円 665"/>
        <xdr:cNvSpPr/>
      </xdr:nvSpPr>
      <xdr:spPr>
        <a:xfrm>
          <a:off x="12763500" y="126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89069</xdr:rowOff>
    </xdr:from>
    <xdr:ext cx="469744" cy="259045"/>
    <xdr:sp macro="" textlink="">
      <xdr:nvSpPr>
        <xdr:cNvPr id="667" name="テキスト ボックス 666"/>
        <xdr:cNvSpPr txBox="1"/>
      </xdr:nvSpPr>
      <xdr:spPr>
        <a:xfrm>
          <a:off x="12579427" y="1243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152369</xdr:rowOff>
    </xdr:from>
    <xdr:to>
      <xdr:col>23</xdr:col>
      <xdr:colOff>517525</xdr:colOff>
      <xdr:row>92</xdr:row>
      <xdr:rowOff>51366</xdr:rowOff>
    </xdr:to>
    <xdr:cxnSp macro="">
      <xdr:nvCxnSpPr>
        <xdr:cNvPr id="696" name="直線コネクタ 695"/>
        <xdr:cNvCxnSpPr/>
      </xdr:nvCxnSpPr>
      <xdr:spPr>
        <a:xfrm>
          <a:off x="15481300" y="15754319"/>
          <a:ext cx="8382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7"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152369</xdr:rowOff>
    </xdr:from>
    <xdr:to>
      <xdr:col>22</xdr:col>
      <xdr:colOff>365125</xdr:colOff>
      <xdr:row>92</xdr:row>
      <xdr:rowOff>32029</xdr:rowOff>
    </xdr:to>
    <xdr:cxnSp macro="">
      <xdr:nvCxnSpPr>
        <xdr:cNvPr id="699" name="直線コネクタ 698"/>
        <xdr:cNvCxnSpPr/>
      </xdr:nvCxnSpPr>
      <xdr:spPr>
        <a:xfrm flipV="1">
          <a:off x="14592300" y="15754319"/>
          <a:ext cx="889000" cy="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98511</xdr:rowOff>
    </xdr:from>
    <xdr:ext cx="534377" cy="259045"/>
    <xdr:sp macro="" textlink="">
      <xdr:nvSpPr>
        <xdr:cNvPr id="701" name="テキスト ボックス 700"/>
        <xdr:cNvSpPr txBox="1"/>
      </xdr:nvSpPr>
      <xdr:spPr>
        <a:xfrm>
          <a:off x="15214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32029</xdr:rowOff>
    </xdr:from>
    <xdr:to>
      <xdr:col>21</xdr:col>
      <xdr:colOff>161925</xdr:colOff>
      <xdr:row>92</xdr:row>
      <xdr:rowOff>32886</xdr:rowOff>
    </xdr:to>
    <xdr:cxnSp macro="">
      <xdr:nvCxnSpPr>
        <xdr:cNvPr id="702" name="直線コネクタ 701"/>
        <xdr:cNvCxnSpPr/>
      </xdr:nvCxnSpPr>
      <xdr:spPr>
        <a:xfrm flipV="1">
          <a:off x="13703300" y="15805429"/>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4" name="テキスト ボックス 703"/>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32886</xdr:rowOff>
    </xdr:from>
    <xdr:to>
      <xdr:col>19</xdr:col>
      <xdr:colOff>644525</xdr:colOff>
      <xdr:row>92</xdr:row>
      <xdr:rowOff>87103</xdr:rowOff>
    </xdr:to>
    <xdr:cxnSp macro="">
      <xdr:nvCxnSpPr>
        <xdr:cNvPr id="705" name="直線コネクタ 704"/>
        <xdr:cNvCxnSpPr/>
      </xdr:nvCxnSpPr>
      <xdr:spPr>
        <a:xfrm flipV="1">
          <a:off x="12814300" y="15806286"/>
          <a:ext cx="8890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566</xdr:rowOff>
    </xdr:from>
    <xdr:to>
      <xdr:col>23</xdr:col>
      <xdr:colOff>568325</xdr:colOff>
      <xdr:row>92</xdr:row>
      <xdr:rowOff>102166</xdr:rowOff>
    </xdr:to>
    <xdr:sp macro="" textlink="">
      <xdr:nvSpPr>
        <xdr:cNvPr id="715" name="円/楕円 714"/>
        <xdr:cNvSpPr/>
      </xdr:nvSpPr>
      <xdr:spPr>
        <a:xfrm>
          <a:off x="16268700" y="157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23443</xdr:rowOff>
    </xdr:from>
    <xdr:ext cx="534377" cy="259045"/>
    <xdr:sp macro="" textlink="">
      <xdr:nvSpPr>
        <xdr:cNvPr id="716" name="公債費該当値テキスト"/>
        <xdr:cNvSpPr txBox="1"/>
      </xdr:nvSpPr>
      <xdr:spPr>
        <a:xfrm>
          <a:off x="16370300" y="156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62,637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101569</xdr:rowOff>
    </xdr:from>
    <xdr:to>
      <xdr:col>22</xdr:col>
      <xdr:colOff>415925</xdr:colOff>
      <xdr:row>92</xdr:row>
      <xdr:rowOff>31719</xdr:rowOff>
    </xdr:to>
    <xdr:sp macro="" textlink="">
      <xdr:nvSpPr>
        <xdr:cNvPr id="717" name="円/楕円 716"/>
        <xdr:cNvSpPr/>
      </xdr:nvSpPr>
      <xdr:spPr>
        <a:xfrm>
          <a:off x="15430500" y="157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48246</xdr:rowOff>
    </xdr:from>
    <xdr:ext cx="534377" cy="259045"/>
    <xdr:sp macro="" textlink="">
      <xdr:nvSpPr>
        <xdr:cNvPr id="718" name="テキスト ボックス 717"/>
        <xdr:cNvSpPr txBox="1"/>
      </xdr:nvSpPr>
      <xdr:spPr>
        <a:xfrm>
          <a:off x="15214111" y="154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152679</xdr:rowOff>
    </xdr:from>
    <xdr:to>
      <xdr:col>21</xdr:col>
      <xdr:colOff>212725</xdr:colOff>
      <xdr:row>92</xdr:row>
      <xdr:rowOff>82829</xdr:rowOff>
    </xdr:to>
    <xdr:sp macro="" textlink="">
      <xdr:nvSpPr>
        <xdr:cNvPr id="719" name="円/楕円 718"/>
        <xdr:cNvSpPr/>
      </xdr:nvSpPr>
      <xdr:spPr>
        <a:xfrm>
          <a:off x="14541500" y="157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99356</xdr:rowOff>
    </xdr:from>
    <xdr:ext cx="534377" cy="259045"/>
    <xdr:sp macro="" textlink="">
      <xdr:nvSpPr>
        <xdr:cNvPr id="720" name="テキスト ボックス 719"/>
        <xdr:cNvSpPr txBox="1"/>
      </xdr:nvSpPr>
      <xdr:spPr>
        <a:xfrm>
          <a:off x="14325111" y="155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63,652</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153536</xdr:rowOff>
    </xdr:from>
    <xdr:to>
      <xdr:col>20</xdr:col>
      <xdr:colOff>9525</xdr:colOff>
      <xdr:row>92</xdr:row>
      <xdr:rowOff>83686</xdr:rowOff>
    </xdr:to>
    <xdr:sp macro="" textlink="">
      <xdr:nvSpPr>
        <xdr:cNvPr id="721" name="円/楕円 720"/>
        <xdr:cNvSpPr/>
      </xdr:nvSpPr>
      <xdr:spPr>
        <a:xfrm>
          <a:off x="13652500" y="157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100213</xdr:rowOff>
    </xdr:from>
    <xdr:ext cx="534377" cy="259045"/>
    <xdr:sp macro="" textlink="">
      <xdr:nvSpPr>
        <xdr:cNvPr id="722" name="テキスト ボックス 721"/>
        <xdr:cNvSpPr txBox="1"/>
      </xdr:nvSpPr>
      <xdr:spPr>
        <a:xfrm>
          <a:off x="13436111" y="155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36303</xdr:rowOff>
    </xdr:from>
    <xdr:to>
      <xdr:col>18</xdr:col>
      <xdr:colOff>492125</xdr:colOff>
      <xdr:row>92</xdr:row>
      <xdr:rowOff>137903</xdr:rowOff>
    </xdr:to>
    <xdr:sp macro="" textlink="">
      <xdr:nvSpPr>
        <xdr:cNvPr id="723" name="円/楕円 722"/>
        <xdr:cNvSpPr/>
      </xdr:nvSpPr>
      <xdr:spPr>
        <a:xfrm>
          <a:off x="12763500" y="158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154430</xdr:rowOff>
    </xdr:from>
    <xdr:ext cx="534377" cy="259045"/>
    <xdr:sp macro="" textlink="">
      <xdr:nvSpPr>
        <xdr:cNvPr id="724" name="テキスト ボックス 723"/>
        <xdr:cNvSpPr txBox="1"/>
      </xdr:nvSpPr>
      <xdr:spPr>
        <a:xfrm>
          <a:off x="12547111" y="1558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60223</xdr:rowOff>
    </xdr:from>
    <xdr:to>
      <xdr:col>32</xdr:col>
      <xdr:colOff>186689</xdr:colOff>
      <xdr:row>39</xdr:row>
      <xdr:rowOff>44450</xdr:rowOff>
    </xdr:to>
    <xdr:cxnSp macro="">
      <xdr:nvCxnSpPr>
        <xdr:cNvPr id="748" name="直線コネクタ 747"/>
        <xdr:cNvCxnSpPr/>
      </xdr:nvCxnSpPr>
      <xdr:spPr>
        <a:xfrm flipV="1">
          <a:off x="22159595" y="6403873"/>
          <a:ext cx="1269" cy="32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78274</xdr:rowOff>
    </xdr:from>
    <xdr:ext cx="249299" cy="259045"/>
    <xdr:sp macro="" textlink="">
      <xdr:nvSpPr>
        <xdr:cNvPr id="749" name="諸支出金最小値テキスト"/>
        <xdr:cNvSpPr txBox="1"/>
      </xdr:nvSpPr>
      <xdr:spPr>
        <a:xfrm>
          <a:off x="22212300" y="6764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6900</xdr:rowOff>
    </xdr:from>
    <xdr:ext cx="469744" cy="259045"/>
    <xdr:sp macro="" textlink="">
      <xdr:nvSpPr>
        <xdr:cNvPr id="751" name="諸支出金最大値テキスト"/>
        <xdr:cNvSpPr txBox="1"/>
      </xdr:nvSpPr>
      <xdr:spPr>
        <a:xfrm>
          <a:off x="22212300" y="617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37</xdr:row>
      <xdr:rowOff>60223</xdr:rowOff>
    </xdr:from>
    <xdr:to>
      <xdr:col>32</xdr:col>
      <xdr:colOff>276225</xdr:colOff>
      <xdr:row>37</xdr:row>
      <xdr:rowOff>60223</xdr:rowOff>
    </xdr:to>
    <xdr:cxnSp macro="">
      <xdr:nvCxnSpPr>
        <xdr:cNvPr id="752" name="直線コネクタ 751"/>
        <xdr:cNvCxnSpPr/>
      </xdr:nvCxnSpPr>
      <xdr:spPr>
        <a:xfrm>
          <a:off x="22072600" y="640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60223</xdr:rowOff>
    </xdr:from>
    <xdr:to>
      <xdr:col>32</xdr:col>
      <xdr:colOff>187325</xdr:colOff>
      <xdr:row>37</xdr:row>
      <xdr:rowOff>61671</xdr:rowOff>
    </xdr:to>
    <xdr:cxnSp macro="">
      <xdr:nvCxnSpPr>
        <xdr:cNvPr id="753" name="直線コネクタ 752"/>
        <xdr:cNvCxnSpPr/>
      </xdr:nvCxnSpPr>
      <xdr:spPr>
        <a:xfrm flipV="1">
          <a:off x="21323300" y="640387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122724</xdr:rowOff>
    </xdr:from>
    <xdr:ext cx="378565" cy="259045"/>
    <xdr:sp macro="" textlink="">
      <xdr:nvSpPr>
        <xdr:cNvPr id="754" name="諸支出金平均値テキスト"/>
        <xdr:cNvSpPr txBox="1"/>
      </xdr:nvSpPr>
      <xdr:spPr>
        <a:xfrm>
          <a:off x="22212300" y="66378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144297</xdr:rowOff>
    </xdr:from>
    <xdr:to>
      <xdr:col>32</xdr:col>
      <xdr:colOff>238125</xdr:colOff>
      <xdr:row>39</xdr:row>
      <xdr:rowOff>74447</xdr:rowOff>
    </xdr:to>
    <xdr:sp macro="" textlink="">
      <xdr:nvSpPr>
        <xdr:cNvPr id="755" name="フローチャート : 判断 754"/>
        <xdr:cNvSpPr/>
      </xdr:nvSpPr>
      <xdr:spPr>
        <a:xfrm>
          <a:off x="22110700" y="665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61671</xdr:rowOff>
    </xdr:from>
    <xdr:to>
      <xdr:col>31</xdr:col>
      <xdr:colOff>34925</xdr:colOff>
      <xdr:row>37</xdr:row>
      <xdr:rowOff>64643</xdr:rowOff>
    </xdr:to>
    <xdr:cxnSp macro="">
      <xdr:nvCxnSpPr>
        <xdr:cNvPr id="756" name="直線コネクタ 755"/>
        <xdr:cNvCxnSpPr/>
      </xdr:nvCxnSpPr>
      <xdr:spPr>
        <a:xfrm flipV="1">
          <a:off x="20434300" y="640532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137440</xdr:rowOff>
    </xdr:from>
    <xdr:to>
      <xdr:col>31</xdr:col>
      <xdr:colOff>85725</xdr:colOff>
      <xdr:row>39</xdr:row>
      <xdr:rowOff>67590</xdr:rowOff>
    </xdr:to>
    <xdr:sp macro="" textlink="">
      <xdr:nvSpPr>
        <xdr:cNvPr id="757" name="フローチャート : 判断 756"/>
        <xdr:cNvSpPr/>
      </xdr:nvSpPr>
      <xdr:spPr>
        <a:xfrm>
          <a:off x="21272500" y="66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58717</xdr:rowOff>
    </xdr:from>
    <xdr:ext cx="378565" cy="259045"/>
    <xdr:sp macro="" textlink="">
      <xdr:nvSpPr>
        <xdr:cNvPr id="758" name="テキスト ボックス 757"/>
        <xdr:cNvSpPr txBox="1"/>
      </xdr:nvSpPr>
      <xdr:spPr>
        <a:xfrm>
          <a:off x="21134017" y="674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64643</xdr:rowOff>
    </xdr:from>
    <xdr:to>
      <xdr:col>29</xdr:col>
      <xdr:colOff>517525</xdr:colOff>
      <xdr:row>37</xdr:row>
      <xdr:rowOff>68148</xdr:rowOff>
    </xdr:to>
    <xdr:cxnSp macro="">
      <xdr:nvCxnSpPr>
        <xdr:cNvPr id="759" name="直線コネクタ 758"/>
        <xdr:cNvCxnSpPr/>
      </xdr:nvCxnSpPr>
      <xdr:spPr>
        <a:xfrm flipV="1">
          <a:off x="19545300" y="6408293"/>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128600</xdr:rowOff>
    </xdr:from>
    <xdr:to>
      <xdr:col>29</xdr:col>
      <xdr:colOff>568325</xdr:colOff>
      <xdr:row>39</xdr:row>
      <xdr:rowOff>58750</xdr:rowOff>
    </xdr:to>
    <xdr:sp macro="" textlink="">
      <xdr:nvSpPr>
        <xdr:cNvPr id="760" name="フローチャート : 判断 759"/>
        <xdr:cNvSpPr/>
      </xdr:nvSpPr>
      <xdr:spPr>
        <a:xfrm>
          <a:off x="20383500" y="66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49877</xdr:rowOff>
    </xdr:from>
    <xdr:ext cx="378565" cy="259045"/>
    <xdr:sp macro="" textlink="">
      <xdr:nvSpPr>
        <xdr:cNvPr id="761" name="テキスト ボックス 760"/>
        <xdr:cNvSpPr txBox="1"/>
      </xdr:nvSpPr>
      <xdr:spPr>
        <a:xfrm>
          <a:off x="20245017" y="673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119659</xdr:rowOff>
    </xdr:from>
    <xdr:to>
      <xdr:col>28</xdr:col>
      <xdr:colOff>314325</xdr:colOff>
      <xdr:row>37</xdr:row>
      <xdr:rowOff>68148</xdr:rowOff>
    </xdr:to>
    <xdr:cxnSp macro="">
      <xdr:nvCxnSpPr>
        <xdr:cNvPr id="762" name="直線コネクタ 761"/>
        <xdr:cNvCxnSpPr/>
      </xdr:nvCxnSpPr>
      <xdr:spPr>
        <a:xfrm>
          <a:off x="18656300" y="5434609"/>
          <a:ext cx="889000" cy="97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119304</xdr:rowOff>
    </xdr:from>
    <xdr:to>
      <xdr:col>28</xdr:col>
      <xdr:colOff>365125</xdr:colOff>
      <xdr:row>39</xdr:row>
      <xdr:rowOff>49454</xdr:rowOff>
    </xdr:to>
    <xdr:sp macro="" textlink="">
      <xdr:nvSpPr>
        <xdr:cNvPr id="763" name="フローチャート : 判断 762"/>
        <xdr:cNvSpPr/>
      </xdr:nvSpPr>
      <xdr:spPr>
        <a:xfrm>
          <a:off x="19494500" y="663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40581</xdr:rowOff>
    </xdr:from>
    <xdr:ext cx="378565" cy="259045"/>
    <xdr:sp macro="" textlink="">
      <xdr:nvSpPr>
        <xdr:cNvPr id="764" name="テキスト ボックス 763"/>
        <xdr:cNvSpPr txBox="1"/>
      </xdr:nvSpPr>
      <xdr:spPr>
        <a:xfrm>
          <a:off x="19356017" y="6727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99873</xdr:rowOff>
    </xdr:from>
    <xdr:to>
      <xdr:col>27</xdr:col>
      <xdr:colOff>161925</xdr:colOff>
      <xdr:row>39</xdr:row>
      <xdr:rowOff>30023</xdr:rowOff>
    </xdr:to>
    <xdr:sp macro="" textlink="">
      <xdr:nvSpPr>
        <xdr:cNvPr id="765" name="フローチャート : 判断 764"/>
        <xdr:cNvSpPr/>
      </xdr:nvSpPr>
      <xdr:spPr>
        <a:xfrm>
          <a:off x="18605500" y="66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21150</xdr:rowOff>
    </xdr:from>
    <xdr:ext cx="378565" cy="259045"/>
    <xdr:sp macro="" textlink="">
      <xdr:nvSpPr>
        <xdr:cNvPr id="766" name="テキスト ボックス 765"/>
        <xdr:cNvSpPr txBox="1"/>
      </xdr:nvSpPr>
      <xdr:spPr>
        <a:xfrm>
          <a:off x="18467017" y="6707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9423</xdr:rowOff>
    </xdr:from>
    <xdr:to>
      <xdr:col>32</xdr:col>
      <xdr:colOff>238125</xdr:colOff>
      <xdr:row>37</xdr:row>
      <xdr:rowOff>111023</xdr:rowOff>
    </xdr:to>
    <xdr:sp macro="" textlink="">
      <xdr:nvSpPr>
        <xdr:cNvPr id="772" name="円/楕円 771"/>
        <xdr:cNvSpPr/>
      </xdr:nvSpPr>
      <xdr:spPr>
        <a:xfrm>
          <a:off x="22110700" y="63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133900</xdr:rowOff>
    </xdr:from>
    <xdr:ext cx="469744" cy="259045"/>
    <xdr:sp macro="" textlink="">
      <xdr:nvSpPr>
        <xdr:cNvPr id="773" name="諸支出金該当値テキスト"/>
        <xdr:cNvSpPr txBox="1"/>
      </xdr:nvSpPr>
      <xdr:spPr>
        <a:xfrm>
          <a:off x="22212300" y="63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10871</xdr:rowOff>
    </xdr:from>
    <xdr:to>
      <xdr:col>31</xdr:col>
      <xdr:colOff>85725</xdr:colOff>
      <xdr:row>37</xdr:row>
      <xdr:rowOff>112471</xdr:rowOff>
    </xdr:to>
    <xdr:sp macro="" textlink="">
      <xdr:nvSpPr>
        <xdr:cNvPr id="774" name="円/楕円 773"/>
        <xdr:cNvSpPr/>
      </xdr:nvSpPr>
      <xdr:spPr>
        <a:xfrm>
          <a:off x="21272500" y="63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128998</xdr:rowOff>
    </xdr:from>
    <xdr:ext cx="469744" cy="259045"/>
    <xdr:sp macro="" textlink="">
      <xdr:nvSpPr>
        <xdr:cNvPr id="775" name="テキスト ボックス 774"/>
        <xdr:cNvSpPr txBox="1"/>
      </xdr:nvSpPr>
      <xdr:spPr>
        <a:xfrm>
          <a:off x="21088427" y="612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13843</xdr:rowOff>
    </xdr:from>
    <xdr:to>
      <xdr:col>29</xdr:col>
      <xdr:colOff>568325</xdr:colOff>
      <xdr:row>37</xdr:row>
      <xdr:rowOff>115443</xdr:rowOff>
    </xdr:to>
    <xdr:sp macro="" textlink="">
      <xdr:nvSpPr>
        <xdr:cNvPr id="776" name="円/楕円 775"/>
        <xdr:cNvSpPr/>
      </xdr:nvSpPr>
      <xdr:spPr>
        <a:xfrm>
          <a:off x="20383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131970</xdr:rowOff>
    </xdr:from>
    <xdr:ext cx="469744" cy="259045"/>
    <xdr:sp macro="" textlink="">
      <xdr:nvSpPr>
        <xdr:cNvPr id="777" name="テキスト ボックス 776"/>
        <xdr:cNvSpPr txBox="1"/>
      </xdr:nvSpPr>
      <xdr:spPr>
        <a:xfrm>
          <a:off x="20199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17348</xdr:rowOff>
    </xdr:from>
    <xdr:to>
      <xdr:col>28</xdr:col>
      <xdr:colOff>365125</xdr:colOff>
      <xdr:row>37</xdr:row>
      <xdr:rowOff>118948</xdr:rowOff>
    </xdr:to>
    <xdr:sp macro="" textlink="">
      <xdr:nvSpPr>
        <xdr:cNvPr id="778" name="円/楕円 777"/>
        <xdr:cNvSpPr/>
      </xdr:nvSpPr>
      <xdr:spPr>
        <a:xfrm>
          <a:off x="19494500" y="63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135475</xdr:rowOff>
    </xdr:from>
    <xdr:ext cx="469744" cy="259045"/>
    <xdr:sp macro="" textlink="">
      <xdr:nvSpPr>
        <xdr:cNvPr id="779" name="テキスト ボックス 778"/>
        <xdr:cNvSpPr txBox="1"/>
      </xdr:nvSpPr>
      <xdr:spPr>
        <a:xfrm>
          <a:off x="19310427" y="61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68859</xdr:rowOff>
    </xdr:from>
    <xdr:to>
      <xdr:col>27</xdr:col>
      <xdr:colOff>161925</xdr:colOff>
      <xdr:row>31</xdr:row>
      <xdr:rowOff>170459</xdr:rowOff>
    </xdr:to>
    <xdr:sp macro="" textlink="">
      <xdr:nvSpPr>
        <xdr:cNvPr id="780" name="円/楕円 779"/>
        <xdr:cNvSpPr/>
      </xdr:nvSpPr>
      <xdr:spPr>
        <a:xfrm>
          <a:off x="18605500" y="53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15536</xdr:rowOff>
    </xdr:from>
    <xdr:ext cx="534377" cy="259045"/>
    <xdr:sp macro="" textlink="">
      <xdr:nvSpPr>
        <xdr:cNvPr id="781" name="テキスト ボックス 780"/>
        <xdr:cNvSpPr txBox="1"/>
      </xdr:nvSpPr>
      <xdr:spPr>
        <a:xfrm>
          <a:off x="18389111" y="515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目的別歳出の住民一人当たりのコストで見ると，総務費は，市役所本庁舎の整備に伴い事業費が大幅に増加したことから，住民一人当たり</a:t>
          </a:r>
          <a:r>
            <a:rPr kumimoji="1" lang="en-US" altLang="ja-JP" sz="1300">
              <a:latin typeface="ＭＳ Ｐゴシック"/>
            </a:rPr>
            <a:t>88,357</a:t>
          </a:r>
          <a:r>
            <a:rPr kumimoji="1" lang="ja-JP" altLang="en-US" sz="1300">
              <a:latin typeface="ＭＳ Ｐゴシック"/>
            </a:rPr>
            <a:t>円となり，類似団体内の最大値となっている。</a:t>
          </a:r>
        </a:p>
        <a:p>
          <a:r>
            <a:rPr kumimoji="1" lang="ja-JP" altLang="en-US" sz="1300">
              <a:latin typeface="ＭＳ Ｐゴシック"/>
            </a:rPr>
            <a:t>　民生費は，生活保護費の伸びが鈍化しているものの，高齢化の進展に伴い高齢者福祉に関する経費が増加したほか，障害児者への支援等により社会福祉費が増加傾向となっているため，類似団体の平均値を上回っている状況である。</a:t>
          </a:r>
        </a:p>
        <a:p>
          <a:r>
            <a:rPr kumimoji="1" lang="ja-JP" altLang="en-US" sz="1300">
              <a:latin typeface="ＭＳ Ｐゴシック"/>
            </a:rPr>
            <a:t>　商工費は，国補正予算に対応したプレミアム商品券の発行事業に伴う増加や立地企業への助成，中小企業への預託融資など地域産業の振興に対する事業を積極的に実施しているため類似団体の平均値を上回っている状況である。</a:t>
          </a:r>
        </a:p>
        <a:p>
          <a:r>
            <a:rPr kumimoji="1" lang="ja-JP" altLang="en-US" sz="1300">
              <a:latin typeface="ＭＳ Ｐゴシック"/>
            </a:rPr>
            <a:t>　公債費は，過去に発行した市債の償還の占める割合が依然として高い状況となっていることから，類似団体の平均値を大きく上回る水準となっている。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財政調整基金残高については，前年度決算に伴う積立等を行ったほか，取崩を抑制したため，前年度と比較して約２億２千万円増加した。</a:t>
          </a:r>
        </a:p>
        <a:p>
          <a:r>
            <a:rPr kumimoji="1" lang="ja-JP" altLang="en-US" sz="1200">
              <a:latin typeface="ＭＳ ゴシック" pitchFamily="49" charset="-128"/>
              <a:ea typeface="ＭＳ ゴシック" pitchFamily="49" charset="-128"/>
            </a:rPr>
            <a:t>　また，標準財政規模が約３億６千万円減少したこともあり，標準財政規模比では，前年度と比較して</a:t>
          </a:r>
          <a:r>
            <a:rPr kumimoji="1" lang="en-US" altLang="ja-JP" sz="1200">
              <a:latin typeface="ＭＳ ゴシック" pitchFamily="49" charset="-128"/>
              <a:ea typeface="ＭＳ ゴシック" pitchFamily="49" charset="-128"/>
            </a:rPr>
            <a:t>0.46</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13.84</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実質収支額については，前年度と比較して約５億６千万円増加したことにより，標準財政規模比では，</a:t>
          </a:r>
          <a:r>
            <a:rPr kumimoji="1" lang="en-US" altLang="ja-JP" sz="1200">
              <a:latin typeface="ＭＳ ゴシック" pitchFamily="49" charset="-128"/>
              <a:ea typeface="ＭＳ ゴシック" pitchFamily="49" charset="-128"/>
            </a:rPr>
            <a:t>0.99</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3.45</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実質単年度収支については，財政調整基金の取崩額が約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億６千万円減少したことから，標準財政規模比は，前年度と比較して</a:t>
          </a:r>
          <a:r>
            <a:rPr kumimoji="1" lang="en-US" altLang="ja-JP" sz="1200">
              <a:latin typeface="ＭＳ ゴシック" pitchFamily="49" charset="-128"/>
              <a:ea typeface="ＭＳ ゴシック" pitchFamily="49" charset="-128"/>
            </a:rPr>
            <a:t>1.82</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1.34</a:t>
          </a:r>
          <a:r>
            <a:rPr kumimoji="1" lang="ja-JP" altLang="en-US" sz="1200">
              <a:latin typeface="ＭＳ ゴシック" pitchFamily="49" charset="-128"/>
              <a:ea typeface="ＭＳ ゴシック" pitchFamily="49" charset="-128"/>
            </a:rPr>
            <a:t>％となった。</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一般会計の実質収支額は，約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億円の黒字，公営企業を除く特別会計の実質収支額についても国民健康保険事業（事業勘定）ほか２会計で黒字となったことにより約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億６千万円の黒字となった。</a:t>
          </a:r>
        </a:p>
        <a:p>
          <a:r>
            <a:rPr kumimoji="1" lang="ja-JP" altLang="en-US" sz="1400">
              <a:latin typeface="ＭＳ ゴシック" pitchFamily="49" charset="-128"/>
              <a:ea typeface="ＭＳ ゴシック" pitchFamily="49" charset="-128"/>
            </a:rPr>
            <a:t>　また，公営企業会計等の資金剰余額については，水道事業会計ほか３会計で黒字となったことにより約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億８千万円の資金剰余となった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28&#24180;&#24230;/&#22320;&#26041;&#36001;&#25919;&#29366;&#27841;&#35519;&#26619;/70&#36001;&#25919;&#29366;&#27841;&#36039;&#26009;&#38598;&#65288;27&#24180;&#24230;&#65289;/02_&#32068;&#21512;&#12379;&#20998;&#26512;&#12539;&#12473;&#12488;&#12483;&#12463;&#24773;&#22577;/02-03&#22238;&#31572;&#65288;&#24066;&#30010;&#8594;&#30476;&#65289;/02&#12304;&#36001;&#25919;&#29366;&#27841;&#36039;&#26009;&#38598;&#12305;_342025_&#21577;&#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136.1</v>
          </cell>
          <cell r="L73">
            <v>127.1</v>
          </cell>
          <cell r="M73">
            <v>113.5</v>
          </cell>
          <cell r="N73">
            <v>105.4</v>
          </cell>
          <cell r="O73">
            <v>99.9</v>
          </cell>
        </row>
        <row r="75">
          <cell r="K75">
            <v>13</v>
          </cell>
          <cell r="L75">
            <v>12.6</v>
          </cell>
          <cell r="M75">
            <v>12.7</v>
          </cell>
          <cell r="N75">
            <v>12.2</v>
          </cell>
          <cell r="O75">
            <v>11.7</v>
          </cell>
        </row>
        <row r="77">
          <cell r="G77" t="str">
            <v>類似団体内平均値</v>
          </cell>
          <cell r="K77">
            <v>62.5</v>
          </cell>
          <cell r="L77">
            <v>57.8</v>
          </cell>
          <cell r="M77">
            <v>49.8</v>
          </cell>
          <cell r="N77">
            <v>45.1</v>
          </cell>
          <cell r="O77">
            <v>37.4</v>
          </cell>
        </row>
        <row r="79">
          <cell r="K79">
            <v>8.6</v>
          </cell>
          <cell r="L79">
            <v>8.3000000000000007</v>
          </cell>
          <cell r="M79">
            <v>7.7</v>
          </cell>
          <cell r="N79">
            <v>7.1</v>
          </cell>
          <cell r="O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110156529</v>
      </c>
      <c r="BO4" s="349"/>
      <c r="BP4" s="349"/>
      <c r="BQ4" s="349"/>
      <c r="BR4" s="349"/>
      <c r="BS4" s="349"/>
      <c r="BT4" s="349"/>
      <c r="BU4" s="350"/>
      <c r="BV4" s="348">
        <v>107653644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108006800</v>
      </c>
      <c r="BO5" s="386"/>
      <c r="BP5" s="386"/>
      <c r="BQ5" s="386"/>
      <c r="BR5" s="386"/>
      <c r="BS5" s="386"/>
      <c r="BT5" s="386"/>
      <c r="BU5" s="387"/>
      <c r="BV5" s="385">
        <v>106004757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94.7</v>
      </c>
      <c r="CU5" s="383"/>
      <c r="CV5" s="383"/>
      <c r="CW5" s="383"/>
      <c r="CX5" s="383"/>
      <c r="CY5" s="383"/>
      <c r="CZ5" s="383"/>
      <c r="DA5" s="384"/>
      <c r="DB5" s="382">
        <v>96.7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2149729</v>
      </c>
      <c r="BO6" s="386"/>
      <c r="BP6" s="386"/>
      <c r="BQ6" s="386"/>
      <c r="BR6" s="386"/>
      <c r="BS6" s="386"/>
      <c r="BT6" s="386"/>
      <c r="BU6" s="387"/>
      <c r="BV6" s="385">
        <v>1648887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102.3</v>
      </c>
      <c r="CU6" s="423"/>
      <c r="CV6" s="423"/>
      <c r="CW6" s="423"/>
      <c r="CX6" s="423"/>
      <c r="CY6" s="423"/>
      <c r="CZ6" s="423"/>
      <c r="DA6" s="424"/>
      <c r="DB6" s="422">
        <v>104.9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149832</v>
      </c>
      <c r="BO7" s="386"/>
      <c r="BP7" s="386"/>
      <c r="BQ7" s="386"/>
      <c r="BR7" s="386"/>
      <c r="BS7" s="386"/>
      <c r="BT7" s="386"/>
      <c r="BU7" s="387"/>
      <c r="BV7" s="385">
        <v>212085</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58015665</v>
      </c>
      <c r="CU7" s="386"/>
      <c r="CV7" s="386"/>
      <c r="CW7" s="386"/>
      <c r="CX7" s="386"/>
      <c r="CY7" s="386"/>
      <c r="CZ7" s="386"/>
      <c r="DA7" s="387"/>
      <c r="DB7" s="385">
        <v>58371633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1999897</v>
      </c>
      <c r="BO8" s="386"/>
      <c r="BP8" s="386"/>
      <c r="BQ8" s="386"/>
      <c r="BR8" s="386"/>
      <c r="BS8" s="386"/>
      <c r="BT8" s="386"/>
      <c r="BU8" s="387"/>
      <c r="BV8" s="385">
        <v>1436802</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0.61</v>
      </c>
      <c r="CU8" s="426"/>
      <c r="CV8" s="426"/>
      <c r="CW8" s="426"/>
      <c r="CX8" s="426"/>
      <c r="CY8" s="426"/>
      <c r="CZ8" s="426"/>
      <c r="DA8" s="427"/>
      <c r="DB8" s="425">
        <v>0.61</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228552</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563095</v>
      </c>
      <c r="BO9" s="386"/>
      <c r="BP9" s="386"/>
      <c r="BQ9" s="386"/>
      <c r="BR9" s="386"/>
      <c r="BS9" s="386"/>
      <c r="BT9" s="386"/>
      <c r="BU9" s="387"/>
      <c r="BV9" s="385">
        <v>-929950</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20.8</v>
      </c>
      <c r="CU9" s="383"/>
      <c r="CV9" s="383"/>
      <c r="CW9" s="383"/>
      <c r="CX9" s="383"/>
      <c r="CY9" s="383"/>
      <c r="CZ9" s="383"/>
      <c r="DA9" s="384"/>
      <c r="DB9" s="382">
        <v>22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239973</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717193</v>
      </c>
      <c r="BO10" s="386"/>
      <c r="BP10" s="386"/>
      <c r="BQ10" s="386"/>
      <c r="BR10" s="386"/>
      <c r="BS10" s="386"/>
      <c r="BT10" s="386"/>
      <c r="BU10" s="387"/>
      <c r="BV10" s="385">
        <v>1185422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v>515700</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232925</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1050000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230001</v>
      </c>
      <c r="S13" s="467"/>
      <c r="T13" s="467"/>
      <c r="U13" s="467"/>
      <c r="V13" s="468"/>
      <c r="W13" s="401" t="s">
        <v>120</v>
      </c>
      <c r="X13" s="402"/>
      <c r="Y13" s="402"/>
      <c r="Z13" s="402"/>
      <c r="AA13" s="402"/>
      <c r="AB13" s="392"/>
      <c r="AC13" s="436">
        <v>3020</v>
      </c>
      <c r="AD13" s="437"/>
      <c r="AE13" s="437"/>
      <c r="AF13" s="437"/>
      <c r="AG13" s="476"/>
      <c r="AH13" s="436">
        <v>4419</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780288</v>
      </c>
      <c r="BO13" s="386"/>
      <c r="BP13" s="386"/>
      <c r="BQ13" s="386"/>
      <c r="BR13" s="386"/>
      <c r="BS13" s="386"/>
      <c r="BT13" s="386"/>
      <c r="BU13" s="387"/>
      <c r="BV13" s="385">
        <v>-278828</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11.7</v>
      </c>
      <c r="CU13" s="383"/>
      <c r="CV13" s="383"/>
      <c r="CW13" s="383"/>
      <c r="CX13" s="383"/>
      <c r="CY13" s="383"/>
      <c r="CZ13" s="383"/>
      <c r="DA13" s="384"/>
      <c r="DB13" s="382">
        <v>12.2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235624</v>
      </c>
      <c r="S14" s="467"/>
      <c r="T14" s="467"/>
      <c r="U14" s="467"/>
      <c r="V14" s="468"/>
      <c r="W14" s="375"/>
      <c r="X14" s="376"/>
      <c r="Y14" s="376"/>
      <c r="Z14" s="376"/>
      <c r="AA14" s="376"/>
      <c r="AB14" s="365"/>
      <c r="AC14" s="469">
        <v>2.9</v>
      </c>
      <c r="AD14" s="470"/>
      <c r="AE14" s="470"/>
      <c r="AF14" s="470"/>
      <c r="AG14" s="471"/>
      <c r="AH14" s="469">
        <v>3.8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99.9</v>
      </c>
      <c r="CU14" s="481"/>
      <c r="CV14" s="481"/>
      <c r="CW14" s="481"/>
      <c r="CX14" s="481"/>
      <c r="CY14" s="481"/>
      <c r="CZ14" s="481"/>
      <c r="DA14" s="482"/>
      <c r="DB14" s="480">
        <v>105.4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232915</v>
      </c>
      <c r="S15" s="467"/>
      <c r="T15" s="467"/>
      <c r="U15" s="467"/>
      <c r="V15" s="468"/>
      <c r="W15" s="401" t="s">
        <v>126</v>
      </c>
      <c r="X15" s="402"/>
      <c r="Y15" s="402"/>
      <c r="Z15" s="402"/>
      <c r="AA15" s="402"/>
      <c r="AB15" s="392"/>
      <c r="AC15" s="436">
        <v>30590</v>
      </c>
      <c r="AD15" s="437"/>
      <c r="AE15" s="437"/>
      <c r="AF15" s="437"/>
      <c r="AG15" s="476"/>
      <c r="AH15" s="436">
        <v>33987</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26074379</v>
      </c>
      <c r="BO15" s="349"/>
      <c r="BP15" s="349"/>
      <c r="BQ15" s="349"/>
      <c r="BR15" s="349"/>
      <c r="BS15" s="349"/>
      <c r="BT15" s="349"/>
      <c r="BU15" s="350"/>
      <c r="BV15" s="348">
        <v>25492050</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29</v>
      </c>
      <c r="AD16" s="470"/>
      <c r="AE16" s="470"/>
      <c r="AF16" s="470"/>
      <c r="AG16" s="471"/>
      <c r="AH16" s="469">
        <v>29</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43079424</v>
      </c>
      <c r="BO16" s="386"/>
      <c r="BP16" s="386"/>
      <c r="BQ16" s="386"/>
      <c r="BR16" s="386"/>
      <c r="BS16" s="386"/>
      <c r="BT16" s="386"/>
      <c r="BU16" s="387"/>
      <c r="BV16" s="385">
        <v>42067801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71953</v>
      </c>
      <c r="AD17" s="437"/>
      <c r="AE17" s="437"/>
      <c r="AF17" s="437"/>
      <c r="AG17" s="476"/>
      <c r="AH17" s="436">
        <v>77274</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33122923</v>
      </c>
      <c r="BO17" s="386"/>
      <c r="BP17" s="386"/>
      <c r="BQ17" s="386"/>
      <c r="BR17" s="386"/>
      <c r="BS17" s="386"/>
      <c r="BT17" s="386"/>
      <c r="BU17" s="387"/>
      <c r="BV17" s="385">
        <v>32721473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352.8</v>
      </c>
      <c r="M18" s="498"/>
      <c r="N18" s="498"/>
      <c r="O18" s="498"/>
      <c r="P18" s="498"/>
      <c r="Q18" s="498"/>
      <c r="R18" s="499"/>
      <c r="S18" s="499"/>
      <c r="T18" s="499"/>
      <c r="U18" s="499"/>
      <c r="V18" s="500"/>
      <c r="W18" s="403"/>
      <c r="X18" s="404"/>
      <c r="Y18" s="404"/>
      <c r="Z18" s="404"/>
      <c r="AA18" s="404"/>
      <c r="AB18" s="395"/>
      <c r="AC18" s="501">
        <v>68.2</v>
      </c>
      <c r="AD18" s="502"/>
      <c r="AE18" s="502"/>
      <c r="AF18" s="502"/>
      <c r="AG18" s="503"/>
      <c r="AH18" s="501">
        <v>65.900000000000006</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57053576</v>
      </c>
      <c r="BO18" s="386"/>
      <c r="BP18" s="386"/>
      <c r="BQ18" s="386"/>
      <c r="BR18" s="386"/>
      <c r="BS18" s="386"/>
      <c r="BT18" s="386"/>
      <c r="BU18" s="387"/>
      <c r="BV18" s="385">
        <v>57317859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648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67821280</v>
      </c>
      <c r="BO19" s="386"/>
      <c r="BP19" s="386"/>
      <c r="BQ19" s="386"/>
      <c r="BR19" s="386"/>
      <c r="BS19" s="386"/>
      <c r="BT19" s="386"/>
      <c r="BU19" s="387"/>
      <c r="BV19" s="385">
        <v>68177470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97412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1" t="s">
        <v>146</v>
      </c>
      <c r="AI22" s="402"/>
      <c r="AJ22" s="402"/>
      <c r="AK22" s="402"/>
      <c r="AL22" s="392"/>
      <c r="AM22" s="541" t="s">
        <v>147</v>
      </c>
      <c r="AN22" s="542"/>
      <c r="AO22" s="542"/>
      <c r="AP22" s="542"/>
      <c r="AQ22" s="542"/>
      <c r="AR22" s="543"/>
      <c r="AS22" s="524" t="s">
        <v>144</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148</v>
      </c>
      <c r="AZ23" s="346"/>
      <c r="BA23" s="346"/>
      <c r="BB23" s="346"/>
      <c r="BC23" s="346"/>
      <c r="BD23" s="346"/>
      <c r="BE23" s="346"/>
      <c r="BF23" s="346"/>
      <c r="BG23" s="346"/>
      <c r="BH23" s="346"/>
      <c r="BI23" s="346"/>
      <c r="BJ23" s="346"/>
      <c r="BK23" s="346"/>
      <c r="BL23" s="346"/>
      <c r="BM23" s="347"/>
      <c r="BN23" s="385">
        <v>133839936</v>
      </c>
      <c r="BO23" s="386"/>
      <c r="BP23" s="386"/>
      <c r="BQ23" s="386"/>
      <c r="BR23" s="386"/>
      <c r="BS23" s="386"/>
      <c r="BT23" s="386"/>
      <c r="BU23" s="387"/>
      <c r="BV23" s="385">
        <v>130282391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10340</v>
      </c>
      <c r="R24" s="437"/>
      <c r="S24" s="437"/>
      <c r="T24" s="437"/>
      <c r="U24" s="437"/>
      <c r="V24" s="476"/>
      <c r="W24" s="531"/>
      <c r="X24" s="519"/>
      <c r="Y24" s="520"/>
      <c r="Z24" s="435" t="s">
        <v>150</v>
      </c>
      <c r="AA24" s="415"/>
      <c r="AB24" s="415"/>
      <c r="AC24" s="415"/>
      <c r="AD24" s="415"/>
      <c r="AE24" s="415"/>
      <c r="AF24" s="415"/>
      <c r="AG24" s="416"/>
      <c r="AH24" s="436">
        <v>1662</v>
      </c>
      <c r="AI24" s="437"/>
      <c r="AJ24" s="437"/>
      <c r="AK24" s="437"/>
      <c r="AL24" s="476"/>
      <c r="AM24" s="436">
        <v>5906748</v>
      </c>
      <c r="AN24" s="437"/>
      <c r="AO24" s="437"/>
      <c r="AP24" s="437"/>
      <c r="AQ24" s="437"/>
      <c r="AR24" s="476"/>
      <c r="AS24" s="436">
        <v>3554</v>
      </c>
      <c r="AT24" s="437"/>
      <c r="AU24" s="437"/>
      <c r="AV24" s="437"/>
      <c r="AW24" s="437"/>
      <c r="AX24" s="438"/>
      <c r="AY24" s="549" t="s">
        <v>151</v>
      </c>
      <c r="AZ24" s="550"/>
      <c r="BA24" s="550"/>
      <c r="BB24" s="550"/>
      <c r="BC24" s="550"/>
      <c r="BD24" s="550"/>
      <c r="BE24" s="550"/>
      <c r="BF24" s="550"/>
      <c r="BG24" s="550"/>
      <c r="BH24" s="550"/>
      <c r="BI24" s="550"/>
      <c r="BJ24" s="550"/>
      <c r="BK24" s="550"/>
      <c r="BL24" s="550"/>
      <c r="BM24" s="551"/>
      <c r="BN24" s="385">
        <v>89394901</v>
      </c>
      <c r="BO24" s="386"/>
      <c r="BP24" s="386"/>
      <c r="BQ24" s="386"/>
      <c r="BR24" s="386"/>
      <c r="BS24" s="386"/>
      <c r="BT24" s="386"/>
      <c r="BU24" s="387"/>
      <c r="BV24" s="385">
        <v>86786825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8600</v>
      </c>
      <c r="R25" s="437"/>
      <c r="S25" s="437"/>
      <c r="T25" s="437"/>
      <c r="U25" s="437"/>
      <c r="V25" s="476"/>
      <c r="W25" s="531"/>
      <c r="X25" s="519"/>
      <c r="Y25" s="520"/>
      <c r="Z25" s="435" t="s">
        <v>153</v>
      </c>
      <c r="AA25" s="415"/>
      <c r="AB25" s="415"/>
      <c r="AC25" s="415"/>
      <c r="AD25" s="415"/>
      <c r="AE25" s="415"/>
      <c r="AF25" s="415"/>
      <c r="AG25" s="416"/>
      <c r="AH25" s="436">
        <v>351</v>
      </c>
      <c r="AI25" s="437"/>
      <c r="AJ25" s="437"/>
      <c r="AK25" s="437"/>
      <c r="AL25" s="476"/>
      <c r="AM25" s="436">
        <v>1133028</v>
      </c>
      <c r="AN25" s="437"/>
      <c r="AO25" s="437"/>
      <c r="AP25" s="437"/>
      <c r="AQ25" s="437"/>
      <c r="AR25" s="476"/>
      <c r="AS25" s="436">
        <v>3228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26136619</v>
      </c>
      <c r="BO25" s="349"/>
      <c r="BP25" s="349"/>
      <c r="BQ25" s="349"/>
      <c r="BR25" s="349"/>
      <c r="BS25" s="349"/>
      <c r="BT25" s="349"/>
      <c r="BU25" s="350"/>
      <c r="BV25" s="348">
        <v>39071938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7400</v>
      </c>
      <c r="R26" s="437"/>
      <c r="S26" s="437"/>
      <c r="T26" s="437"/>
      <c r="U26" s="437"/>
      <c r="V26" s="476"/>
      <c r="W26" s="531"/>
      <c r="X26" s="519"/>
      <c r="Y26" s="520"/>
      <c r="Z26" s="435" t="s">
        <v>156</v>
      </c>
      <c r="AA26" s="555"/>
      <c r="AB26" s="555"/>
      <c r="AC26" s="555"/>
      <c r="AD26" s="555"/>
      <c r="AE26" s="555"/>
      <c r="AF26" s="555"/>
      <c r="AG26" s="556"/>
      <c r="AH26" s="436">
        <v>102</v>
      </c>
      <c r="AI26" s="437"/>
      <c r="AJ26" s="437"/>
      <c r="AK26" s="437"/>
      <c r="AL26" s="476"/>
      <c r="AM26" s="436">
        <v>376788</v>
      </c>
      <c r="AN26" s="437"/>
      <c r="AO26" s="437"/>
      <c r="AP26" s="437"/>
      <c r="AQ26" s="437"/>
      <c r="AR26" s="476"/>
      <c r="AS26" s="436">
        <v>3694</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6600</v>
      </c>
      <c r="R27" s="437"/>
      <c r="S27" s="437"/>
      <c r="T27" s="437"/>
      <c r="U27" s="437"/>
      <c r="V27" s="476"/>
      <c r="W27" s="531"/>
      <c r="X27" s="519"/>
      <c r="Y27" s="520"/>
      <c r="Z27" s="435" t="s">
        <v>159</v>
      </c>
      <c r="AA27" s="415"/>
      <c r="AB27" s="415"/>
      <c r="AC27" s="415"/>
      <c r="AD27" s="415"/>
      <c r="AE27" s="415"/>
      <c r="AF27" s="415"/>
      <c r="AG27" s="416"/>
      <c r="AH27" s="436">
        <v>58</v>
      </c>
      <c r="AI27" s="437"/>
      <c r="AJ27" s="437"/>
      <c r="AK27" s="437"/>
      <c r="AL27" s="476"/>
      <c r="AM27" s="436">
        <v>228618</v>
      </c>
      <c r="AN27" s="437"/>
      <c r="AO27" s="437"/>
      <c r="AP27" s="437"/>
      <c r="AQ27" s="437"/>
      <c r="AR27" s="476"/>
      <c r="AS27" s="436">
        <v>3942</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2">
        <v>1005704</v>
      </c>
      <c r="BO27" s="553"/>
      <c r="BP27" s="553"/>
      <c r="BQ27" s="553"/>
      <c r="BR27" s="553"/>
      <c r="BS27" s="553"/>
      <c r="BT27" s="553"/>
      <c r="BU27" s="554"/>
      <c r="BV27" s="552">
        <v>1004937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6000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8029824</v>
      </c>
      <c r="BO28" s="349"/>
      <c r="BP28" s="349"/>
      <c r="BQ28" s="349"/>
      <c r="BR28" s="349"/>
      <c r="BS28" s="349"/>
      <c r="BT28" s="349"/>
      <c r="BU28" s="350"/>
      <c r="BV28" s="348">
        <v>7812631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30</v>
      </c>
      <c r="M29" s="437"/>
      <c r="N29" s="437"/>
      <c r="O29" s="437"/>
      <c r="P29" s="476"/>
      <c r="Q29" s="436">
        <v>5500</v>
      </c>
      <c r="R29" s="437"/>
      <c r="S29" s="437"/>
      <c r="T29" s="437"/>
      <c r="U29" s="437"/>
      <c r="V29" s="476"/>
      <c r="W29" s="532"/>
      <c r="X29" s="533"/>
      <c r="Y29" s="534"/>
      <c r="Z29" s="435" t="s">
        <v>166</v>
      </c>
      <c r="AA29" s="415"/>
      <c r="AB29" s="415"/>
      <c r="AC29" s="415"/>
      <c r="AD29" s="415"/>
      <c r="AE29" s="415"/>
      <c r="AF29" s="415"/>
      <c r="AG29" s="416"/>
      <c r="AH29" s="436">
        <v>1720</v>
      </c>
      <c r="AI29" s="437"/>
      <c r="AJ29" s="437"/>
      <c r="AK29" s="437"/>
      <c r="AL29" s="476"/>
      <c r="AM29" s="436">
        <v>6135366</v>
      </c>
      <c r="AN29" s="437"/>
      <c r="AO29" s="437"/>
      <c r="AP29" s="437"/>
      <c r="AQ29" s="437"/>
      <c r="AR29" s="476"/>
      <c r="AS29" s="436">
        <v>3567</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1075941</v>
      </c>
      <c r="BO29" s="386"/>
      <c r="BP29" s="386"/>
      <c r="BQ29" s="386"/>
      <c r="BR29" s="386"/>
      <c r="BS29" s="386"/>
      <c r="BT29" s="386"/>
      <c r="BU29" s="387"/>
      <c r="BV29" s="385">
        <v>1075910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100.3</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169</v>
      </c>
      <c r="BD30" s="550"/>
      <c r="BE30" s="550"/>
      <c r="BF30" s="550"/>
      <c r="BG30" s="550"/>
      <c r="BH30" s="550"/>
      <c r="BI30" s="550"/>
      <c r="BJ30" s="550"/>
      <c r="BK30" s="550"/>
      <c r="BL30" s="550"/>
      <c r="BM30" s="551"/>
      <c r="BN30" s="552">
        <v>4750699</v>
      </c>
      <c r="BO30" s="553"/>
      <c r="BP30" s="553"/>
      <c r="BQ30" s="553"/>
      <c r="BR30" s="553"/>
      <c r="BS30" s="553"/>
      <c r="BT30" s="553"/>
      <c r="BU30" s="554"/>
      <c r="BV30" s="552">
        <v>5836974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国民健康保険事業（事業勘定）特別会計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IF('各会計、関係団体の財政状況及び健全化判断比率'!B34="","",'各会計、関係団体の財政状況及び健全化判断比率'!B34)</f>
        <v>病院事業会計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IF('各会計、関係団体の財政状況及び健全化判断比率'!B38="","",'各会計、関係団体の財政状況及び健全化判断比率'!B38)</f>
        <v>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20</v>
      </c>
      <c r="BX34" s="566"/>
      <c r="BY34" s="567" t="str">
        <f>IF('各会計、関係団体の財政状況及び健全化判断比率'!B68="","",'各会計、関係団体の財政状況及び健全化判断比率'!B68)</f>
        <v>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呉市体育振興財団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公園墓地事業特別会計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国民健康保険事業（直診勘定）特別会計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IF('各会計、関係団体の財政状況及び健全化判断比率'!B35="","",'各会計、関係団体の財政状況及び健全化判断比率'!B35)</f>
        <v>水道事業会計</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IF('各会計、関係団体の財政状況及び健全化判断比率'!B39="","",'各会計、関係団体の財政状況及び健全化判断比率'!B39)</f>
        <v>地方卸売市場事業特別会計</v>
      </c>
      <c r="BH35" s="567"/>
      <c r="BI35" s="567"/>
      <c r="BJ35" s="567"/>
      <c r="BK35" s="567"/>
      <c r="BL35" s="567"/>
      <c r="BM35" s="567"/>
      <c r="BN35" s="567"/>
      <c r="BO35" s="567"/>
      <c r="BP35" s="567"/>
      <c r="BQ35" s="567"/>
      <c r="BR35" s="567"/>
      <c r="BS35" s="567"/>
      <c r="BT35" s="567"/>
      <c r="BU35" s="567"/>
      <c r="BV35" s="165"/>
      <c r="BW35" s="566">
        <f t="shared" ref="BW35:BW43" si="2">IF(BY35="","",BW34+1)</f>
        <v>21</v>
      </c>
      <c r="BX35" s="566"/>
      <c r="BY35" s="567" t="str">
        <f>IF('各会計、関係団体の財政状況及び健全化判断比率'!B69="","",'各会計、関係団体の財政状況及び健全化判断比率'!B69)</f>
        <v>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くれ産業振興センター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地域下水道事業特別会計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12</v>
      </c>
      <c r="AN36" s="566"/>
      <c r="AO36" s="567" t="str">
        <f>IF('各会計、関係団体の財政状況及び健全化判断比率'!B36="","",'各会計、関係団体の財政状況及び健全化判断比率'!B36)</f>
        <v>工業用水道事業会計</v>
      </c>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IF('各会計、関係団体の財政状況及び健全化判断比率'!B40="","",'各会計、関係団体の財政状況及び健全化判断比率'!B40)</f>
        <v>野呂高原ロッジ事業特別会計</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呉市土地開発公社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介護保険事業（保険勘定）特別会計</v>
      </c>
      <c r="X37" s="567"/>
      <c r="Y37" s="567"/>
      <c r="Z37" s="567"/>
      <c r="AA37" s="567"/>
      <c r="AB37" s="567"/>
      <c r="AC37" s="567"/>
      <c r="AD37" s="567"/>
      <c r="AE37" s="567"/>
      <c r="AF37" s="567"/>
      <c r="AG37" s="567"/>
      <c r="AH37" s="567"/>
      <c r="AI37" s="567"/>
      <c r="AJ37" s="567"/>
      <c r="AK37" s="567"/>
      <c r="AL37" s="165"/>
      <c r="AM37" s="566">
        <f t="shared" si="0"/>
        <v>13</v>
      </c>
      <c r="AN37" s="566"/>
      <c r="AO37" s="567" t="str">
        <f>IF('各会計、関係団体の財政状況及び健全化判断比率'!B37="","",'各会計、関係団体の財政状況及び健全化判断比率'!B37)</f>
        <v>下水道事業会計</v>
      </c>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IF('各会計、関係団体の財政状況及び健全化判断比率'!B41="","",'各会計、関係団体の財政状況及び健全化判断比率'!B41)</f>
        <v>港湾整備事業特別会計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呉市文化振興財団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介護保険事業（サービス勘定）特別会計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IF('各会計、関係団体の財政状況及び健全化判断比率'!B42="","",'各会計、関係団体の財政状況及び健全化判断比率'!B42)</f>
        <v>内陸土地造成事業特別会計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26</v>
      </c>
      <c r="CP38" s="566"/>
      <c r="CQ38" s="567" t="str">
        <f>IF('各会計、関係団体の財政状況及び健全化判断比率'!BS11="","",'各会計、関係団体の財政状況及び健全化判断比率'!BS11)</f>
        <v>蘭島文化振興財団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駐車場事業特別会計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19</v>
      </c>
      <c r="BF39" s="566"/>
      <c r="BG39" s="567" t="str">
        <f>IF('各会計、関係団体の財政状況及び健全化判断比率'!B43="","",'各会計、関係団体の財政状況及び健全化判断比率'!B43)</f>
        <v>臨海土地造成事業特別会計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27</v>
      </c>
      <c r="CP39" s="566"/>
      <c r="CQ39" s="567" t="str">
        <f>IF('各会計、関係団体の財政状況及び健全化判断比率'!BS12="","",'各会計、関係団体の財政状況及び健全化判断比率'!BS12)</f>
        <v>野呂山観光開発公社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28</v>
      </c>
      <c r="CP40" s="566"/>
      <c r="CQ40" s="567" t="str">
        <f>IF('各会計、関係団体の財政状況及び健全化判断比率'!BS13="","",'各会計、関係団体の財政状況及び健全化判断比率'!BS13)</f>
        <v>安浦町生涯学習振興財団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29</v>
      </c>
      <c r="CP41" s="566"/>
      <c r="CQ41" s="567" t="str">
        <f>IF('各会計、関係団体の財政状況及び健全化判断比率'!BS14="","",'各会計、関係団体の財政状況及び健全化判断比率'!BS14)</f>
        <v>倉橋まちづくり公社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30</v>
      </c>
      <c r="CP42" s="566"/>
      <c r="CQ42" s="567" t="str">
        <f>IF('各会計、関係団体の財政状況及び健全化判断比率'!BS15="","",'各会計、関係団体の財政状況及び健全化判断比率'!BS15)</f>
        <v>県民の浜蒲刈</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31</v>
      </c>
      <c r="CP43" s="566"/>
      <c r="CQ43" s="567" t="str">
        <f>IF('各会計、関係団体の財政状況及び健全化判断比率'!BS16="","",'各会計、関係団体の財政状況及び健全化判断比率'!BS16)</f>
        <v>斎島汽船</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C40" sqref="C40:E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51" t="s">
        <v>537</v>
      </c>
      <c r="D34" s="1151"/>
      <c r="E34" s="1152"/>
      <c r="F34" s="32">
        <v>2.33</v>
      </c>
      <c r="G34" s="33">
        <v>2.6</v>
      </c>
      <c r="H34" s="33">
        <v>4.04</v>
      </c>
      <c r="I34" s="33">
        <v>2.4500000000000002</v>
      </c>
      <c r="J34" s="34">
        <v>3.43</v>
      </c>
      <c r="K34" s="22"/>
      <c r="L34" s="22"/>
      <c r="M34" s="22"/>
      <c r="N34" s="22"/>
      <c r="O34" s="22"/>
      <c r="P34" s="22"/>
    </row>
    <row r="35" spans="1:16" ht="39" customHeight="1" x14ac:dyDescent="0.15">
      <c r="A35" s="22"/>
      <c r="B35" s="35"/>
      <c r="C35" s="1145" t="s">
        <v>538</v>
      </c>
      <c r="D35" s="1146"/>
      <c r="E35" s="1147"/>
      <c r="F35" s="36">
        <v>3.53</v>
      </c>
      <c r="G35" s="37">
        <v>2.09</v>
      </c>
      <c r="H35" s="37">
        <v>2.4</v>
      </c>
      <c r="I35" s="37">
        <v>2.23</v>
      </c>
      <c r="J35" s="38">
        <v>2.69</v>
      </c>
      <c r="K35" s="22"/>
      <c r="L35" s="22"/>
      <c r="M35" s="22"/>
      <c r="N35" s="22"/>
      <c r="O35" s="22"/>
      <c r="P35" s="22"/>
    </row>
    <row r="36" spans="1:16" ht="39" customHeight="1" x14ac:dyDescent="0.15">
      <c r="A36" s="22"/>
      <c r="B36" s="35"/>
      <c r="C36" s="1145" t="s">
        <v>539</v>
      </c>
      <c r="D36" s="1146"/>
      <c r="E36" s="1147"/>
      <c r="F36" s="36">
        <v>1.97</v>
      </c>
      <c r="G36" s="37">
        <v>2.08</v>
      </c>
      <c r="H36" s="37">
        <v>1.89</v>
      </c>
      <c r="I36" s="37">
        <v>1.77</v>
      </c>
      <c r="J36" s="38">
        <v>2</v>
      </c>
      <c r="K36" s="22"/>
      <c r="L36" s="22"/>
      <c r="M36" s="22"/>
      <c r="N36" s="22"/>
      <c r="O36" s="22"/>
      <c r="P36" s="22"/>
    </row>
    <row r="37" spans="1:16" ht="39" customHeight="1" x14ac:dyDescent="0.15">
      <c r="A37" s="22"/>
      <c r="B37" s="35"/>
      <c r="C37" s="1145" t="s">
        <v>540</v>
      </c>
      <c r="D37" s="1146"/>
      <c r="E37" s="1147"/>
      <c r="F37" s="36">
        <v>2.0299999999999998</v>
      </c>
      <c r="G37" s="37">
        <v>2.19</v>
      </c>
      <c r="H37" s="37">
        <v>2.15</v>
      </c>
      <c r="I37" s="37">
        <v>2.0699999999999998</v>
      </c>
      <c r="J37" s="38">
        <v>1.79</v>
      </c>
      <c r="K37" s="22"/>
      <c r="L37" s="22"/>
      <c r="M37" s="22"/>
      <c r="N37" s="22"/>
      <c r="O37" s="22"/>
      <c r="P37" s="22"/>
    </row>
    <row r="38" spans="1:16" ht="39" customHeight="1" x14ac:dyDescent="0.15">
      <c r="A38" s="22"/>
      <c r="B38" s="35"/>
      <c r="C38" s="1145" t="s">
        <v>541</v>
      </c>
      <c r="D38" s="1146"/>
      <c r="E38" s="1147"/>
      <c r="F38" s="36">
        <v>0.3</v>
      </c>
      <c r="G38" s="37">
        <v>0.25</v>
      </c>
      <c r="H38" s="37">
        <v>0.48</v>
      </c>
      <c r="I38" s="37">
        <v>0.7</v>
      </c>
      <c r="J38" s="38">
        <v>1.1499999999999999</v>
      </c>
      <c r="K38" s="22"/>
      <c r="L38" s="22"/>
      <c r="M38" s="22"/>
      <c r="N38" s="22"/>
      <c r="O38" s="22"/>
      <c r="P38" s="22"/>
    </row>
    <row r="39" spans="1:16" ht="39" customHeight="1" x14ac:dyDescent="0.15">
      <c r="A39" s="22"/>
      <c r="B39" s="35"/>
      <c r="C39" s="1145" t="s">
        <v>542</v>
      </c>
      <c r="D39" s="1146"/>
      <c r="E39" s="1147"/>
      <c r="F39" s="36">
        <v>1.1000000000000001</v>
      </c>
      <c r="G39" s="37">
        <v>1.28</v>
      </c>
      <c r="H39" s="37">
        <v>1.62</v>
      </c>
      <c r="I39" s="37">
        <v>1.7</v>
      </c>
      <c r="J39" s="38">
        <v>1.1399999999999999</v>
      </c>
      <c r="K39" s="22"/>
      <c r="L39" s="22"/>
      <c r="M39" s="22"/>
      <c r="N39" s="22"/>
      <c r="O39" s="22"/>
      <c r="P39" s="22"/>
    </row>
    <row r="40" spans="1:16" ht="39" customHeight="1" x14ac:dyDescent="0.15">
      <c r="A40" s="22"/>
      <c r="B40" s="35"/>
      <c r="C40" s="1145" t="s">
        <v>543</v>
      </c>
      <c r="D40" s="1146"/>
      <c r="E40" s="1147"/>
      <c r="F40" s="36">
        <v>7.0000000000000007E-2</v>
      </c>
      <c r="G40" s="37">
        <v>0.16</v>
      </c>
      <c r="H40" s="37">
        <v>0.24</v>
      </c>
      <c r="I40" s="37">
        <v>0.34</v>
      </c>
      <c r="J40" s="38">
        <v>0.37</v>
      </c>
      <c r="K40" s="22"/>
      <c r="L40" s="22"/>
      <c r="M40" s="22"/>
      <c r="N40" s="22"/>
      <c r="O40" s="22"/>
      <c r="P40" s="22"/>
    </row>
    <row r="41" spans="1:16" ht="39" customHeight="1" x14ac:dyDescent="0.15">
      <c r="A41" s="22"/>
      <c r="B41" s="35"/>
      <c r="C41" s="1145" t="s">
        <v>544</v>
      </c>
      <c r="D41" s="1146"/>
      <c r="E41" s="1147"/>
      <c r="F41" s="36">
        <v>0.16</v>
      </c>
      <c r="G41" s="37">
        <v>0.2</v>
      </c>
      <c r="H41" s="37">
        <v>0.19</v>
      </c>
      <c r="I41" s="37">
        <v>0.21</v>
      </c>
      <c r="J41" s="38">
        <v>0.22</v>
      </c>
      <c r="K41" s="22"/>
      <c r="L41" s="22"/>
      <c r="M41" s="22"/>
      <c r="N41" s="22"/>
      <c r="O41" s="22"/>
      <c r="P41" s="22"/>
    </row>
    <row r="42" spans="1:16" ht="39" customHeight="1" x14ac:dyDescent="0.15">
      <c r="A42" s="22"/>
      <c r="B42" s="39"/>
      <c r="C42" s="1145" t="s">
        <v>545</v>
      </c>
      <c r="D42" s="1146"/>
      <c r="E42" s="1147"/>
      <c r="F42" s="36" t="s">
        <v>546</v>
      </c>
      <c r="G42" s="37" t="s">
        <v>505</v>
      </c>
      <c r="H42" s="37" t="s">
        <v>505</v>
      </c>
      <c r="I42" s="37" t="s">
        <v>505</v>
      </c>
      <c r="J42" s="38" t="s">
        <v>505</v>
      </c>
      <c r="K42" s="22"/>
      <c r="L42" s="22"/>
      <c r="M42" s="22"/>
      <c r="N42" s="22"/>
      <c r="O42" s="22"/>
      <c r="P42" s="22"/>
    </row>
    <row r="43" spans="1:16" ht="39" customHeight="1" thickBot="1" x14ac:dyDescent="0.2">
      <c r="A43" s="22"/>
      <c r="B43" s="40"/>
      <c r="C43" s="1148" t="s">
        <v>547</v>
      </c>
      <c r="D43" s="1149"/>
      <c r="E43" s="1150"/>
      <c r="F43" s="41">
        <v>0</v>
      </c>
      <c r="G43" s="42">
        <v>0.14000000000000001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I43" sqref="I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14677</v>
      </c>
      <c r="L45" s="60">
        <v>15299</v>
      </c>
      <c r="M45" s="60">
        <v>15264</v>
      </c>
      <c r="N45" s="60">
        <v>15177</v>
      </c>
      <c r="O45" s="61">
        <v>14674</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505</v>
      </c>
      <c r="L46" s="64" t="s">
        <v>505</v>
      </c>
      <c r="M46" s="64" t="s">
        <v>505</v>
      </c>
      <c r="N46" s="64" t="s">
        <v>505</v>
      </c>
      <c r="O46" s="65" t="s">
        <v>505</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505</v>
      </c>
      <c r="L47" s="64" t="s">
        <v>505</v>
      </c>
      <c r="M47" s="64" t="s">
        <v>505</v>
      </c>
      <c r="N47" s="64" t="s">
        <v>505</v>
      </c>
      <c r="O47" s="65" t="s">
        <v>505</v>
      </c>
      <c r="P47" s="48"/>
      <c r="Q47" s="48"/>
      <c r="R47" s="48"/>
      <c r="S47" s="48"/>
      <c r="T47" s="48"/>
      <c r="U47" s="48"/>
    </row>
    <row r="48" spans="1:21" ht="30.75" customHeight="1" x14ac:dyDescent="0.15">
      <c r="A48" s="48"/>
      <c r="B48" s="1163"/>
      <c r="C48" s="1164"/>
      <c r="D48" s="62"/>
      <c r="E48" s="1155" t="s">
        <v>14</v>
      </c>
      <c r="F48" s="1155"/>
      <c r="G48" s="1155"/>
      <c r="H48" s="1155"/>
      <c r="I48" s="1155"/>
      <c r="J48" s="1156"/>
      <c r="K48" s="63">
        <v>2878</v>
      </c>
      <c r="L48" s="64">
        <v>2302</v>
      </c>
      <c r="M48" s="64">
        <v>2298</v>
      </c>
      <c r="N48" s="64">
        <v>2213</v>
      </c>
      <c r="O48" s="65">
        <v>2171</v>
      </c>
      <c r="P48" s="48"/>
      <c r="Q48" s="48"/>
      <c r="R48" s="48"/>
      <c r="S48" s="48"/>
      <c r="T48" s="48"/>
      <c r="U48" s="48"/>
    </row>
    <row r="49" spans="1:21" ht="30.75" customHeight="1" x14ac:dyDescent="0.15">
      <c r="A49" s="48"/>
      <c r="B49" s="1163"/>
      <c r="C49" s="1164"/>
      <c r="D49" s="62"/>
      <c r="E49" s="1155" t="s">
        <v>15</v>
      </c>
      <c r="F49" s="1155"/>
      <c r="G49" s="1155"/>
      <c r="H49" s="1155"/>
      <c r="I49" s="1155"/>
      <c r="J49" s="1156"/>
      <c r="K49" s="63" t="s">
        <v>505</v>
      </c>
      <c r="L49" s="64" t="s">
        <v>505</v>
      </c>
      <c r="M49" s="64" t="s">
        <v>505</v>
      </c>
      <c r="N49" s="64" t="s">
        <v>505</v>
      </c>
      <c r="O49" s="65" t="s">
        <v>505</v>
      </c>
      <c r="P49" s="48"/>
      <c r="Q49" s="48"/>
      <c r="R49" s="48"/>
      <c r="S49" s="48"/>
      <c r="T49" s="48"/>
      <c r="U49" s="48"/>
    </row>
    <row r="50" spans="1:21" ht="30.75" customHeight="1" x14ac:dyDescent="0.15">
      <c r="A50" s="48"/>
      <c r="B50" s="1163"/>
      <c r="C50" s="1164"/>
      <c r="D50" s="62"/>
      <c r="E50" s="1155" t="s">
        <v>16</v>
      </c>
      <c r="F50" s="1155"/>
      <c r="G50" s="1155"/>
      <c r="H50" s="1155"/>
      <c r="I50" s="1155"/>
      <c r="J50" s="1156"/>
      <c r="K50" s="63">
        <v>1129</v>
      </c>
      <c r="L50" s="64">
        <v>1129</v>
      </c>
      <c r="M50" s="64">
        <v>1130</v>
      </c>
      <c r="N50" s="64">
        <v>1130</v>
      </c>
      <c r="O50" s="65">
        <v>1130</v>
      </c>
      <c r="P50" s="48"/>
      <c r="Q50" s="48"/>
      <c r="R50" s="48"/>
      <c r="S50" s="48"/>
      <c r="T50" s="48"/>
      <c r="U50" s="48"/>
    </row>
    <row r="51" spans="1:21" ht="30.75" customHeight="1" x14ac:dyDescent="0.15">
      <c r="A51" s="48"/>
      <c r="B51" s="1165"/>
      <c r="C51" s="1166"/>
      <c r="D51" s="66"/>
      <c r="E51" s="1155" t="s">
        <v>17</v>
      </c>
      <c r="F51" s="1155"/>
      <c r="G51" s="1155"/>
      <c r="H51" s="1155"/>
      <c r="I51" s="1155"/>
      <c r="J51" s="1156"/>
      <c r="K51" s="63">
        <v>12</v>
      </c>
      <c r="L51" s="64">
        <v>7</v>
      </c>
      <c r="M51" s="64">
        <v>7</v>
      </c>
      <c r="N51" s="64">
        <v>3</v>
      </c>
      <c r="O51" s="65">
        <v>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12506</v>
      </c>
      <c r="L52" s="64">
        <v>12548</v>
      </c>
      <c r="M52" s="64">
        <v>12623</v>
      </c>
      <c r="N52" s="64">
        <v>13144</v>
      </c>
      <c r="O52" s="65">
        <v>12563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6190</v>
      </c>
      <c r="L53" s="69">
        <v>6189</v>
      </c>
      <c r="M53" s="69">
        <v>6076</v>
      </c>
      <c r="N53" s="69">
        <v>5379</v>
      </c>
      <c r="O53" s="70">
        <v>5415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L40" sqref="L4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169" t="s">
        <v>23</v>
      </c>
      <c r="C41" s="1170"/>
      <c r="D41" s="81"/>
      <c r="E41" s="1175" t="s">
        <v>24</v>
      </c>
      <c r="F41" s="1175"/>
      <c r="G41" s="1175"/>
      <c r="H41" s="1176"/>
      <c r="I41" s="82">
        <v>139135</v>
      </c>
      <c r="J41" s="83">
        <v>134883</v>
      </c>
      <c r="K41" s="83">
        <v>129976</v>
      </c>
      <c r="L41" s="83">
        <v>130470</v>
      </c>
      <c r="M41" s="84">
        <v>133965</v>
      </c>
    </row>
    <row r="42" spans="2:13" ht="27.75" customHeight="1" x14ac:dyDescent="0.15">
      <c r="B42" s="1171"/>
      <c r="C42" s="1172"/>
      <c r="D42" s="85"/>
      <c r="E42" s="1177" t="s">
        <v>25</v>
      </c>
      <c r="F42" s="1177"/>
      <c r="G42" s="1177"/>
      <c r="H42" s="1178"/>
      <c r="I42" s="86">
        <v>8152</v>
      </c>
      <c r="J42" s="87">
        <v>7071</v>
      </c>
      <c r="K42" s="87">
        <v>5985</v>
      </c>
      <c r="L42" s="87">
        <v>4894</v>
      </c>
      <c r="M42" s="88">
        <v>3798</v>
      </c>
    </row>
    <row r="43" spans="2:13" ht="27.75" customHeight="1" x14ac:dyDescent="0.15">
      <c r="B43" s="1171"/>
      <c r="C43" s="1172"/>
      <c r="D43" s="85"/>
      <c r="E43" s="1177" t="s">
        <v>26</v>
      </c>
      <c r="F43" s="1177"/>
      <c r="G43" s="1177"/>
      <c r="H43" s="1178"/>
      <c r="I43" s="86">
        <v>41308</v>
      </c>
      <c r="J43" s="87">
        <v>38621</v>
      </c>
      <c r="K43" s="87">
        <v>37643</v>
      </c>
      <c r="L43" s="87">
        <v>36248</v>
      </c>
      <c r="M43" s="88">
        <v>34809</v>
      </c>
    </row>
    <row r="44" spans="2:13" ht="27.75" customHeight="1" x14ac:dyDescent="0.15">
      <c r="B44" s="1171"/>
      <c r="C44" s="1172"/>
      <c r="D44" s="85"/>
      <c r="E44" s="1177" t="s">
        <v>27</v>
      </c>
      <c r="F44" s="1177"/>
      <c r="G44" s="1177"/>
      <c r="H44" s="1178"/>
      <c r="I44" s="86" t="s">
        <v>505</v>
      </c>
      <c r="J44" s="87" t="s">
        <v>505</v>
      </c>
      <c r="K44" s="87" t="s">
        <v>505</v>
      </c>
      <c r="L44" s="87" t="s">
        <v>505</v>
      </c>
      <c r="M44" s="88" t="s">
        <v>505</v>
      </c>
    </row>
    <row r="45" spans="2:13" ht="27.75" customHeight="1" x14ac:dyDescent="0.15">
      <c r="B45" s="1171"/>
      <c r="C45" s="1172"/>
      <c r="D45" s="85"/>
      <c r="E45" s="1177" t="s">
        <v>28</v>
      </c>
      <c r="F45" s="1177"/>
      <c r="G45" s="1177"/>
      <c r="H45" s="1178"/>
      <c r="I45" s="86">
        <v>25034</v>
      </c>
      <c r="J45" s="87">
        <v>24998</v>
      </c>
      <c r="K45" s="87">
        <v>23851</v>
      </c>
      <c r="L45" s="87">
        <v>21698</v>
      </c>
      <c r="M45" s="88">
        <v>20094</v>
      </c>
    </row>
    <row r="46" spans="2:13" ht="27.75" customHeight="1" x14ac:dyDescent="0.15">
      <c r="B46" s="1171"/>
      <c r="C46" s="1172"/>
      <c r="D46" s="85"/>
      <c r="E46" s="1177" t="s">
        <v>29</v>
      </c>
      <c r="F46" s="1177"/>
      <c r="G46" s="1177"/>
      <c r="H46" s="1178"/>
      <c r="I46" s="86">
        <v>757</v>
      </c>
      <c r="J46" s="87">
        <v>744</v>
      </c>
      <c r="K46" s="87">
        <v>731</v>
      </c>
      <c r="L46" s="87">
        <v>717</v>
      </c>
      <c r="M46" s="88">
        <v>703</v>
      </c>
    </row>
    <row r="47" spans="2:13" ht="27.75" customHeight="1" x14ac:dyDescent="0.15">
      <c r="B47" s="1171"/>
      <c r="C47" s="1172"/>
      <c r="D47" s="85"/>
      <c r="E47" s="1177" t="s">
        <v>30</v>
      </c>
      <c r="F47" s="1177"/>
      <c r="G47" s="1177"/>
      <c r="H47" s="1178"/>
      <c r="I47" s="86" t="s">
        <v>505</v>
      </c>
      <c r="J47" s="87" t="s">
        <v>505</v>
      </c>
      <c r="K47" s="87" t="s">
        <v>505</v>
      </c>
      <c r="L47" s="87" t="s">
        <v>505</v>
      </c>
      <c r="M47" s="88" t="s">
        <v>505</v>
      </c>
    </row>
    <row r="48" spans="2:13" ht="27.75" customHeight="1" x14ac:dyDescent="0.15">
      <c r="B48" s="1173"/>
      <c r="C48" s="1174"/>
      <c r="D48" s="85"/>
      <c r="E48" s="1177" t="s">
        <v>31</v>
      </c>
      <c r="F48" s="1177"/>
      <c r="G48" s="1177"/>
      <c r="H48" s="1178"/>
      <c r="I48" s="86" t="s">
        <v>505</v>
      </c>
      <c r="J48" s="87" t="s">
        <v>505</v>
      </c>
      <c r="K48" s="87" t="s">
        <v>505</v>
      </c>
      <c r="L48" s="87" t="s">
        <v>505</v>
      </c>
      <c r="M48" s="88" t="s">
        <v>505</v>
      </c>
    </row>
    <row r="49" spans="2:13" ht="27.75" customHeight="1" x14ac:dyDescent="0.15">
      <c r="B49" s="1179" t="s">
        <v>32</v>
      </c>
      <c r="C49" s="1180"/>
      <c r="D49" s="89"/>
      <c r="E49" s="1177" t="s">
        <v>33</v>
      </c>
      <c r="F49" s="1177"/>
      <c r="G49" s="1177"/>
      <c r="H49" s="1178"/>
      <c r="I49" s="86">
        <v>15487</v>
      </c>
      <c r="J49" s="87">
        <v>15090</v>
      </c>
      <c r="K49" s="87">
        <v>15831</v>
      </c>
      <c r="L49" s="87">
        <v>15817</v>
      </c>
      <c r="M49" s="88">
        <v>15201</v>
      </c>
    </row>
    <row r="50" spans="2:13" ht="27.75" customHeight="1" x14ac:dyDescent="0.15">
      <c r="B50" s="1171"/>
      <c r="C50" s="1172"/>
      <c r="D50" s="85"/>
      <c r="E50" s="1177" t="s">
        <v>34</v>
      </c>
      <c r="F50" s="1177"/>
      <c r="G50" s="1177"/>
      <c r="H50" s="1178"/>
      <c r="I50" s="86">
        <v>24876</v>
      </c>
      <c r="J50" s="87">
        <v>23599</v>
      </c>
      <c r="K50" s="87">
        <v>22486</v>
      </c>
      <c r="L50" s="87">
        <v>20979</v>
      </c>
      <c r="M50" s="88">
        <v>19910</v>
      </c>
    </row>
    <row r="51" spans="2:13" ht="27.75" customHeight="1" x14ac:dyDescent="0.15">
      <c r="B51" s="1173"/>
      <c r="C51" s="1174"/>
      <c r="D51" s="85"/>
      <c r="E51" s="1177" t="s">
        <v>35</v>
      </c>
      <c r="F51" s="1177"/>
      <c r="G51" s="1177"/>
      <c r="H51" s="1178"/>
      <c r="I51" s="86">
        <v>108598</v>
      </c>
      <c r="J51" s="87">
        <v>106517</v>
      </c>
      <c r="K51" s="87">
        <v>105194</v>
      </c>
      <c r="L51" s="87">
        <v>107117</v>
      </c>
      <c r="M51" s="88">
        <v>110650</v>
      </c>
    </row>
    <row r="52" spans="2:13" ht="27.75" customHeight="1" thickBot="1" x14ac:dyDescent="0.2">
      <c r="B52" s="1181" t="s">
        <v>36</v>
      </c>
      <c r="C52" s="1182"/>
      <c r="D52" s="90"/>
      <c r="E52" s="1183" t="s">
        <v>37</v>
      </c>
      <c r="F52" s="1183"/>
      <c r="G52" s="1183"/>
      <c r="H52" s="1184"/>
      <c r="I52" s="91">
        <v>65424</v>
      </c>
      <c r="J52" s="92">
        <v>61112</v>
      </c>
      <c r="K52" s="92">
        <v>54675</v>
      </c>
      <c r="L52" s="92">
        <v>50114</v>
      </c>
      <c r="M52" s="93">
        <v>47608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529</v>
      </c>
      <c r="G2" s="111"/>
      <c r="H2" s="112"/>
    </row>
    <row r="3" spans="1:8" x14ac:dyDescent="0.15">
      <c r="A3" s="108" t="s">
        <v>522</v>
      </c>
      <c r="B3" s="113"/>
      <c r="C3" s="114"/>
      <c r="D3" s="115">
        <v>47686</v>
      </c>
      <c r="E3" s="116"/>
      <c r="F3" s="117">
        <v>36765</v>
      </c>
      <c r="G3" s="118"/>
      <c r="H3" s="119"/>
    </row>
    <row r="4" spans="1:8" x14ac:dyDescent="0.15">
      <c r="A4" s="120"/>
      <c r="B4" s="121"/>
      <c r="C4" s="122"/>
      <c r="D4" s="123">
        <v>28592</v>
      </c>
      <c r="E4" s="124"/>
      <c r="F4" s="125">
        <v>20975</v>
      </c>
      <c r="G4" s="126"/>
      <c r="H4" s="127"/>
    </row>
    <row r="5" spans="1:8" x14ac:dyDescent="0.15">
      <c r="A5" s="108" t="s">
        <v>524</v>
      </c>
      <c r="B5" s="113"/>
      <c r="C5" s="114"/>
      <c r="D5" s="115">
        <v>46580</v>
      </c>
      <c r="E5" s="116"/>
      <c r="F5" s="117">
        <v>39052</v>
      </c>
      <c r="G5" s="118"/>
      <c r="H5" s="119"/>
    </row>
    <row r="6" spans="1:8" x14ac:dyDescent="0.15">
      <c r="A6" s="120"/>
      <c r="B6" s="121"/>
      <c r="C6" s="122"/>
      <c r="D6" s="123">
        <v>32837</v>
      </c>
      <c r="E6" s="124"/>
      <c r="F6" s="125">
        <v>21186</v>
      </c>
      <c r="G6" s="126"/>
      <c r="H6" s="127"/>
    </row>
    <row r="7" spans="1:8" x14ac:dyDescent="0.15">
      <c r="A7" s="108" t="s">
        <v>525</v>
      </c>
      <c r="B7" s="113"/>
      <c r="C7" s="114"/>
      <c r="D7" s="115">
        <v>38536</v>
      </c>
      <c r="E7" s="116"/>
      <c r="F7" s="117">
        <v>41235</v>
      </c>
      <c r="G7" s="118"/>
      <c r="H7" s="119"/>
    </row>
    <row r="8" spans="1:8" x14ac:dyDescent="0.15">
      <c r="A8" s="120"/>
      <c r="B8" s="121"/>
      <c r="C8" s="122"/>
      <c r="D8" s="123">
        <v>21481</v>
      </c>
      <c r="E8" s="124"/>
      <c r="F8" s="125">
        <v>22086</v>
      </c>
      <c r="G8" s="126"/>
      <c r="H8" s="127"/>
    </row>
    <row r="9" spans="1:8" x14ac:dyDescent="0.15">
      <c r="A9" s="108" t="s">
        <v>526</v>
      </c>
      <c r="B9" s="113"/>
      <c r="C9" s="114"/>
      <c r="D9" s="115">
        <v>69096</v>
      </c>
      <c r="E9" s="116"/>
      <c r="F9" s="117">
        <v>41862</v>
      </c>
      <c r="G9" s="118"/>
      <c r="H9" s="119"/>
    </row>
    <row r="10" spans="1:8" x14ac:dyDescent="0.15">
      <c r="A10" s="120"/>
      <c r="B10" s="121"/>
      <c r="C10" s="122"/>
      <c r="D10" s="123">
        <v>39627</v>
      </c>
      <c r="E10" s="124"/>
      <c r="F10" s="125">
        <v>23710</v>
      </c>
      <c r="G10" s="126"/>
      <c r="H10" s="127"/>
    </row>
    <row r="11" spans="1:8" x14ac:dyDescent="0.15">
      <c r="A11" s="108" t="s">
        <v>527</v>
      </c>
      <c r="B11" s="113"/>
      <c r="C11" s="114"/>
      <c r="D11" s="115">
        <v>81777</v>
      </c>
      <c r="E11" s="116"/>
      <c r="F11" s="117">
        <v>43554</v>
      </c>
      <c r="G11" s="118"/>
      <c r="H11" s="119"/>
    </row>
    <row r="12" spans="1:8" x14ac:dyDescent="0.15">
      <c r="A12" s="120"/>
      <c r="B12" s="121"/>
      <c r="C12" s="128"/>
      <c r="D12" s="123">
        <v>60236</v>
      </c>
      <c r="E12" s="124"/>
      <c r="F12" s="125">
        <v>24811</v>
      </c>
      <c r="G12" s="126"/>
      <c r="H12" s="127"/>
    </row>
    <row r="13" spans="1:8" x14ac:dyDescent="0.15">
      <c r="A13" s="108"/>
      <c r="B13" s="113"/>
      <c r="C13" s="129"/>
      <c r="D13" s="130">
        <v>56735</v>
      </c>
      <c r="E13" s="131"/>
      <c r="F13" s="132">
        <v>40494</v>
      </c>
      <c r="G13" s="133"/>
      <c r="H13" s="119"/>
    </row>
    <row r="14" spans="1:8" x14ac:dyDescent="0.15">
      <c r="A14" s="120"/>
      <c r="B14" s="121"/>
      <c r="C14" s="122"/>
      <c r="D14" s="123">
        <v>36555</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2.34</v>
      </c>
      <c r="C19" s="134">
        <f>ROUND(VALUE(SUBSTITUTE(実質収支比率等に係る経年分析!G$48,"▲","-")),2)</f>
        <v>2.61</v>
      </c>
      <c r="D19" s="134">
        <f>ROUND(VALUE(SUBSTITUTE(実質収支比率等に係る経年分析!H$48,"▲","-")),2)</f>
        <v>4.05</v>
      </c>
      <c r="E19" s="134">
        <f>ROUND(VALUE(SUBSTITUTE(実質収支比率等に係る経年分析!I$48,"▲","-")),2)</f>
        <v>2.46</v>
      </c>
      <c r="F19" s="134">
        <f>ROUND(VALUE(SUBSTITUTE(実質収支比率等に係る経年分析!J$48,"▲","-")),2)</f>
        <v>3.45</v>
      </c>
    </row>
    <row r="20" spans="1:11" x14ac:dyDescent="0.15">
      <c r="A20" s="134" t="s">
        <v>42</v>
      </c>
      <c r="B20" s="134">
        <f>ROUND(VALUE(SUBSTITUTE(実質収支比率等に係る経年分析!F$47,"▲","-")),2)</f>
        <v>13.8</v>
      </c>
      <c r="C20" s="134">
        <f>ROUND(VALUE(SUBSTITUTE(実質収支比率等に係る経年分析!G$47,"▲","-")),2)</f>
        <v>11.82</v>
      </c>
      <c r="D20" s="134">
        <f>ROUND(VALUE(SUBSTITUTE(実質収支比率等に係る経年分析!H$47,"▲","-")),2)</f>
        <v>13.13</v>
      </c>
      <c r="E20" s="134">
        <f>ROUND(VALUE(SUBSTITUTE(実質収支比率等に係る経年分析!I$47,"▲","-")),2)</f>
        <v>13.38</v>
      </c>
      <c r="F20" s="134">
        <f>ROUND(VALUE(SUBSTITUTE(実質収支比率等に係る経年分析!J$47,"▲","-")),2)</f>
        <v>13.84</v>
      </c>
    </row>
    <row r="21" spans="1:11" x14ac:dyDescent="0.15">
      <c r="A21" s="134" t="s">
        <v>43</v>
      </c>
      <c r="B21" s="134">
        <f>IF(ISNUMBER(VALUE(SUBSTITUTE(実質収支比率等に係る経年分析!F$49,"▲","-"))),ROUND(VALUE(SUBSTITUTE(実質収支比率等に係る経年分析!F$49,"▲","-")),2),NA())</f>
        <v>1.1599999999999999</v>
      </c>
      <c r="C21" s="134">
        <f>IF(ISNUMBER(VALUE(SUBSTITUTE(実質収支比率等に係る経年分析!G$49,"▲","-"))),ROUND(VALUE(SUBSTITUTE(実質収支比率等に係る経年分析!G$49,"▲","-")),2),NA())</f>
        <v>-1.54</v>
      </c>
      <c r="D21" s="134">
        <f>IF(ISNUMBER(VALUE(SUBSTITUTE(実質収支比率等に係る経年分析!H$49,"▲","-"))),ROUND(VALUE(SUBSTITUTE(実質収支比率等に係る経年分析!H$49,"▲","-")),2),NA())</f>
        <v>2.75</v>
      </c>
      <c r="E21" s="134">
        <f>IF(ISNUMBER(VALUE(SUBSTITUTE(実質収支比率等に係る経年分析!I$49,"▲","-"))),ROUND(VALUE(SUBSTITUTE(実質収支比率等に係る経年分析!I$49,"▲","-")),2),NA())</f>
        <v>-0.48</v>
      </c>
      <c r="F21" s="134">
        <f>IF(ISNUMBER(VALUE(SUBSTITUTE(実質収支比率等に係る経年分析!J$49,"▲","-"))),ROUND(VALUE(SUBSTITUTE(実質収支比率等に係る経年分析!J$49,"▲","-")),2),NA())</f>
        <v>1.34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5.55</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x14ac:dyDescent="0.15">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0.37</v>
      </c>
    </row>
    <row r="31" spans="1:11" x14ac:dyDescent="0.15">
      <c r="A31" s="135" t="str">
        <f>IF(連結実質赤字比率に係る赤字・黒字の構成分析!C$39="",NA(),連結実質赤字比率に係る赤字・黒字の構成分析!C$39)</f>
        <v>国民健康保険事業（事業勘定）特別会計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1.1399999999999999</v>
      </c>
    </row>
    <row r="32" spans="1:11" x14ac:dyDescent="0.15">
      <c r="A32" s="135" t="str">
        <f>IF(連結実質赤字比率に係る赤字・黒字の構成分析!C$38="",NA(),連結実質赤字比率に係る赤字・黒字の構成分析!C$38)</f>
        <v>介護保険事業（保険勘定）特別会計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1.1499999999999999</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2.0299999999999998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2.0699999999999998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1.79</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2.4500000000000002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12506</v>
      </c>
      <c r="E42" s="136"/>
      <c r="F42" s="136"/>
      <c r="G42" s="136">
        <f>'実質公債費比率（分子）の構造'!L$52</f>
        <v>12548</v>
      </c>
      <c r="H42" s="136"/>
      <c r="I42" s="136"/>
      <c r="J42" s="136">
        <f>'実質公債費比率（分子）の構造'!M$52</f>
        <v>12623</v>
      </c>
      <c r="K42" s="136"/>
      <c r="L42" s="136"/>
      <c r="M42" s="136">
        <f>'実質公債費比率（分子）の構造'!N$52</f>
        <v>13144</v>
      </c>
      <c r="N42" s="136"/>
      <c r="O42" s="136"/>
      <c r="P42" s="136">
        <f>'実質公債費比率（分子）の構造'!O$52</f>
        <v>12563</v>
      </c>
    </row>
    <row r="43" spans="1:16" x14ac:dyDescent="0.15">
      <c r="A43" s="136" t="s">
        <v>51</v>
      </c>
      <c r="B43" s="136">
        <f>'実質公債費比率（分子）の構造'!K$51</f>
        <v>12</v>
      </c>
      <c r="C43" s="136"/>
      <c r="D43" s="136"/>
      <c r="E43" s="136">
        <f>'実質公債費比率（分子）の構造'!L$51</f>
        <v>7</v>
      </c>
      <c r="F43" s="136"/>
      <c r="G43" s="136"/>
      <c r="H43" s="136">
        <f>'実質公債費比率（分子）の構造'!M$51</f>
        <v>7</v>
      </c>
      <c r="I43" s="136"/>
      <c r="J43" s="136"/>
      <c r="K43" s="136">
        <f>'実質公債費比率（分子）の構造'!N$51</f>
        <v>3</v>
      </c>
      <c r="L43" s="136"/>
      <c r="M43" s="136"/>
      <c r="N43" s="136">
        <f>'実質公債費比率（分子）の構造'!O$51</f>
        <v>3</v>
      </c>
      <c r="O43" s="136"/>
      <c r="P43" s="136"/>
    </row>
    <row r="44" spans="1:16" x14ac:dyDescent="0.15">
      <c r="A44" s="136" t="s">
        <v>52</v>
      </c>
      <c r="B44" s="136">
        <f>'実質公債費比率（分子）の構造'!K$50</f>
        <v>1129</v>
      </c>
      <c r="C44" s="136"/>
      <c r="D44" s="136"/>
      <c r="E44" s="136">
        <f>'実質公債費比率（分子）の構造'!L$50</f>
        <v>1129</v>
      </c>
      <c r="F44" s="136"/>
      <c r="G44" s="136"/>
      <c r="H44" s="136">
        <f>'実質公債費比率（分子）の構造'!M$50</f>
        <v>1130</v>
      </c>
      <c r="I44" s="136"/>
      <c r="J44" s="136"/>
      <c r="K44" s="136">
        <f>'実質公債費比率（分子）の構造'!N$50</f>
        <v>1130</v>
      </c>
      <c r="L44" s="136"/>
      <c r="M44" s="136"/>
      <c r="N44" s="136">
        <f>'実質公債費比率（分子）の構造'!O$50</f>
        <v>1130</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2878</v>
      </c>
      <c r="C46" s="136"/>
      <c r="D46" s="136"/>
      <c r="E46" s="136">
        <f>'実質公債費比率（分子）の構造'!L$48</f>
        <v>2302</v>
      </c>
      <c r="F46" s="136"/>
      <c r="G46" s="136"/>
      <c r="H46" s="136">
        <f>'実質公債費比率（分子）の構造'!M$48</f>
        <v>2298</v>
      </c>
      <c r="I46" s="136"/>
      <c r="J46" s="136"/>
      <c r="K46" s="136">
        <f>'実質公債費比率（分子）の構造'!N$48</f>
        <v>2213</v>
      </c>
      <c r="L46" s="136"/>
      <c r="M46" s="136"/>
      <c r="N46" s="136">
        <f>'実質公債費比率（分子）の構造'!O$48</f>
        <v>2171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14677</v>
      </c>
      <c r="C49" s="136"/>
      <c r="D49" s="136"/>
      <c r="E49" s="136">
        <f>'実質公債費比率（分子）の構造'!L$45</f>
        <v>15299</v>
      </c>
      <c r="F49" s="136"/>
      <c r="G49" s="136"/>
      <c r="H49" s="136">
        <f>'実質公債費比率（分子）の構造'!M$45</f>
        <v>15264</v>
      </c>
      <c r="I49" s="136"/>
      <c r="J49" s="136"/>
      <c r="K49" s="136">
        <f>'実質公債費比率（分子）の構造'!N$45</f>
        <v>15177</v>
      </c>
      <c r="L49" s="136"/>
      <c r="M49" s="136"/>
      <c r="N49" s="136">
        <f>'実質公債費比率（分子）の構造'!O$45</f>
        <v>14674</v>
      </c>
      <c r="O49" s="136"/>
      <c r="P49" s="136"/>
    </row>
    <row r="50" spans="1:16" x14ac:dyDescent="0.15">
      <c r="A50" s="136" t="s">
        <v>58</v>
      </c>
      <c r="B50" s="136" t="e">
        <f>NA()</f>
        <v>#N/A</v>
      </c>
      <c r="C50" s="136">
        <f>IF(ISNUMBER('実質公債費比率（分子）の構造'!K$53),'実質公債費比率（分子）の構造'!K$53,NA())</f>
        <v>6190</v>
      </c>
      <c r="D50" s="136" t="e">
        <f>NA()</f>
        <v>#N/A</v>
      </c>
      <c r="E50" s="136" t="e">
        <f>NA()</f>
        <v>#N/A</v>
      </c>
      <c r="F50" s="136">
        <f>IF(ISNUMBER('実質公債費比率（分子）の構造'!L$53),'実質公債費比率（分子）の構造'!L$53,NA())</f>
        <v>6189</v>
      </c>
      <c r="G50" s="136" t="e">
        <f>NA()</f>
        <v>#N/A</v>
      </c>
      <c r="H50" s="136" t="e">
        <f>NA()</f>
        <v>#N/A</v>
      </c>
      <c r="I50" s="136">
        <f>IF(ISNUMBER('実質公債費比率（分子）の構造'!M$53),'実質公債費比率（分子）の構造'!M$53,NA())</f>
        <v>6076</v>
      </c>
      <c r="J50" s="136" t="e">
        <f>NA()</f>
        <v>#N/A</v>
      </c>
      <c r="K50" s="136" t="e">
        <f>NA()</f>
        <v>#N/A</v>
      </c>
      <c r="L50" s="136">
        <f>IF(ISNUMBER('実質公債費比率（分子）の構造'!N$53),'実質公債費比率（分子）の構造'!N$53,NA())</f>
        <v>5379</v>
      </c>
      <c r="M50" s="136" t="e">
        <f>NA()</f>
        <v>#N/A</v>
      </c>
      <c r="N50" s="136" t="e">
        <f>NA()</f>
        <v>#N/A</v>
      </c>
      <c r="O50" s="136">
        <f>IF(ISNUMBER('実質公債費比率（分子）の構造'!O$53),'実質公債費比率（分子）の構造'!O$53,NA())</f>
        <v>5415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108598</v>
      </c>
      <c r="E56" s="135"/>
      <c r="F56" s="135"/>
      <c r="G56" s="135">
        <f>'将来負担比率（分子）の構造'!J$51</f>
        <v>106517</v>
      </c>
      <c r="H56" s="135"/>
      <c r="I56" s="135"/>
      <c r="J56" s="135">
        <f>'将来負担比率（分子）の構造'!K$51</f>
        <v>105194</v>
      </c>
      <c r="K56" s="135"/>
      <c r="L56" s="135"/>
      <c r="M56" s="135">
        <f>'将来負担比率（分子）の構造'!L$51</f>
        <v>107117</v>
      </c>
      <c r="N56" s="135"/>
      <c r="O56" s="135"/>
      <c r="P56" s="135">
        <f>'将来負担比率（分子）の構造'!M$51</f>
        <v>110650</v>
      </c>
    </row>
    <row r="57" spans="1:16" x14ac:dyDescent="0.15">
      <c r="A57" s="135" t="s">
        <v>34</v>
      </c>
      <c r="B57" s="135"/>
      <c r="C57" s="135"/>
      <c r="D57" s="135">
        <f>'将来負担比率（分子）の構造'!I$50</f>
        <v>24876</v>
      </c>
      <c r="E57" s="135"/>
      <c r="F57" s="135"/>
      <c r="G57" s="135">
        <f>'将来負担比率（分子）の構造'!J$50</f>
        <v>23599</v>
      </c>
      <c r="H57" s="135"/>
      <c r="I57" s="135"/>
      <c r="J57" s="135">
        <f>'将来負担比率（分子）の構造'!K$50</f>
        <v>22486</v>
      </c>
      <c r="K57" s="135"/>
      <c r="L57" s="135"/>
      <c r="M57" s="135">
        <f>'将来負担比率（分子）の構造'!L$50</f>
        <v>20979</v>
      </c>
      <c r="N57" s="135"/>
      <c r="O57" s="135"/>
      <c r="P57" s="135">
        <f>'将来負担比率（分子）の構造'!M$50</f>
        <v>19910</v>
      </c>
    </row>
    <row r="58" spans="1:16" x14ac:dyDescent="0.15">
      <c r="A58" s="135" t="s">
        <v>33</v>
      </c>
      <c r="B58" s="135"/>
      <c r="C58" s="135"/>
      <c r="D58" s="135">
        <f>'将来負担比率（分子）の構造'!I$49</f>
        <v>15487</v>
      </c>
      <c r="E58" s="135"/>
      <c r="F58" s="135"/>
      <c r="G58" s="135">
        <f>'将来負担比率（分子）の構造'!J$49</f>
        <v>15090</v>
      </c>
      <c r="H58" s="135"/>
      <c r="I58" s="135"/>
      <c r="J58" s="135">
        <f>'将来負担比率（分子）の構造'!K$49</f>
        <v>15831</v>
      </c>
      <c r="K58" s="135"/>
      <c r="L58" s="135"/>
      <c r="M58" s="135">
        <f>'将来負担比率（分子）の構造'!L$49</f>
        <v>15817</v>
      </c>
      <c r="N58" s="135"/>
      <c r="O58" s="135"/>
      <c r="P58" s="135">
        <f>'将来負担比率（分子）の構造'!M$49</f>
        <v>15201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757</v>
      </c>
      <c r="C61" s="135"/>
      <c r="D61" s="135"/>
      <c r="E61" s="135">
        <f>'将来負担比率（分子）の構造'!J$46</f>
        <v>744</v>
      </c>
      <c r="F61" s="135"/>
      <c r="G61" s="135"/>
      <c r="H61" s="135">
        <f>'将来負担比率（分子）の構造'!K$46</f>
        <v>731</v>
      </c>
      <c r="I61" s="135"/>
      <c r="J61" s="135"/>
      <c r="K61" s="135">
        <f>'将来負担比率（分子）の構造'!L$46</f>
        <v>717</v>
      </c>
      <c r="L61" s="135"/>
      <c r="M61" s="135"/>
      <c r="N61" s="135">
        <f>'将来負担比率（分子）の構造'!M$46</f>
        <v>703</v>
      </c>
      <c r="O61" s="135"/>
      <c r="P61" s="135"/>
    </row>
    <row r="62" spans="1:16" x14ac:dyDescent="0.15">
      <c r="A62" s="135" t="s">
        <v>28</v>
      </c>
      <c r="B62" s="135">
        <f>'将来負担比率（分子）の構造'!I$45</f>
        <v>25034</v>
      </c>
      <c r="C62" s="135"/>
      <c r="D62" s="135"/>
      <c r="E62" s="135">
        <f>'将来負担比率（分子）の構造'!J$45</f>
        <v>24998</v>
      </c>
      <c r="F62" s="135"/>
      <c r="G62" s="135"/>
      <c r="H62" s="135">
        <f>'将来負担比率（分子）の構造'!K$45</f>
        <v>23851</v>
      </c>
      <c r="I62" s="135"/>
      <c r="J62" s="135"/>
      <c r="K62" s="135">
        <f>'将来負担比率（分子）の構造'!L$45</f>
        <v>21698</v>
      </c>
      <c r="L62" s="135"/>
      <c r="M62" s="135"/>
      <c r="N62" s="135">
        <f>'将来負担比率（分子）の構造'!M$45</f>
        <v>20094</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41308</v>
      </c>
      <c r="C64" s="135"/>
      <c r="D64" s="135"/>
      <c r="E64" s="135">
        <f>'将来負担比率（分子）の構造'!J$43</f>
        <v>38621</v>
      </c>
      <c r="F64" s="135"/>
      <c r="G64" s="135"/>
      <c r="H64" s="135">
        <f>'将来負担比率（分子）の構造'!K$43</f>
        <v>37643</v>
      </c>
      <c r="I64" s="135"/>
      <c r="J64" s="135"/>
      <c r="K64" s="135">
        <f>'将来負担比率（分子）の構造'!L$43</f>
        <v>36248</v>
      </c>
      <c r="L64" s="135"/>
      <c r="M64" s="135"/>
      <c r="N64" s="135">
        <f>'将来負担比率（分子）の構造'!M$43</f>
        <v>34809</v>
      </c>
      <c r="O64" s="135"/>
      <c r="P64" s="135"/>
    </row>
    <row r="65" spans="1:16" x14ac:dyDescent="0.15">
      <c r="A65" s="135" t="s">
        <v>25</v>
      </c>
      <c r="B65" s="135">
        <f>'将来負担比率（分子）の構造'!I$42</f>
        <v>8152</v>
      </c>
      <c r="C65" s="135"/>
      <c r="D65" s="135"/>
      <c r="E65" s="135">
        <f>'将来負担比率（分子）の構造'!J$42</f>
        <v>7071</v>
      </c>
      <c r="F65" s="135"/>
      <c r="G65" s="135"/>
      <c r="H65" s="135">
        <f>'将来負担比率（分子）の構造'!K$42</f>
        <v>5985</v>
      </c>
      <c r="I65" s="135"/>
      <c r="J65" s="135"/>
      <c r="K65" s="135">
        <f>'将来負担比率（分子）の構造'!L$42</f>
        <v>4894</v>
      </c>
      <c r="L65" s="135"/>
      <c r="M65" s="135"/>
      <c r="N65" s="135">
        <f>'将来負担比率（分子）の構造'!M$42</f>
        <v>3798</v>
      </c>
      <c r="O65" s="135"/>
      <c r="P65" s="135"/>
    </row>
    <row r="66" spans="1:16" x14ac:dyDescent="0.15">
      <c r="A66" s="135" t="s">
        <v>24</v>
      </c>
      <c r="B66" s="135">
        <f>'将来負担比率（分子）の構造'!I$41</f>
        <v>139135</v>
      </c>
      <c r="C66" s="135"/>
      <c r="D66" s="135"/>
      <c r="E66" s="135">
        <f>'将来負担比率（分子）の構造'!J$41</f>
        <v>134883</v>
      </c>
      <c r="F66" s="135"/>
      <c r="G66" s="135"/>
      <c r="H66" s="135">
        <f>'将来負担比率（分子）の構造'!K$41</f>
        <v>129976</v>
      </c>
      <c r="I66" s="135"/>
      <c r="J66" s="135"/>
      <c r="K66" s="135">
        <f>'将来負担比率（分子）の構造'!L$41</f>
        <v>130470</v>
      </c>
      <c r="L66" s="135"/>
      <c r="M66" s="135"/>
      <c r="N66" s="135">
        <f>'将来負担比率（分子）の構造'!M$41</f>
        <v>133965</v>
      </c>
      <c r="O66" s="135"/>
      <c r="P66" s="135"/>
    </row>
    <row r="67" spans="1:16" x14ac:dyDescent="0.15">
      <c r="A67" s="135" t="s">
        <v>62</v>
      </c>
      <c r="B67" s="135" t="e">
        <f>NA()</f>
        <v>#N/A</v>
      </c>
      <c r="C67" s="135">
        <f>IF(ISNUMBER('将来負担比率（分子）の構造'!I$52), IF('将来負担比率（分子）の構造'!I$52 &lt; 0, 0, '将来負担比率（分子）の構造'!I$52), NA())</f>
        <v>65424</v>
      </c>
      <c r="D67" s="135" t="e">
        <f>NA()</f>
        <v>#N/A</v>
      </c>
      <c r="E67" s="135" t="e">
        <f>NA()</f>
        <v>#N/A</v>
      </c>
      <c r="F67" s="135">
        <f>IF(ISNUMBER('将来負担比率（分子）の構造'!J$52), IF('将来負担比率（分子）の構造'!J$52 &lt; 0, 0, '将来負担比率（分子）の構造'!J$52), NA())</f>
        <v>61112</v>
      </c>
      <c r="G67" s="135" t="e">
        <f>NA()</f>
        <v>#N/A</v>
      </c>
      <c r="H67" s="135" t="e">
        <f>NA()</f>
        <v>#N/A</v>
      </c>
      <c r="I67" s="135">
        <f>IF(ISNUMBER('将来負担比率（分子）の構造'!K$52), IF('将来負担比率（分子）の構造'!K$52 &lt; 0, 0, '将来負担比率（分子）の構造'!K$52), NA())</f>
        <v>54675</v>
      </c>
      <c r="J67" s="135" t="e">
        <f>NA()</f>
        <v>#N/A</v>
      </c>
      <c r="K67" s="135" t="e">
        <f>NA()</f>
        <v>#N/A</v>
      </c>
      <c r="L67" s="135">
        <f>IF(ISNUMBER('将来負担比率（分子）の構造'!L$52), IF('将来負担比率（分子）の構造'!L$52 &lt; 0, 0, '将来負担比率（分子）の構造'!L$52), NA())</f>
        <v>50114</v>
      </c>
      <c r="M67" s="135" t="e">
        <f>NA()</f>
        <v>#N/A</v>
      </c>
      <c r="N67" s="135" t="e">
        <f>NA()</f>
        <v>#N/A</v>
      </c>
      <c r="O67" s="135">
        <f>IF(ISNUMBER('将来負担比率（分子）の構造'!M$52), IF('将来負担比率（分子）の構造'!M$52 &lt; 0, 0, '将来負担比率（分子）の構造'!M$52), NA())</f>
        <v>47608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zoomScale="75" zoomScaleNormal="75" workbookViewId="0">
      <selection sqref="A1:XFD1048576"/>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562</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562</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564</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565</v>
      </c>
    </row>
    <row r="50" spans="1:17" x14ac:dyDescent="0.15">
      <c r="B50" s="248"/>
      <c r="C50" s="244"/>
      <c r="D50" s="244"/>
      <c r="E50" s="244"/>
      <c r="F50" s="244"/>
      <c r="G50" s="1206"/>
      <c r="H50" s="1207"/>
      <c r="I50" s="1207"/>
      <c r="J50" s="1208"/>
      <c r="K50" s="1209" t="s">
        <v>530</v>
      </c>
      <c r="L50" s="1209" t="s">
        <v>531</v>
      </c>
      <c r="M50" s="1209" t="s">
        <v>532</v>
      </c>
      <c r="N50" s="1209" t="s">
        <v>533</v>
      </c>
      <c r="O50" s="1209" t="s">
        <v>534</v>
      </c>
    </row>
    <row r="51" spans="1:17" x14ac:dyDescent="0.15">
      <c r="B51" s="248"/>
      <c r="C51" s="244"/>
      <c r="D51" s="244"/>
      <c r="E51" s="244"/>
      <c r="F51" s="244"/>
      <c r="G51" s="1210" t="s">
        <v>566</v>
      </c>
      <c r="H51" s="1211"/>
      <c r="I51" s="1212" t="s">
        <v>567</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573</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568</v>
      </c>
      <c r="H55" s="1225"/>
      <c r="I55" s="1219" t="s">
        <v>567</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573</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1194" t="s">
        <v>564</v>
      </c>
      <c r="I64" s="1195"/>
      <c r="J64" s="1195"/>
      <c r="K64" s="1195"/>
      <c r="L64" s="244"/>
      <c r="M64" s="244"/>
      <c r="N64" s="244"/>
      <c r="O64" s="244"/>
    </row>
    <row r="65" spans="2:30" x14ac:dyDescent="0.15">
      <c r="B65" s="248"/>
      <c r="C65" s="244"/>
      <c r="D65" s="244"/>
      <c r="E65" s="244"/>
      <c r="F65" s="244"/>
      <c r="G65" s="1238" t="s">
        <v>570</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571</v>
      </c>
      <c r="I71" s="1244"/>
      <c r="J71" s="1240"/>
      <c r="K71" s="1240"/>
      <c r="L71" s="1241"/>
      <c r="M71" s="1240"/>
      <c r="N71" s="1241"/>
      <c r="O71" s="1242"/>
    </row>
    <row r="72" spans="2:30" x14ac:dyDescent="0.15">
      <c r="B72" s="248"/>
      <c r="C72" s="244"/>
      <c r="D72" s="244"/>
      <c r="E72" s="244"/>
      <c r="F72" s="244"/>
      <c r="G72" s="1206"/>
      <c r="H72" s="1207"/>
      <c r="I72" s="1207"/>
      <c r="J72" s="1208"/>
      <c r="K72" s="1209" t="s">
        <v>530</v>
      </c>
      <c r="L72" s="1209" t="s">
        <v>531</v>
      </c>
      <c r="M72" s="1209" t="s">
        <v>532</v>
      </c>
      <c r="N72" s="1209" t="s">
        <v>533</v>
      </c>
      <c r="O72" s="1209" t="s">
        <v>534</v>
      </c>
    </row>
    <row r="73" spans="2:30" x14ac:dyDescent="0.15">
      <c r="B73" s="248"/>
      <c r="C73" s="244"/>
      <c r="D73" s="244"/>
      <c r="E73" s="244"/>
      <c r="F73" s="244"/>
      <c r="G73" s="1210" t="s">
        <v>566</v>
      </c>
      <c r="H73" s="1211"/>
      <c r="I73" s="1212" t="s">
        <v>567</v>
      </c>
      <c r="J73" s="1212"/>
      <c r="K73" s="1245">
        <v>136.1</v>
      </c>
      <c r="L73" s="1245">
        <v>127.1</v>
      </c>
      <c r="M73" s="1217">
        <v>113.5</v>
      </c>
      <c r="N73" s="1217">
        <v>105.4</v>
      </c>
      <c r="O73" s="1217">
        <v>99.9</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572</v>
      </c>
      <c r="J75" s="1219"/>
      <c r="K75" s="1246">
        <v>13</v>
      </c>
      <c r="L75" s="1246">
        <v>12.6</v>
      </c>
      <c r="M75" s="1246">
        <v>12.7</v>
      </c>
      <c r="N75" s="1246">
        <v>12.2</v>
      </c>
      <c r="O75" s="1246">
        <v>11.7</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568</v>
      </c>
      <c r="H77" s="1225"/>
      <c r="I77" s="1219" t="s">
        <v>567</v>
      </c>
      <c r="J77" s="1219"/>
      <c r="K77" s="1245">
        <v>62.5</v>
      </c>
      <c r="L77" s="1245">
        <v>57.8</v>
      </c>
      <c r="M77" s="1217">
        <v>49.8</v>
      </c>
      <c r="N77" s="1217">
        <v>45.1</v>
      </c>
      <c r="O77" s="1217">
        <v>37.4</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572</v>
      </c>
      <c r="J79" s="1229"/>
      <c r="K79" s="1248">
        <v>8.6</v>
      </c>
      <c r="L79" s="1248">
        <v>8.3000000000000007</v>
      </c>
      <c r="M79" s="1248">
        <v>7.7</v>
      </c>
      <c r="N79" s="1248">
        <v>7.1</v>
      </c>
      <c r="O79" s="1248">
        <v>6.3</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opLeftCell="B1" zoomScale="75" zoomScaleNormal="75" workbookViewId="0">
      <selection sqref="A1:XFD10485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c r="AG59" s="242"/>
      <c r="AH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abSelected="1" zoomScale="75" zoomScaleNormal="75" workbookViewId="0">
      <selection sqref="A1:XFD10485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30799250</v>
      </c>
      <c r="S5" s="583"/>
      <c r="T5" s="583"/>
      <c r="U5" s="583"/>
      <c r="V5" s="583"/>
      <c r="W5" s="583"/>
      <c r="X5" s="583"/>
      <c r="Y5" s="584"/>
      <c r="Z5" s="585">
        <v>28</v>
      </c>
      <c r="AA5" s="585"/>
      <c r="AB5" s="585"/>
      <c r="AC5" s="585"/>
      <c r="AD5" s="586">
        <v>28718942</v>
      </c>
      <c r="AE5" s="586"/>
      <c r="AF5" s="586"/>
      <c r="AG5" s="586"/>
      <c r="AH5" s="586"/>
      <c r="AI5" s="586"/>
      <c r="AJ5" s="586"/>
      <c r="AK5" s="586"/>
      <c r="AL5" s="587">
        <v>51.5</v>
      </c>
      <c r="AM5" s="588"/>
      <c r="AN5" s="588"/>
      <c r="AO5" s="589"/>
      <c r="AP5" s="579" t="s">
        <v>205</v>
      </c>
      <c r="AQ5" s="580"/>
      <c r="AR5" s="580"/>
      <c r="AS5" s="580"/>
      <c r="AT5" s="580"/>
      <c r="AU5" s="580"/>
      <c r="AV5" s="580"/>
      <c r="AW5" s="580"/>
      <c r="AX5" s="580"/>
      <c r="AY5" s="580"/>
      <c r="AZ5" s="580"/>
      <c r="BA5" s="580"/>
      <c r="BB5" s="580"/>
      <c r="BC5" s="580"/>
      <c r="BD5" s="580"/>
      <c r="BE5" s="580"/>
      <c r="BF5" s="581"/>
      <c r="BG5" s="593">
        <v>28706100</v>
      </c>
      <c r="BH5" s="594"/>
      <c r="BI5" s="594"/>
      <c r="BJ5" s="594"/>
      <c r="BK5" s="594"/>
      <c r="BL5" s="594"/>
      <c r="BM5" s="594"/>
      <c r="BN5" s="595"/>
      <c r="BO5" s="596">
        <v>93.2</v>
      </c>
      <c r="BP5" s="596"/>
      <c r="BQ5" s="596"/>
      <c r="BR5" s="596"/>
      <c r="BS5" s="597">
        <v>403377</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636104</v>
      </c>
      <c r="S6" s="594"/>
      <c r="T6" s="594"/>
      <c r="U6" s="594"/>
      <c r="V6" s="594"/>
      <c r="W6" s="594"/>
      <c r="X6" s="594"/>
      <c r="Y6" s="595"/>
      <c r="Z6" s="596">
        <v>0.6</v>
      </c>
      <c r="AA6" s="596"/>
      <c r="AB6" s="596"/>
      <c r="AC6" s="596"/>
      <c r="AD6" s="597">
        <v>636104</v>
      </c>
      <c r="AE6" s="597"/>
      <c r="AF6" s="597"/>
      <c r="AG6" s="597"/>
      <c r="AH6" s="597"/>
      <c r="AI6" s="597"/>
      <c r="AJ6" s="597"/>
      <c r="AK6" s="597"/>
      <c r="AL6" s="598">
        <v>1.1000000000000001</v>
      </c>
      <c r="AM6" s="599"/>
      <c r="AN6" s="599"/>
      <c r="AO6" s="600"/>
      <c r="AP6" s="590" t="s">
        <v>210</v>
      </c>
      <c r="AQ6" s="591"/>
      <c r="AR6" s="591"/>
      <c r="AS6" s="591"/>
      <c r="AT6" s="591"/>
      <c r="AU6" s="591"/>
      <c r="AV6" s="591"/>
      <c r="AW6" s="591"/>
      <c r="AX6" s="591"/>
      <c r="AY6" s="591"/>
      <c r="AZ6" s="591"/>
      <c r="BA6" s="591"/>
      <c r="BB6" s="591"/>
      <c r="BC6" s="591"/>
      <c r="BD6" s="591"/>
      <c r="BE6" s="591"/>
      <c r="BF6" s="592"/>
      <c r="BG6" s="593">
        <v>28706100</v>
      </c>
      <c r="BH6" s="594"/>
      <c r="BI6" s="594"/>
      <c r="BJ6" s="594"/>
      <c r="BK6" s="594"/>
      <c r="BL6" s="594"/>
      <c r="BM6" s="594"/>
      <c r="BN6" s="595"/>
      <c r="BO6" s="596">
        <v>93.2</v>
      </c>
      <c r="BP6" s="596"/>
      <c r="BQ6" s="596"/>
      <c r="BR6" s="596"/>
      <c r="BS6" s="597">
        <v>403377</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625230</v>
      </c>
      <c r="CS6" s="594"/>
      <c r="CT6" s="594"/>
      <c r="CU6" s="594"/>
      <c r="CV6" s="594"/>
      <c r="CW6" s="594"/>
      <c r="CX6" s="594"/>
      <c r="CY6" s="595"/>
      <c r="CZ6" s="596">
        <v>0.6</v>
      </c>
      <c r="DA6" s="596"/>
      <c r="DB6" s="596"/>
      <c r="DC6" s="596"/>
      <c r="DD6" s="602" t="s">
        <v>212</v>
      </c>
      <c r="DE6" s="594"/>
      <c r="DF6" s="594"/>
      <c r="DG6" s="594"/>
      <c r="DH6" s="594"/>
      <c r="DI6" s="594"/>
      <c r="DJ6" s="594"/>
      <c r="DK6" s="594"/>
      <c r="DL6" s="594"/>
      <c r="DM6" s="594"/>
      <c r="DN6" s="594"/>
      <c r="DO6" s="594"/>
      <c r="DP6" s="595"/>
      <c r="DQ6" s="602">
        <v>624863</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65651</v>
      </c>
      <c r="S7" s="594"/>
      <c r="T7" s="594"/>
      <c r="U7" s="594"/>
      <c r="V7" s="594"/>
      <c r="W7" s="594"/>
      <c r="X7" s="594"/>
      <c r="Y7" s="595"/>
      <c r="Z7" s="596">
        <v>0.1</v>
      </c>
      <c r="AA7" s="596"/>
      <c r="AB7" s="596"/>
      <c r="AC7" s="596"/>
      <c r="AD7" s="597">
        <v>65651</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14238244</v>
      </c>
      <c r="BH7" s="594"/>
      <c r="BI7" s="594"/>
      <c r="BJ7" s="594"/>
      <c r="BK7" s="594"/>
      <c r="BL7" s="594"/>
      <c r="BM7" s="594"/>
      <c r="BN7" s="595"/>
      <c r="BO7" s="596">
        <v>46.2</v>
      </c>
      <c r="BP7" s="596"/>
      <c r="BQ7" s="596"/>
      <c r="BR7" s="596"/>
      <c r="BS7" s="597">
        <v>403377</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20580560</v>
      </c>
      <c r="CS7" s="594"/>
      <c r="CT7" s="594"/>
      <c r="CU7" s="594"/>
      <c r="CV7" s="594"/>
      <c r="CW7" s="594"/>
      <c r="CX7" s="594"/>
      <c r="CY7" s="595"/>
      <c r="CZ7" s="596">
        <v>19.100000000000001</v>
      </c>
      <c r="DA7" s="596"/>
      <c r="DB7" s="596"/>
      <c r="DC7" s="596"/>
      <c r="DD7" s="602">
        <v>11017229</v>
      </c>
      <c r="DE7" s="594"/>
      <c r="DF7" s="594"/>
      <c r="DG7" s="594"/>
      <c r="DH7" s="594"/>
      <c r="DI7" s="594"/>
      <c r="DJ7" s="594"/>
      <c r="DK7" s="594"/>
      <c r="DL7" s="594"/>
      <c r="DM7" s="594"/>
      <c r="DN7" s="594"/>
      <c r="DO7" s="594"/>
      <c r="DP7" s="595"/>
      <c r="DQ7" s="602">
        <v>9250098</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180310</v>
      </c>
      <c r="S8" s="594"/>
      <c r="T8" s="594"/>
      <c r="U8" s="594"/>
      <c r="V8" s="594"/>
      <c r="W8" s="594"/>
      <c r="X8" s="594"/>
      <c r="Y8" s="595"/>
      <c r="Z8" s="596">
        <v>0.2</v>
      </c>
      <c r="AA8" s="596"/>
      <c r="AB8" s="596"/>
      <c r="AC8" s="596"/>
      <c r="AD8" s="597">
        <v>180310</v>
      </c>
      <c r="AE8" s="597"/>
      <c r="AF8" s="597"/>
      <c r="AG8" s="597"/>
      <c r="AH8" s="597"/>
      <c r="AI8" s="597"/>
      <c r="AJ8" s="597"/>
      <c r="AK8" s="597"/>
      <c r="AL8" s="598">
        <v>0.3</v>
      </c>
      <c r="AM8" s="599"/>
      <c r="AN8" s="599"/>
      <c r="AO8" s="600"/>
      <c r="AP8" s="590" t="s">
        <v>217</v>
      </c>
      <c r="AQ8" s="591"/>
      <c r="AR8" s="591"/>
      <c r="AS8" s="591"/>
      <c r="AT8" s="591"/>
      <c r="AU8" s="591"/>
      <c r="AV8" s="591"/>
      <c r="AW8" s="591"/>
      <c r="AX8" s="591"/>
      <c r="AY8" s="591"/>
      <c r="AZ8" s="591"/>
      <c r="BA8" s="591"/>
      <c r="BB8" s="591"/>
      <c r="BC8" s="591"/>
      <c r="BD8" s="591"/>
      <c r="BE8" s="591"/>
      <c r="BF8" s="592"/>
      <c r="BG8" s="593">
        <v>376474</v>
      </c>
      <c r="BH8" s="594"/>
      <c r="BI8" s="594"/>
      <c r="BJ8" s="594"/>
      <c r="BK8" s="594"/>
      <c r="BL8" s="594"/>
      <c r="BM8" s="594"/>
      <c r="BN8" s="595"/>
      <c r="BO8" s="596">
        <v>1.2</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35049709</v>
      </c>
      <c r="CS8" s="594"/>
      <c r="CT8" s="594"/>
      <c r="CU8" s="594"/>
      <c r="CV8" s="594"/>
      <c r="CW8" s="594"/>
      <c r="CX8" s="594"/>
      <c r="CY8" s="595"/>
      <c r="CZ8" s="596">
        <v>32.5</v>
      </c>
      <c r="DA8" s="596"/>
      <c r="DB8" s="596"/>
      <c r="DC8" s="596"/>
      <c r="DD8" s="602">
        <v>106382</v>
      </c>
      <c r="DE8" s="594"/>
      <c r="DF8" s="594"/>
      <c r="DG8" s="594"/>
      <c r="DH8" s="594"/>
      <c r="DI8" s="594"/>
      <c r="DJ8" s="594"/>
      <c r="DK8" s="594"/>
      <c r="DL8" s="594"/>
      <c r="DM8" s="594"/>
      <c r="DN8" s="594"/>
      <c r="DO8" s="594"/>
      <c r="DP8" s="595"/>
      <c r="DQ8" s="602">
        <v>17089004</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162669</v>
      </c>
      <c r="S9" s="594"/>
      <c r="T9" s="594"/>
      <c r="U9" s="594"/>
      <c r="V9" s="594"/>
      <c r="W9" s="594"/>
      <c r="X9" s="594"/>
      <c r="Y9" s="595"/>
      <c r="Z9" s="596">
        <v>0.1</v>
      </c>
      <c r="AA9" s="596"/>
      <c r="AB9" s="596"/>
      <c r="AC9" s="596"/>
      <c r="AD9" s="597">
        <v>162669</v>
      </c>
      <c r="AE9" s="597"/>
      <c r="AF9" s="597"/>
      <c r="AG9" s="597"/>
      <c r="AH9" s="597"/>
      <c r="AI9" s="597"/>
      <c r="AJ9" s="597"/>
      <c r="AK9" s="597"/>
      <c r="AL9" s="598">
        <v>0.3</v>
      </c>
      <c r="AM9" s="599"/>
      <c r="AN9" s="599"/>
      <c r="AO9" s="600"/>
      <c r="AP9" s="590" t="s">
        <v>220</v>
      </c>
      <c r="AQ9" s="591"/>
      <c r="AR9" s="591"/>
      <c r="AS9" s="591"/>
      <c r="AT9" s="591"/>
      <c r="AU9" s="591"/>
      <c r="AV9" s="591"/>
      <c r="AW9" s="591"/>
      <c r="AX9" s="591"/>
      <c r="AY9" s="591"/>
      <c r="AZ9" s="591"/>
      <c r="BA9" s="591"/>
      <c r="BB9" s="591"/>
      <c r="BC9" s="591"/>
      <c r="BD9" s="591"/>
      <c r="BE9" s="591"/>
      <c r="BF9" s="592"/>
      <c r="BG9" s="593">
        <v>11112103</v>
      </c>
      <c r="BH9" s="594"/>
      <c r="BI9" s="594"/>
      <c r="BJ9" s="594"/>
      <c r="BK9" s="594"/>
      <c r="BL9" s="594"/>
      <c r="BM9" s="594"/>
      <c r="BN9" s="595"/>
      <c r="BO9" s="596">
        <v>36.1</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6781175</v>
      </c>
      <c r="CS9" s="594"/>
      <c r="CT9" s="594"/>
      <c r="CU9" s="594"/>
      <c r="CV9" s="594"/>
      <c r="CW9" s="594"/>
      <c r="CX9" s="594"/>
      <c r="CY9" s="595"/>
      <c r="CZ9" s="596">
        <v>6.3</v>
      </c>
      <c r="DA9" s="596"/>
      <c r="DB9" s="596"/>
      <c r="DC9" s="596"/>
      <c r="DD9" s="602">
        <v>289085</v>
      </c>
      <c r="DE9" s="594"/>
      <c r="DF9" s="594"/>
      <c r="DG9" s="594"/>
      <c r="DH9" s="594"/>
      <c r="DI9" s="594"/>
      <c r="DJ9" s="594"/>
      <c r="DK9" s="594"/>
      <c r="DL9" s="594"/>
      <c r="DM9" s="594"/>
      <c r="DN9" s="594"/>
      <c r="DO9" s="594"/>
      <c r="DP9" s="595"/>
      <c r="DQ9" s="602">
        <v>5320206</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4653191</v>
      </c>
      <c r="S10" s="594"/>
      <c r="T10" s="594"/>
      <c r="U10" s="594"/>
      <c r="V10" s="594"/>
      <c r="W10" s="594"/>
      <c r="X10" s="594"/>
      <c r="Y10" s="595"/>
      <c r="Z10" s="596">
        <v>4.2</v>
      </c>
      <c r="AA10" s="596"/>
      <c r="AB10" s="596"/>
      <c r="AC10" s="596"/>
      <c r="AD10" s="597">
        <v>4653191</v>
      </c>
      <c r="AE10" s="597"/>
      <c r="AF10" s="597"/>
      <c r="AG10" s="597"/>
      <c r="AH10" s="597"/>
      <c r="AI10" s="597"/>
      <c r="AJ10" s="597"/>
      <c r="AK10" s="597"/>
      <c r="AL10" s="598">
        <v>8.3000000000000007</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497168</v>
      </c>
      <c r="BH10" s="594"/>
      <c r="BI10" s="594"/>
      <c r="BJ10" s="594"/>
      <c r="BK10" s="594"/>
      <c r="BL10" s="594"/>
      <c r="BM10" s="594"/>
      <c r="BN10" s="595"/>
      <c r="BO10" s="596">
        <v>1.6</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586015</v>
      </c>
      <c r="CS10" s="594"/>
      <c r="CT10" s="594"/>
      <c r="CU10" s="594"/>
      <c r="CV10" s="594"/>
      <c r="CW10" s="594"/>
      <c r="CX10" s="594"/>
      <c r="CY10" s="595"/>
      <c r="CZ10" s="596">
        <v>0.5</v>
      </c>
      <c r="DA10" s="596"/>
      <c r="DB10" s="596"/>
      <c r="DC10" s="596"/>
      <c r="DD10" s="602">
        <v>3283</v>
      </c>
      <c r="DE10" s="594"/>
      <c r="DF10" s="594"/>
      <c r="DG10" s="594"/>
      <c r="DH10" s="594"/>
      <c r="DI10" s="594"/>
      <c r="DJ10" s="594"/>
      <c r="DK10" s="594"/>
      <c r="DL10" s="594"/>
      <c r="DM10" s="594"/>
      <c r="DN10" s="594"/>
      <c r="DO10" s="594"/>
      <c r="DP10" s="595"/>
      <c r="DQ10" s="602">
        <v>91429</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25867</v>
      </c>
      <c r="S11" s="594"/>
      <c r="T11" s="594"/>
      <c r="U11" s="594"/>
      <c r="V11" s="594"/>
      <c r="W11" s="594"/>
      <c r="X11" s="594"/>
      <c r="Y11" s="595"/>
      <c r="Z11" s="596">
        <v>0</v>
      </c>
      <c r="AA11" s="596"/>
      <c r="AB11" s="596"/>
      <c r="AC11" s="596"/>
      <c r="AD11" s="597">
        <v>25867</v>
      </c>
      <c r="AE11" s="597"/>
      <c r="AF11" s="597"/>
      <c r="AG11" s="597"/>
      <c r="AH11" s="597"/>
      <c r="AI11" s="597"/>
      <c r="AJ11" s="597"/>
      <c r="AK11" s="597"/>
      <c r="AL11" s="598">
        <v>0</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2252499</v>
      </c>
      <c r="BH11" s="594"/>
      <c r="BI11" s="594"/>
      <c r="BJ11" s="594"/>
      <c r="BK11" s="594"/>
      <c r="BL11" s="594"/>
      <c r="BM11" s="594"/>
      <c r="BN11" s="595"/>
      <c r="BO11" s="596">
        <v>7.3</v>
      </c>
      <c r="BP11" s="596"/>
      <c r="BQ11" s="596"/>
      <c r="BR11" s="596"/>
      <c r="BS11" s="602">
        <v>403377</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1432899</v>
      </c>
      <c r="CS11" s="594"/>
      <c r="CT11" s="594"/>
      <c r="CU11" s="594"/>
      <c r="CV11" s="594"/>
      <c r="CW11" s="594"/>
      <c r="CX11" s="594"/>
      <c r="CY11" s="595"/>
      <c r="CZ11" s="596">
        <v>1.3</v>
      </c>
      <c r="DA11" s="596"/>
      <c r="DB11" s="596"/>
      <c r="DC11" s="596"/>
      <c r="DD11" s="602">
        <v>344601</v>
      </c>
      <c r="DE11" s="594"/>
      <c r="DF11" s="594"/>
      <c r="DG11" s="594"/>
      <c r="DH11" s="594"/>
      <c r="DI11" s="594"/>
      <c r="DJ11" s="594"/>
      <c r="DK11" s="594"/>
      <c r="DL11" s="594"/>
      <c r="DM11" s="594"/>
      <c r="DN11" s="594"/>
      <c r="DO11" s="594"/>
      <c r="DP11" s="595"/>
      <c r="DQ11" s="602">
        <v>1118976</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12604584</v>
      </c>
      <c r="BH12" s="594"/>
      <c r="BI12" s="594"/>
      <c r="BJ12" s="594"/>
      <c r="BK12" s="594"/>
      <c r="BL12" s="594"/>
      <c r="BM12" s="594"/>
      <c r="BN12" s="595"/>
      <c r="BO12" s="596">
        <v>40.9</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5370177</v>
      </c>
      <c r="CS12" s="594"/>
      <c r="CT12" s="594"/>
      <c r="CU12" s="594"/>
      <c r="CV12" s="594"/>
      <c r="CW12" s="594"/>
      <c r="CX12" s="594"/>
      <c r="CY12" s="595"/>
      <c r="CZ12" s="596">
        <v>5</v>
      </c>
      <c r="DA12" s="596"/>
      <c r="DB12" s="596"/>
      <c r="DC12" s="596"/>
      <c r="DD12" s="602">
        <v>71075</v>
      </c>
      <c r="DE12" s="594"/>
      <c r="DF12" s="594"/>
      <c r="DG12" s="594"/>
      <c r="DH12" s="594"/>
      <c r="DI12" s="594"/>
      <c r="DJ12" s="594"/>
      <c r="DK12" s="594"/>
      <c r="DL12" s="594"/>
      <c r="DM12" s="594"/>
      <c r="DN12" s="594"/>
      <c r="DO12" s="594"/>
      <c r="DP12" s="595"/>
      <c r="DQ12" s="602">
        <v>1326002</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138630</v>
      </c>
      <c r="S13" s="594"/>
      <c r="T13" s="594"/>
      <c r="U13" s="594"/>
      <c r="V13" s="594"/>
      <c r="W13" s="594"/>
      <c r="X13" s="594"/>
      <c r="Y13" s="595"/>
      <c r="Z13" s="596">
        <v>0.1</v>
      </c>
      <c r="AA13" s="596"/>
      <c r="AB13" s="596"/>
      <c r="AC13" s="596"/>
      <c r="AD13" s="597">
        <v>138630</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12549336</v>
      </c>
      <c r="BH13" s="594"/>
      <c r="BI13" s="594"/>
      <c r="BJ13" s="594"/>
      <c r="BK13" s="594"/>
      <c r="BL13" s="594"/>
      <c r="BM13" s="594"/>
      <c r="BN13" s="595"/>
      <c r="BO13" s="596">
        <v>40.700000000000003</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9466203</v>
      </c>
      <c r="CS13" s="594"/>
      <c r="CT13" s="594"/>
      <c r="CU13" s="594"/>
      <c r="CV13" s="594"/>
      <c r="CW13" s="594"/>
      <c r="CX13" s="594"/>
      <c r="CY13" s="595"/>
      <c r="CZ13" s="596">
        <v>8.8000000000000007</v>
      </c>
      <c r="DA13" s="596"/>
      <c r="DB13" s="596"/>
      <c r="DC13" s="596"/>
      <c r="DD13" s="602">
        <v>3258931</v>
      </c>
      <c r="DE13" s="594"/>
      <c r="DF13" s="594"/>
      <c r="DG13" s="594"/>
      <c r="DH13" s="594"/>
      <c r="DI13" s="594"/>
      <c r="DJ13" s="594"/>
      <c r="DK13" s="594"/>
      <c r="DL13" s="594"/>
      <c r="DM13" s="594"/>
      <c r="DN13" s="594"/>
      <c r="DO13" s="594"/>
      <c r="DP13" s="595"/>
      <c r="DQ13" s="602">
        <v>6178569</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424970</v>
      </c>
      <c r="BH14" s="594"/>
      <c r="BI14" s="594"/>
      <c r="BJ14" s="594"/>
      <c r="BK14" s="594"/>
      <c r="BL14" s="594"/>
      <c r="BM14" s="594"/>
      <c r="BN14" s="595"/>
      <c r="BO14" s="596">
        <v>1.4</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4198678</v>
      </c>
      <c r="CS14" s="594"/>
      <c r="CT14" s="594"/>
      <c r="CU14" s="594"/>
      <c r="CV14" s="594"/>
      <c r="CW14" s="594"/>
      <c r="CX14" s="594"/>
      <c r="CY14" s="595"/>
      <c r="CZ14" s="596">
        <v>3.9</v>
      </c>
      <c r="DA14" s="596"/>
      <c r="DB14" s="596"/>
      <c r="DC14" s="596"/>
      <c r="DD14" s="602">
        <v>801034</v>
      </c>
      <c r="DE14" s="594"/>
      <c r="DF14" s="594"/>
      <c r="DG14" s="594"/>
      <c r="DH14" s="594"/>
      <c r="DI14" s="594"/>
      <c r="DJ14" s="594"/>
      <c r="DK14" s="594"/>
      <c r="DL14" s="594"/>
      <c r="DM14" s="594"/>
      <c r="DN14" s="594"/>
      <c r="DO14" s="594"/>
      <c r="DP14" s="595"/>
      <c r="DQ14" s="602">
        <v>3437730</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125207</v>
      </c>
      <c r="S15" s="594"/>
      <c r="T15" s="594"/>
      <c r="U15" s="594"/>
      <c r="V15" s="594"/>
      <c r="W15" s="594"/>
      <c r="X15" s="594"/>
      <c r="Y15" s="595"/>
      <c r="Z15" s="596">
        <v>0.1</v>
      </c>
      <c r="AA15" s="596"/>
      <c r="AB15" s="596"/>
      <c r="AC15" s="596"/>
      <c r="AD15" s="597">
        <v>125207</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1438302</v>
      </c>
      <c r="BH15" s="594"/>
      <c r="BI15" s="594"/>
      <c r="BJ15" s="594"/>
      <c r="BK15" s="594"/>
      <c r="BL15" s="594"/>
      <c r="BM15" s="594"/>
      <c r="BN15" s="595"/>
      <c r="BO15" s="596">
        <v>4.7</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8320520</v>
      </c>
      <c r="CS15" s="594"/>
      <c r="CT15" s="594"/>
      <c r="CU15" s="594"/>
      <c r="CV15" s="594"/>
      <c r="CW15" s="594"/>
      <c r="CX15" s="594"/>
      <c r="CY15" s="595"/>
      <c r="CZ15" s="596">
        <v>7.7</v>
      </c>
      <c r="DA15" s="596"/>
      <c r="DB15" s="596"/>
      <c r="DC15" s="596"/>
      <c r="DD15" s="602">
        <v>2156231</v>
      </c>
      <c r="DE15" s="594"/>
      <c r="DF15" s="594"/>
      <c r="DG15" s="594"/>
      <c r="DH15" s="594"/>
      <c r="DI15" s="594"/>
      <c r="DJ15" s="594"/>
      <c r="DK15" s="594"/>
      <c r="DL15" s="594"/>
      <c r="DM15" s="594"/>
      <c r="DN15" s="594"/>
      <c r="DO15" s="594"/>
      <c r="DP15" s="595"/>
      <c r="DQ15" s="602">
        <v>6130578</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22575437</v>
      </c>
      <c r="S16" s="594"/>
      <c r="T16" s="594"/>
      <c r="U16" s="594"/>
      <c r="V16" s="594"/>
      <c r="W16" s="594"/>
      <c r="X16" s="594"/>
      <c r="Y16" s="595"/>
      <c r="Z16" s="596">
        <v>20.5</v>
      </c>
      <c r="AA16" s="596"/>
      <c r="AB16" s="596"/>
      <c r="AC16" s="596"/>
      <c r="AD16" s="597">
        <v>20460838</v>
      </c>
      <c r="AE16" s="597"/>
      <c r="AF16" s="597"/>
      <c r="AG16" s="597"/>
      <c r="AH16" s="597"/>
      <c r="AI16" s="597"/>
      <c r="AJ16" s="597"/>
      <c r="AK16" s="597"/>
      <c r="AL16" s="598">
        <v>36.700000000000003</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5807</v>
      </c>
      <c r="CS16" s="594"/>
      <c r="CT16" s="594"/>
      <c r="CU16" s="594"/>
      <c r="CV16" s="594"/>
      <c r="CW16" s="594"/>
      <c r="CX16" s="594"/>
      <c r="CY16" s="595"/>
      <c r="CZ16" s="596">
        <v>0</v>
      </c>
      <c r="DA16" s="596"/>
      <c r="DB16" s="596"/>
      <c r="DC16" s="596"/>
      <c r="DD16" s="602" t="s">
        <v>108</v>
      </c>
      <c r="DE16" s="594"/>
      <c r="DF16" s="594"/>
      <c r="DG16" s="594"/>
      <c r="DH16" s="594"/>
      <c r="DI16" s="594"/>
      <c r="DJ16" s="594"/>
      <c r="DK16" s="594"/>
      <c r="DL16" s="594"/>
      <c r="DM16" s="594"/>
      <c r="DN16" s="594"/>
      <c r="DO16" s="594"/>
      <c r="DP16" s="595"/>
      <c r="DQ16" s="602">
        <v>1429</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20460838</v>
      </c>
      <c r="S17" s="594"/>
      <c r="T17" s="594"/>
      <c r="U17" s="594"/>
      <c r="V17" s="594"/>
      <c r="W17" s="594"/>
      <c r="X17" s="594"/>
      <c r="Y17" s="595"/>
      <c r="Z17" s="596">
        <v>18.600000000000001</v>
      </c>
      <c r="AA17" s="596"/>
      <c r="AB17" s="596"/>
      <c r="AC17" s="596"/>
      <c r="AD17" s="597">
        <v>20460838</v>
      </c>
      <c r="AE17" s="597"/>
      <c r="AF17" s="597"/>
      <c r="AG17" s="597"/>
      <c r="AH17" s="597"/>
      <c r="AI17" s="597"/>
      <c r="AJ17" s="597"/>
      <c r="AK17" s="597"/>
      <c r="AL17" s="598">
        <v>36.700000000000003</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14589809</v>
      </c>
      <c r="CS17" s="594"/>
      <c r="CT17" s="594"/>
      <c r="CU17" s="594"/>
      <c r="CV17" s="594"/>
      <c r="CW17" s="594"/>
      <c r="CX17" s="594"/>
      <c r="CY17" s="595"/>
      <c r="CZ17" s="596">
        <v>13.5</v>
      </c>
      <c r="DA17" s="596"/>
      <c r="DB17" s="596"/>
      <c r="DC17" s="596"/>
      <c r="DD17" s="602" t="s">
        <v>108</v>
      </c>
      <c r="DE17" s="594"/>
      <c r="DF17" s="594"/>
      <c r="DG17" s="594"/>
      <c r="DH17" s="594"/>
      <c r="DI17" s="594"/>
      <c r="DJ17" s="594"/>
      <c r="DK17" s="594"/>
      <c r="DL17" s="594"/>
      <c r="DM17" s="594"/>
      <c r="DN17" s="594"/>
      <c r="DO17" s="594"/>
      <c r="DP17" s="595"/>
      <c r="DQ17" s="602">
        <v>14102649</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2114589</v>
      </c>
      <c r="S18" s="594"/>
      <c r="T18" s="594"/>
      <c r="U18" s="594"/>
      <c r="V18" s="594"/>
      <c r="W18" s="594"/>
      <c r="X18" s="594"/>
      <c r="Y18" s="595"/>
      <c r="Z18" s="596">
        <v>1.9</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v>1000018</v>
      </c>
      <c r="CS18" s="594"/>
      <c r="CT18" s="594"/>
      <c r="CU18" s="594"/>
      <c r="CV18" s="594"/>
      <c r="CW18" s="594"/>
      <c r="CX18" s="594"/>
      <c r="CY18" s="595"/>
      <c r="CZ18" s="596">
        <v>0.9</v>
      </c>
      <c r="DA18" s="596"/>
      <c r="DB18" s="596"/>
      <c r="DC18" s="596"/>
      <c r="DD18" s="602">
        <v>1000018</v>
      </c>
      <c r="DE18" s="594"/>
      <c r="DF18" s="594"/>
      <c r="DG18" s="594"/>
      <c r="DH18" s="594"/>
      <c r="DI18" s="594"/>
      <c r="DJ18" s="594"/>
      <c r="DK18" s="594"/>
      <c r="DL18" s="594"/>
      <c r="DM18" s="594"/>
      <c r="DN18" s="594"/>
      <c r="DO18" s="594"/>
      <c r="DP18" s="595"/>
      <c r="DQ18" s="602">
        <v>1000018</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10</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2093150</v>
      </c>
      <c r="BH19" s="594"/>
      <c r="BI19" s="594"/>
      <c r="BJ19" s="594"/>
      <c r="BK19" s="594"/>
      <c r="BL19" s="594"/>
      <c r="BM19" s="594"/>
      <c r="BN19" s="595"/>
      <c r="BO19" s="596">
        <v>6.8</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59362316</v>
      </c>
      <c r="S20" s="594"/>
      <c r="T20" s="594"/>
      <c r="U20" s="594"/>
      <c r="V20" s="594"/>
      <c r="W20" s="594"/>
      <c r="X20" s="594"/>
      <c r="Y20" s="595"/>
      <c r="Z20" s="596">
        <v>53.9</v>
      </c>
      <c r="AA20" s="596"/>
      <c r="AB20" s="596"/>
      <c r="AC20" s="596"/>
      <c r="AD20" s="597">
        <v>55167409</v>
      </c>
      <c r="AE20" s="597"/>
      <c r="AF20" s="597"/>
      <c r="AG20" s="597"/>
      <c r="AH20" s="597"/>
      <c r="AI20" s="597"/>
      <c r="AJ20" s="597"/>
      <c r="AK20" s="597"/>
      <c r="AL20" s="598">
        <v>98.9</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2093150</v>
      </c>
      <c r="BH20" s="594"/>
      <c r="BI20" s="594"/>
      <c r="BJ20" s="594"/>
      <c r="BK20" s="594"/>
      <c r="BL20" s="594"/>
      <c r="BM20" s="594"/>
      <c r="BN20" s="595"/>
      <c r="BO20" s="596">
        <v>6.8</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108006800</v>
      </c>
      <c r="CS20" s="594"/>
      <c r="CT20" s="594"/>
      <c r="CU20" s="594"/>
      <c r="CV20" s="594"/>
      <c r="CW20" s="594"/>
      <c r="CX20" s="594"/>
      <c r="CY20" s="595"/>
      <c r="CZ20" s="596">
        <v>100</v>
      </c>
      <c r="DA20" s="596"/>
      <c r="DB20" s="596"/>
      <c r="DC20" s="596"/>
      <c r="DD20" s="602">
        <v>19047869</v>
      </c>
      <c r="DE20" s="594"/>
      <c r="DF20" s="594"/>
      <c r="DG20" s="594"/>
      <c r="DH20" s="594"/>
      <c r="DI20" s="594"/>
      <c r="DJ20" s="594"/>
      <c r="DK20" s="594"/>
      <c r="DL20" s="594"/>
      <c r="DM20" s="594"/>
      <c r="DN20" s="594"/>
      <c r="DO20" s="594"/>
      <c r="DP20" s="595"/>
      <c r="DQ20" s="602">
        <v>65671551</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32570</v>
      </c>
      <c r="S21" s="594"/>
      <c r="T21" s="594"/>
      <c r="U21" s="594"/>
      <c r="V21" s="594"/>
      <c r="W21" s="594"/>
      <c r="X21" s="594"/>
      <c r="Y21" s="595"/>
      <c r="Z21" s="596">
        <v>0</v>
      </c>
      <c r="AA21" s="596"/>
      <c r="AB21" s="596"/>
      <c r="AC21" s="596"/>
      <c r="AD21" s="597">
        <v>32570</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12842</v>
      </c>
      <c r="BH21" s="594"/>
      <c r="BI21" s="594"/>
      <c r="BJ21" s="594"/>
      <c r="BK21" s="594"/>
      <c r="BL21" s="594"/>
      <c r="BM21" s="594"/>
      <c r="BN21" s="595"/>
      <c r="BO21" s="596">
        <v>0</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1120842</v>
      </c>
      <c r="S22" s="594"/>
      <c r="T22" s="594"/>
      <c r="U22" s="594"/>
      <c r="V22" s="594"/>
      <c r="W22" s="594"/>
      <c r="X22" s="594"/>
      <c r="Y22" s="595"/>
      <c r="Z22" s="596">
        <v>1</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1535527</v>
      </c>
      <c r="S23" s="594"/>
      <c r="T23" s="594"/>
      <c r="U23" s="594"/>
      <c r="V23" s="594"/>
      <c r="W23" s="594"/>
      <c r="X23" s="594"/>
      <c r="Y23" s="595"/>
      <c r="Z23" s="596">
        <v>1.4</v>
      </c>
      <c r="AA23" s="596"/>
      <c r="AB23" s="596"/>
      <c r="AC23" s="596"/>
      <c r="AD23" s="597">
        <v>74800</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2080308</v>
      </c>
      <c r="BH23" s="594"/>
      <c r="BI23" s="594"/>
      <c r="BJ23" s="594"/>
      <c r="BK23" s="594"/>
      <c r="BL23" s="594"/>
      <c r="BM23" s="594"/>
      <c r="BN23" s="595"/>
      <c r="BO23" s="596">
        <v>6.8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905292</v>
      </c>
      <c r="S24" s="594"/>
      <c r="T24" s="594"/>
      <c r="U24" s="594"/>
      <c r="V24" s="594"/>
      <c r="W24" s="594"/>
      <c r="X24" s="594"/>
      <c r="Y24" s="595"/>
      <c r="Z24" s="596">
        <v>0.8</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56084309</v>
      </c>
      <c r="CS24" s="583"/>
      <c r="CT24" s="583"/>
      <c r="CU24" s="583"/>
      <c r="CV24" s="583"/>
      <c r="CW24" s="583"/>
      <c r="CX24" s="583"/>
      <c r="CY24" s="584"/>
      <c r="CZ24" s="624">
        <v>51.9</v>
      </c>
      <c r="DA24" s="625"/>
      <c r="DB24" s="625"/>
      <c r="DC24" s="626"/>
      <c r="DD24" s="623">
        <v>38450960</v>
      </c>
      <c r="DE24" s="583"/>
      <c r="DF24" s="583"/>
      <c r="DG24" s="583"/>
      <c r="DH24" s="583"/>
      <c r="DI24" s="583"/>
      <c r="DJ24" s="583"/>
      <c r="DK24" s="584"/>
      <c r="DL24" s="623">
        <v>37931151</v>
      </c>
      <c r="DM24" s="583"/>
      <c r="DN24" s="583"/>
      <c r="DO24" s="583"/>
      <c r="DP24" s="583"/>
      <c r="DQ24" s="583"/>
      <c r="DR24" s="583"/>
      <c r="DS24" s="583"/>
      <c r="DT24" s="583"/>
      <c r="DU24" s="583"/>
      <c r="DV24" s="584"/>
      <c r="DW24" s="587">
        <v>63</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15366863</v>
      </c>
      <c r="S25" s="594"/>
      <c r="T25" s="594"/>
      <c r="U25" s="594"/>
      <c r="V25" s="594"/>
      <c r="W25" s="594"/>
      <c r="X25" s="594"/>
      <c r="Y25" s="595"/>
      <c r="Z25" s="596">
        <v>14</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19047383</v>
      </c>
      <c r="CS25" s="619"/>
      <c r="CT25" s="619"/>
      <c r="CU25" s="619"/>
      <c r="CV25" s="619"/>
      <c r="CW25" s="619"/>
      <c r="CX25" s="619"/>
      <c r="CY25" s="620"/>
      <c r="CZ25" s="627">
        <v>17.600000000000001</v>
      </c>
      <c r="DA25" s="628"/>
      <c r="DB25" s="628"/>
      <c r="DC25" s="629"/>
      <c r="DD25" s="602">
        <v>17583027</v>
      </c>
      <c r="DE25" s="619"/>
      <c r="DF25" s="619"/>
      <c r="DG25" s="619"/>
      <c r="DH25" s="619"/>
      <c r="DI25" s="619"/>
      <c r="DJ25" s="619"/>
      <c r="DK25" s="620"/>
      <c r="DL25" s="602">
        <v>17084115</v>
      </c>
      <c r="DM25" s="619"/>
      <c r="DN25" s="619"/>
      <c r="DO25" s="619"/>
      <c r="DP25" s="619"/>
      <c r="DQ25" s="619"/>
      <c r="DR25" s="619"/>
      <c r="DS25" s="619"/>
      <c r="DT25" s="619"/>
      <c r="DU25" s="619"/>
      <c r="DV25" s="620"/>
      <c r="DW25" s="598">
        <v>28.4</v>
      </c>
      <c r="DX25" s="621"/>
      <c r="DY25" s="621"/>
      <c r="DZ25" s="621"/>
      <c r="EA25" s="621"/>
      <c r="EB25" s="621"/>
      <c r="EC25" s="622"/>
    </row>
    <row r="26" spans="2:133" ht="11.25" customHeight="1" x14ac:dyDescent="0.15">
      <c r="B26" s="630" t="s">
        <v>273</v>
      </c>
      <c r="C26" s="631"/>
      <c r="D26" s="631"/>
      <c r="E26" s="631"/>
      <c r="F26" s="631"/>
      <c r="G26" s="631"/>
      <c r="H26" s="631"/>
      <c r="I26" s="631"/>
      <c r="J26" s="631"/>
      <c r="K26" s="631"/>
      <c r="L26" s="631"/>
      <c r="M26" s="631"/>
      <c r="N26" s="631"/>
      <c r="O26" s="631"/>
      <c r="P26" s="631"/>
      <c r="Q26" s="632"/>
      <c r="R26" s="593">
        <v>126492</v>
      </c>
      <c r="S26" s="594"/>
      <c r="T26" s="594"/>
      <c r="U26" s="594"/>
      <c r="V26" s="594"/>
      <c r="W26" s="594"/>
      <c r="X26" s="594"/>
      <c r="Y26" s="595"/>
      <c r="Z26" s="596">
        <v>0.1</v>
      </c>
      <c r="AA26" s="596"/>
      <c r="AB26" s="596"/>
      <c r="AC26" s="596"/>
      <c r="AD26" s="597">
        <v>126492</v>
      </c>
      <c r="AE26" s="597"/>
      <c r="AF26" s="597"/>
      <c r="AG26" s="597"/>
      <c r="AH26" s="597"/>
      <c r="AI26" s="597"/>
      <c r="AJ26" s="597"/>
      <c r="AK26" s="597"/>
      <c r="AL26" s="598">
        <v>0.2</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11598613</v>
      </c>
      <c r="CS26" s="594"/>
      <c r="CT26" s="594"/>
      <c r="CU26" s="594"/>
      <c r="CV26" s="594"/>
      <c r="CW26" s="594"/>
      <c r="CX26" s="594"/>
      <c r="CY26" s="595"/>
      <c r="CZ26" s="627">
        <v>10.7</v>
      </c>
      <c r="DA26" s="628"/>
      <c r="DB26" s="628"/>
      <c r="DC26" s="629"/>
      <c r="DD26" s="602">
        <v>10708504</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1"/>
      <c r="DY26" s="621"/>
      <c r="DZ26" s="621"/>
      <c r="EA26" s="621"/>
      <c r="EB26" s="621"/>
      <c r="EC26" s="622"/>
    </row>
    <row r="27" spans="2:133" ht="11.25" customHeight="1" x14ac:dyDescent="0.15">
      <c r="B27" s="590" t="s">
        <v>276</v>
      </c>
      <c r="C27" s="591"/>
      <c r="D27" s="591"/>
      <c r="E27" s="591"/>
      <c r="F27" s="591"/>
      <c r="G27" s="591"/>
      <c r="H27" s="591"/>
      <c r="I27" s="591"/>
      <c r="J27" s="591"/>
      <c r="K27" s="591"/>
      <c r="L27" s="591"/>
      <c r="M27" s="591"/>
      <c r="N27" s="591"/>
      <c r="O27" s="591"/>
      <c r="P27" s="591"/>
      <c r="Q27" s="592"/>
      <c r="R27" s="593">
        <v>5457014</v>
      </c>
      <c r="S27" s="594"/>
      <c r="T27" s="594"/>
      <c r="U27" s="594"/>
      <c r="V27" s="594"/>
      <c r="W27" s="594"/>
      <c r="X27" s="594"/>
      <c r="Y27" s="595"/>
      <c r="Z27" s="596">
        <v>5</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30799250</v>
      </c>
      <c r="BH27" s="594"/>
      <c r="BI27" s="594"/>
      <c r="BJ27" s="594"/>
      <c r="BK27" s="594"/>
      <c r="BL27" s="594"/>
      <c r="BM27" s="594"/>
      <c r="BN27" s="595"/>
      <c r="BO27" s="596">
        <v>100</v>
      </c>
      <c r="BP27" s="596"/>
      <c r="BQ27" s="596"/>
      <c r="BR27" s="596"/>
      <c r="BS27" s="602">
        <v>403377</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22447117</v>
      </c>
      <c r="CS27" s="619"/>
      <c r="CT27" s="619"/>
      <c r="CU27" s="619"/>
      <c r="CV27" s="619"/>
      <c r="CW27" s="619"/>
      <c r="CX27" s="619"/>
      <c r="CY27" s="620"/>
      <c r="CZ27" s="627">
        <v>20.8</v>
      </c>
      <c r="DA27" s="628"/>
      <c r="DB27" s="628"/>
      <c r="DC27" s="629"/>
      <c r="DD27" s="602">
        <v>6765284</v>
      </c>
      <c r="DE27" s="619"/>
      <c r="DF27" s="619"/>
      <c r="DG27" s="619"/>
      <c r="DH27" s="619"/>
      <c r="DI27" s="619"/>
      <c r="DJ27" s="619"/>
      <c r="DK27" s="620"/>
      <c r="DL27" s="602">
        <v>6744387</v>
      </c>
      <c r="DM27" s="619"/>
      <c r="DN27" s="619"/>
      <c r="DO27" s="619"/>
      <c r="DP27" s="619"/>
      <c r="DQ27" s="619"/>
      <c r="DR27" s="619"/>
      <c r="DS27" s="619"/>
      <c r="DT27" s="619"/>
      <c r="DU27" s="619"/>
      <c r="DV27" s="620"/>
      <c r="DW27" s="598">
        <v>11.2</v>
      </c>
      <c r="DX27" s="621"/>
      <c r="DY27" s="621"/>
      <c r="DZ27" s="621"/>
      <c r="EA27" s="621"/>
      <c r="EB27" s="621"/>
      <c r="EC27" s="622"/>
    </row>
    <row r="28" spans="2:133" ht="11.25" customHeight="1" x14ac:dyDescent="0.15">
      <c r="B28" s="590" t="s">
        <v>279</v>
      </c>
      <c r="C28" s="591"/>
      <c r="D28" s="591"/>
      <c r="E28" s="591"/>
      <c r="F28" s="591"/>
      <c r="G28" s="591"/>
      <c r="H28" s="591"/>
      <c r="I28" s="591"/>
      <c r="J28" s="591"/>
      <c r="K28" s="591"/>
      <c r="L28" s="591"/>
      <c r="M28" s="591"/>
      <c r="N28" s="591"/>
      <c r="O28" s="591"/>
      <c r="P28" s="591"/>
      <c r="Q28" s="592"/>
      <c r="R28" s="593">
        <v>554368</v>
      </c>
      <c r="S28" s="594"/>
      <c r="T28" s="594"/>
      <c r="U28" s="594"/>
      <c r="V28" s="594"/>
      <c r="W28" s="594"/>
      <c r="X28" s="594"/>
      <c r="Y28" s="595"/>
      <c r="Z28" s="596">
        <v>0.5</v>
      </c>
      <c r="AA28" s="596"/>
      <c r="AB28" s="596"/>
      <c r="AC28" s="596"/>
      <c r="AD28" s="597">
        <v>283458</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14589809</v>
      </c>
      <c r="CS28" s="594"/>
      <c r="CT28" s="594"/>
      <c r="CU28" s="594"/>
      <c r="CV28" s="594"/>
      <c r="CW28" s="594"/>
      <c r="CX28" s="594"/>
      <c r="CY28" s="595"/>
      <c r="CZ28" s="627">
        <v>13.5</v>
      </c>
      <c r="DA28" s="628"/>
      <c r="DB28" s="628"/>
      <c r="DC28" s="629"/>
      <c r="DD28" s="602">
        <v>14102649</v>
      </c>
      <c r="DE28" s="594"/>
      <c r="DF28" s="594"/>
      <c r="DG28" s="594"/>
      <c r="DH28" s="594"/>
      <c r="DI28" s="594"/>
      <c r="DJ28" s="594"/>
      <c r="DK28" s="595"/>
      <c r="DL28" s="602">
        <v>14102649</v>
      </c>
      <c r="DM28" s="594"/>
      <c r="DN28" s="594"/>
      <c r="DO28" s="594"/>
      <c r="DP28" s="594"/>
      <c r="DQ28" s="594"/>
      <c r="DR28" s="594"/>
      <c r="DS28" s="594"/>
      <c r="DT28" s="594"/>
      <c r="DU28" s="594"/>
      <c r="DV28" s="595"/>
      <c r="DW28" s="598">
        <v>23.4</v>
      </c>
      <c r="DX28" s="621"/>
      <c r="DY28" s="621"/>
      <c r="DZ28" s="621"/>
      <c r="EA28" s="621"/>
      <c r="EB28" s="621"/>
      <c r="EC28" s="622"/>
    </row>
    <row r="29" spans="2:133" ht="11.25" customHeight="1" x14ac:dyDescent="0.15">
      <c r="B29" s="590" t="s">
        <v>281</v>
      </c>
      <c r="C29" s="591"/>
      <c r="D29" s="591"/>
      <c r="E29" s="591"/>
      <c r="F29" s="591"/>
      <c r="G29" s="591"/>
      <c r="H29" s="591"/>
      <c r="I29" s="591"/>
      <c r="J29" s="591"/>
      <c r="K29" s="591"/>
      <c r="L29" s="591"/>
      <c r="M29" s="591"/>
      <c r="N29" s="591"/>
      <c r="O29" s="591"/>
      <c r="P29" s="591"/>
      <c r="Q29" s="592"/>
      <c r="R29" s="593">
        <v>33401</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14589781</v>
      </c>
      <c r="CS29" s="619"/>
      <c r="CT29" s="619"/>
      <c r="CU29" s="619"/>
      <c r="CV29" s="619"/>
      <c r="CW29" s="619"/>
      <c r="CX29" s="619"/>
      <c r="CY29" s="620"/>
      <c r="CZ29" s="627">
        <v>13.5</v>
      </c>
      <c r="DA29" s="628"/>
      <c r="DB29" s="628"/>
      <c r="DC29" s="629"/>
      <c r="DD29" s="602">
        <v>14102621</v>
      </c>
      <c r="DE29" s="619"/>
      <c r="DF29" s="619"/>
      <c r="DG29" s="619"/>
      <c r="DH29" s="619"/>
      <c r="DI29" s="619"/>
      <c r="DJ29" s="619"/>
      <c r="DK29" s="620"/>
      <c r="DL29" s="602">
        <v>14102621</v>
      </c>
      <c r="DM29" s="619"/>
      <c r="DN29" s="619"/>
      <c r="DO29" s="619"/>
      <c r="DP29" s="619"/>
      <c r="DQ29" s="619"/>
      <c r="DR29" s="619"/>
      <c r="DS29" s="619"/>
      <c r="DT29" s="619"/>
      <c r="DU29" s="619"/>
      <c r="DV29" s="620"/>
      <c r="DW29" s="598">
        <v>23.4</v>
      </c>
      <c r="DX29" s="621"/>
      <c r="DY29" s="621"/>
      <c r="DZ29" s="621"/>
      <c r="EA29" s="621"/>
      <c r="EB29" s="621"/>
      <c r="EC29" s="622"/>
    </row>
    <row r="30" spans="2:133" ht="11.25" customHeight="1" x14ac:dyDescent="0.15">
      <c r="B30" s="590" t="s">
        <v>286</v>
      </c>
      <c r="C30" s="591"/>
      <c r="D30" s="591"/>
      <c r="E30" s="591"/>
      <c r="F30" s="591"/>
      <c r="G30" s="591"/>
      <c r="H30" s="591"/>
      <c r="I30" s="591"/>
      <c r="J30" s="591"/>
      <c r="K30" s="591"/>
      <c r="L30" s="591"/>
      <c r="M30" s="591"/>
      <c r="N30" s="591"/>
      <c r="O30" s="591"/>
      <c r="P30" s="591"/>
      <c r="Q30" s="592"/>
      <c r="R30" s="593">
        <v>1615869</v>
      </c>
      <c r="S30" s="594"/>
      <c r="T30" s="594"/>
      <c r="U30" s="594"/>
      <c r="V30" s="594"/>
      <c r="W30" s="594"/>
      <c r="X30" s="594"/>
      <c r="Y30" s="595"/>
      <c r="Z30" s="596">
        <v>1.5</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99.3</v>
      </c>
      <c r="BH30" s="652"/>
      <c r="BI30" s="652"/>
      <c r="BJ30" s="652"/>
      <c r="BK30" s="652"/>
      <c r="BL30" s="652"/>
      <c r="BM30" s="588">
        <v>97.5</v>
      </c>
      <c r="BN30" s="652"/>
      <c r="BO30" s="652"/>
      <c r="BP30" s="652"/>
      <c r="BQ30" s="653"/>
      <c r="BR30" s="651">
        <v>99.3</v>
      </c>
      <c r="BS30" s="652"/>
      <c r="BT30" s="652"/>
      <c r="BU30" s="652"/>
      <c r="BV30" s="652"/>
      <c r="BW30" s="652"/>
      <c r="BX30" s="588">
        <v>97.1</v>
      </c>
      <c r="BY30" s="652"/>
      <c r="BZ30" s="652"/>
      <c r="CA30" s="652"/>
      <c r="CB30" s="653"/>
      <c r="CD30" s="656"/>
      <c r="CE30" s="657"/>
      <c r="CF30" s="607" t="s">
        <v>289</v>
      </c>
      <c r="CG30" s="608"/>
      <c r="CH30" s="608"/>
      <c r="CI30" s="608"/>
      <c r="CJ30" s="608"/>
      <c r="CK30" s="608"/>
      <c r="CL30" s="608"/>
      <c r="CM30" s="608"/>
      <c r="CN30" s="608"/>
      <c r="CO30" s="608"/>
      <c r="CP30" s="608"/>
      <c r="CQ30" s="609"/>
      <c r="CR30" s="593">
        <v>13150555</v>
      </c>
      <c r="CS30" s="594"/>
      <c r="CT30" s="594"/>
      <c r="CU30" s="594"/>
      <c r="CV30" s="594"/>
      <c r="CW30" s="594"/>
      <c r="CX30" s="594"/>
      <c r="CY30" s="595"/>
      <c r="CZ30" s="627">
        <v>12.2</v>
      </c>
      <c r="DA30" s="628"/>
      <c r="DB30" s="628"/>
      <c r="DC30" s="629"/>
      <c r="DD30" s="602">
        <v>12720506</v>
      </c>
      <c r="DE30" s="594"/>
      <c r="DF30" s="594"/>
      <c r="DG30" s="594"/>
      <c r="DH30" s="594"/>
      <c r="DI30" s="594"/>
      <c r="DJ30" s="594"/>
      <c r="DK30" s="595"/>
      <c r="DL30" s="602">
        <v>12720506</v>
      </c>
      <c r="DM30" s="594"/>
      <c r="DN30" s="594"/>
      <c r="DO30" s="594"/>
      <c r="DP30" s="594"/>
      <c r="DQ30" s="594"/>
      <c r="DR30" s="594"/>
      <c r="DS30" s="594"/>
      <c r="DT30" s="594"/>
      <c r="DU30" s="594"/>
      <c r="DV30" s="595"/>
      <c r="DW30" s="598">
        <v>21.1</v>
      </c>
      <c r="DX30" s="621"/>
      <c r="DY30" s="621"/>
      <c r="DZ30" s="621"/>
      <c r="EA30" s="621"/>
      <c r="EB30" s="621"/>
      <c r="EC30" s="622"/>
    </row>
    <row r="31" spans="2:133" ht="11.25" customHeight="1" x14ac:dyDescent="0.15">
      <c r="B31" s="590" t="s">
        <v>290</v>
      </c>
      <c r="C31" s="591"/>
      <c r="D31" s="591"/>
      <c r="E31" s="591"/>
      <c r="F31" s="591"/>
      <c r="G31" s="591"/>
      <c r="H31" s="591"/>
      <c r="I31" s="591"/>
      <c r="J31" s="591"/>
      <c r="K31" s="591"/>
      <c r="L31" s="591"/>
      <c r="M31" s="591"/>
      <c r="N31" s="591"/>
      <c r="O31" s="591"/>
      <c r="P31" s="591"/>
      <c r="Q31" s="592"/>
      <c r="R31" s="593">
        <v>1648887</v>
      </c>
      <c r="S31" s="594"/>
      <c r="T31" s="594"/>
      <c r="U31" s="594"/>
      <c r="V31" s="594"/>
      <c r="W31" s="594"/>
      <c r="X31" s="594"/>
      <c r="Y31" s="595"/>
      <c r="Z31" s="596">
        <v>1.5</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99.3</v>
      </c>
      <c r="BH31" s="619"/>
      <c r="BI31" s="619"/>
      <c r="BJ31" s="619"/>
      <c r="BK31" s="619"/>
      <c r="BL31" s="619"/>
      <c r="BM31" s="599">
        <v>97.6</v>
      </c>
      <c r="BN31" s="649"/>
      <c r="BO31" s="649"/>
      <c r="BP31" s="649"/>
      <c r="BQ31" s="650"/>
      <c r="BR31" s="648">
        <v>99.3</v>
      </c>
      <c r="BS31" s="619"/>
      <c r="BT31" s="619"/>
      <c r="BU31" s="619"/>
      <c r="BV31" s="619"/>
      <c r="BW31" s="619"/>
      <c r="BX31" s="599">
        <v>97.3</v>
      </c>
      <c r="BY31" s="649"/>
      <c r="BZ31" s="649"/>
      <c r="CA31" s="649"/>
      <c r="CB31" s="650"/>
      <c r="CD31" s="656"/>
      <c r="CE31" s="657"/>
      <c r="CF31" s="607" t="s">
        <v>293</v>
      </c>
      <c r="CG31" s="608"/>
      <c r="CH31" s="608"/>
      <c r="CI31" s="608"/>
      <c r="CJ31" s="608"/>
      <c r="CK31" s="608"/>
      <c r="CL31" s="608"/>
      <c r="CM31" s="608"/>
      <c r="CN31" s="608"/>
      <c r="CO31" s="608"/>
      <c r="CP31" s="608"/>
      <c r="CQ31" s="609"/>
      <c r="CR31" s="593">
        <v>1439226</v>
      </c>
      <c r="CS31" s="619"/>
      <c r="CT31" s="619"/>
      <c r="CU31" s="619"/>
      <c r="CV31" s="619"/>
      <c r="CW31" s="619"/>
      <c r="CX31" s="619"/>
      <c r="CY31" s="620"/>
      <c r="CZ31" s="627">
        <v>1.3</v>
      </c>
      <c r="DA31" s="628"/>
      <c r="DB31" s="628"/>
      <c r="DC31" s="629"/>
      <c r="DD31" s="602">
        <v>1382115</v>
      </c>
      <c r="DE31" s="619"/>
      <c r="DF31" s="619"/>
      <c r="DG31" s="619"/>
      <c r="DH31" s="619"/>
      <c r="DI31" s="619"/>
      <c r="DJ31" s="619"/>
      <c r="DK31" s="620"/>
      <c r="DL31" s="602">
        <v>1382115</v>
      </c>
      <c r="DM31" s="619"/>
      <c r="DN31" s="619"/>
      <c r="DO31" s="619"/>
      <c r="DP31" s="619"/>
      <c r="DQ31" s="619"/>
      <c r="DR31" s="619"/>
      <c r="DS31" s="619"/>
      <c r="DT31" s="619"/>
      <c r="DU31" s="619"/>
      <c r="DV31" s="620"/>
      <c r="DW31" s="598">
        <v>2.2999999999999998</v>
      </c>
      <c r="DX31" s="621"/>
      <c r="DY31" s="621"/>
      <c r="DZ31" s="621"/>
      <c r="EA31" s="621"/>
      <c r="EB31" s="621"/>
      <c r="EC31" s="622"/>
    </row>
    <row r="32" spans="2:133" ht="11.25" customHeight="1" x14ac:dyDescent="0.15">
      <c r="B32" s="590" t="s">
        <v>294</v>
      </c>
      <c r="C32" s="591"/>
      <c r="D32" s="591"/>
      <c r="E32" s="591"/>
      <c r="F32" s="591"/>
      <c r="G32" s="591"/>
      <c r="H32" s="591"/>
      <c r="I32" s="591"/>
      <c r="J32" s="591"/>
      <c r="K32" s="591"/>
      <c r="L32" s="591"/>
      <c r="M32" s="591"/>
      <c r="N32" s="591"/>
      <c r="O32" s="591"/>
      <c r="P32" s="591"/>
      <c r="Q32" s="592"/>
      <c r="R32" s="593">
        <v>5688988</v>
      </c>
      <c r="S32" s="594"/>
      <c r="T32" s="594"/>
      <c r="U32" s="594"/>
      <c r="V32" s="594"/>
      <c r="W32" s="594"/>
      <c r="X32" s="594"/>
      <c r="Y32" s="595"/>
      <c r="Z32" s="596">
        <v>5.2</v>
      </c>
      <c r="AA32" s="596"/>
      <c r="AB32" s="596"/>
      <c r="AC32" s="596"/>
      <c r="AD32" s="597">
        <v>99460</v>
      </c>
      <c r="AE32" s="597"/>
      <c r="AF32" s="597"/>
      <c r="AG32" s="597"/>
      <c r="AH32" s="597"/>
      <c r="AI32" s="597"/>
      <c r="AJ32" s="597"/>
      <c r="AK32" s="597"/>
      <c r="AL32" s="598">
        <v>0.2</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99.3</v>
      </c>
      <c r="BH32" s="661"/>
      <c r="BI32" s="661"/>
      <c r="BJ32" s="661"/>
      <c r="BK32" s="661"/>
      <c r="BL32" s="661"/>
      <c r="BM32" s="662">
        <v>97.2</v>
      </c>
      <c r="BN32" s="661"/>
      <c r="BO32" s="661"/>
      <c r="BP32" s="661"/>
      <c r="BQ32" s="663"/>
      <c r="BR32" s="660">
        <v>99.2</v>
      </c>
      <c r="BS32" s="661"/>
      <c r="BT32" s="661"/>
      <c r="BU32" s="661"/>
      <c r="BV32" s="661"/>
      <c r="BW32" s="661"/>
      <c r="BX32" s="662">
        <v>96.8</v>
      </c>
      <c r="BY32" s="661"/>
      <c r="BZ32" s="661"/>
      <c r="CA32" s="661"/>
      <c r="CB32" s="663"/>
      <c r="CD32" s="658"/>
      <c r="CE32" s="659"/>
      <c r="CF32" s="607" t="s">
        <v>296</v>
      </c>
      <c r="CG32" s="608"/>
      <c r="CH32" s="608"/>
      <c r="CI32" s="608"/>
      <c r="CJ32" s="608"/>
      <c r="CK32" s="608"/>
      <c r="CL32" s="608"/>
      <c r="CM32" s="608"/>
      <c r="CN32" s="608"/>
      <c r="CO32" s="608"/>
      <c r="CP32" s="608"/>
      <c r="CQ32" s="609"/>
      <c r="CR32" s="593">
        <v>28</v>
      </c>
      <c r="CS32" s="594"/>
      <c r="CT32" s="594"/>
      <c r="CU32" s="594"/>
      <c r="CV32" s="594"/>
      <c r="CW32" s="594"/>
      <c r="CX32" s="594"/>
      <c r="CY32" s="595"/>
      <c r="CZ32" s="627">
        <v>0</v>
      </c>
      <c r="DA32" s="628"/>
      <c r="DB32" s="628"/>
      <c r="DC32" s="629"/>
      <c r="DD32" s="602">
        <v>28</v>
      </c>
      <c r="DE32" s="594"/>
      <c r="DF32" s="594"/>
      <c r="DG32" s="594"/>
      <c r="DH32" s="594"/>
      <c r="DI32" s="594"/>
      <c r="DJ32" s="594"/>
      <c r="DK32" s="595"/>
      <c r="DL32" s="602">
        <v>28</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297</v>
      </c>
      <c r="C33" s="591"/>
      <c r="D33" s="591"/>
      <c r="E33" s="591"/>
      <c r="F33" s="591"/>
      <c r="G33" s="591"/>
      <c r="H33" s="591"/>
      <c r="I33" s="591"/>
      <c r="J33" s="591"/>
      <c r="K33" s="591"/>
      <c r="L33" s="591"/>
      <c r="M33" s="591"/>
      <c r="N33" s="591"/>
      <c r="O33" s="591"/>
      <c r="P33" s="591"/>
      <c r="Q33" s="592"/>
      <c r="R33" s="593">
        <v>16708100</v>
      </c>
      <c r="S33" s="594"/>
      <c r="T33" s="594"/>
      <c r="U33" s="594"/>
      <c r="V33" s="594"/>
      <c r="W33" s="594"/>
      <c r="X33" s="594"/>
      <c r="Y33" s="595"/>
      <c r="Z33" s="596">
        <v>15.2</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32868815</v>
      </c>
      <c r="CS33" s="619"/>
      <c r="CT33" s="619"/>
      <c r="CU33" s="619"/>
      <c r="CV33" s="619"/>
      <c r="CW33" s="619"/>
      <c r="CX33" s="619"/>
      <c r="CY33" s="620"/>
      <c r="CZ33" s="627">
        <v>30.4</v>
      </c>
      <c r="DA33" s="628"/>
      <c r="DB33" s="628"/>
      <c r="DC33" s="629"/>
      <c r="DD33" s="602">
        <v>23735370</v>
      </c>
      <c r="DE33" s="619"/>
      <c r="DF33" s="619"/>
      <c r="DG33" s="619"/>
      <c r="DH33" s="619"/>
      <c r="DI33" s="619"/>
      <c r="DJ33" s="619"/>
      <c r="DK33" s="620"/>
      <c r="DL33" s="602">
        <v>19122425</v>
      </c>
      <c r="DM33" s="619"/>
      <c r="DN33" s="619"/>
      <c r="DO33" s="619"/>
      <c r="DP33" s="619"/>
      <c r="DQ33" s="619"/>
      <c r="DR33" s="619"/>
      <c r="DS33" s="619"/>
      <c r="DT33" s="619"/>
      <c r="DU33" s="619"/>
      <c r="DV33" s="620"/>
      <c r="DW33" s="598">
        <v>31.8</v>
      </c>
      <c r="DX33" s="621"/>
      <c r="DY33" s="621"/>
      <c r="DZ33" s="621"/>
      <c r="EA33" s="621"/>
      <c r="EB33" s="621"/>
      <c r="EC33" s="622"/>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10525789</v>
      </c>
      <c r="CS34" s="594"/>
      <c r="CT34" s="594"/>
      <c r="CU34" s="594"/>
      <c r="CV34" s="594"/>
      <c r="CW34" s="594"/>
      <c r="CX34" s="594"/>
      <c r="CY34" s="595"/>
      <c r="CZ34" s="627">
        <v>9.6999999999999993</v>
      </c>
      <c r="DA34" s="628"/>
      <c r="DB34" s="628"/>
      <c r="DC34" s="629"/>
      <c r="DD34" s="602">
        <v>8134518</v>
      </c>
      <c r="DE34" s="594"/>
      <c r="DF34" s="594"/>
      <c r="DG34" s="594"/>
      <c r="DH34" s="594"/>
      <c r="DI34" s="594"/>
      <c r="DJ34" s="594"/>
      <c r="DK34" s="595"/>
      <c r="DL34" s="602">
        <v>7507717</v>
      </c>
      <c r="DM34" s="594"/>
      <c r="DN34" s="594"/>
      <c r="DO34" s="594"/>
      <c r="DP34" s="594"/>
      <c r="DQ34" s="594"/>
      <c r="DR34" s="594"/>
      <c r="DS34" s="594"/>
      <c r="DT34" s="594"/>
      <c r="DU34" s="594"/>
      <c r="DV34" s="595"/>
      <c r="DW34" s="598">
        <v>12.5</v>
      </c>
      <c r="DX34" s="621"/>
      <c r="DY34" s="621"/>
      <c r="DZ34" s="621"/>
      <c r="EA34" s="621"/>
      <c r="EB34" s="621"/>
      <c r="EC34" s="622"/>
    </row>
    <row r="35" spans="2:133" ht="11.25" customHeight="1" x14ac:dyDescent="0.15">
      <c r="B35" s="590" t="s">
        <v>303</v>
      </c>
      <c r="C35" s="591"/>
      <c r="D35" s="591"/>
      <c r="E35" s="591"/>
      <c r="F35" s="591"/>
      <c r="G35" s="591"/>
      <c r="H35" s="591"/>
      <c r="I35" s="591"/>
      <c r="J35" s="591"/>
      <c r="K35" s="591"/>
      <c r="L35" s="591"/>
      <c r="M35" s="591"/>
      <c r="N35" s="591"/>
      <c r="O35" s="591"/>
      <c r="P35" s="591"/>
      <c r="Q35" s="592"/>
      <c r="R35" s="593">
        <v>4431800</v>
      </c>
      <c r="S35" s="594"/>
      <c r="T35" s="594"/>
      <c r="U35" s="594"/>
      <c r="V35" s="594"/>
      <c r="W35" s="594"/>
      <c r="X35" s="594"/>
      <c r="Y35" s="595"/>
      <c r="Z35" s="596">
        <v>4</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12258777</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663554</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936738</v>
      </c>
      <c r="CS35" s="619"/>
      <c r="CT35" s="619"/>
      <c r="CU35" s="619"/>
      <c r="CV35" s="619"/>
      <c r="CW35" s="619"/>
      <c r="CX35" s="619"/>
      <c r="CY35" s="620"/>
      <c r="CZ35" s="627">
        <v>0.9</v>
      </c>
      <c r="DA35" s="628"/>
      <c r="DB35" s="628"/>
      <c r="DC35" s="629"/>
      <c r="DD35" s="602">
        <v>791405</v>
      </c>
      <c r="DE35" s="619"/>
      <c r="DF35" s="619"/>
      <c r="DG35" s="619"/>
      <c r="DH35" s="619"/>
      <c r="DI35" s="619"/>
      <c r="DJ35" s="619"/>
      <c r="DK35" s="620"/>
      <c r="DL35" s="602">
        <v>791405</v>
      </c>
      <c r="DM35" s="619"/>
      <c r="DN35" s="619"/>
      <c r="DO35" s="619"/>
      <c r="DP35" s="619"/>
      <c r="DQ35" s="619"/>
      <c r="DR35" s="619"/>
      <c r="DS35" s="619"/>
      <c r="DT35" s="619"/>
      <c r="DU35" s="619"/>
      <c r="DV35" s="620"/>
      <c r="DW35" s="598">
        <v>1.3</v>
      </c>
      <c r="DX35" s="621"/>
      <c r="DY35" s="621"/>
      <c r="DZ35" s="621"/>
      <c r="EA35" s="621"/>
      <c r="EB35" s="621"/>
      <c r="EC35" s="622"/>
    </row>
    <row r="36" spans="2:133" ht="11.25" customHeight="1" x14ac:dyDescent="0.15">
      <c r="B36" s="636" t="s">
        <v>307</v>
      </c>
      <c r="C36" s="637"/>
      <c r="D36" s="637"/>
      <c r="E36" s="637"/>
      <c r="F36" s="637"/>
      <c r="G36" s="637"/>
      <c r="H36" s="637"/>
      <c r="I36" s="637"/>
      <c r="J36" s="637"/>
      <c r="K36" s="637"/>
      <c r="L36" s="637"/>
      <c r="M36" s="637"/>
      <c r="N36" s="637"/>
      <c r="O36" s="637"/>
      <c r="P36" s="637"/>
      <c r="Q36" s="638"/>
      <c r="R36" s="665">
        <v>110156529</v>
      </c>
      <c r="S36" s="666"/>
      <c r="T36" s="666"/>
      <c r="U36" s="666"/>
      <c r="V36" s="666"/>
      <c r="W36" s="666"/>
      <c r="X36" s="666"/>
      <c r="Y36" s="667"/>
      <c r="Z36" s="668">
        <v>100</v>
      </c>
      <c r="AA36" s="668"/>
      <c r="AB36" s="668"/>
      <c r="AC36" s="668"/>
      <c r="AD36" s="669">
        <v>55784189</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2225757</v>
      </c>
      <c r="BA36" s="594"/>
      <c r="BB36" s="594"/>
      <c r="BC36" s="594"/>
      <c r="BD36" s="619"/>
      <c r="BE36" s="619"/>
      <c r="BF36" s="650"/>
      <c r="BG36" s="607" t="s">
        <v>309</v>
      </c>
      <c r="BH36" s="608"/>
      <c r="BI36" s="608"/>
      <c r="BJ36" s="608"/>
      <c r="BK36" s="608"/>
      <c r="BL36" s="608"/>
      <c r="BM36" s="608"/>
      <c r="BN36" s="608"/>
      <c r="BO36" s="608"/>
      <c r="BP36" s="608"/>
      <c r="BQ36" s="608"/>
      <c r="BR36" s="608"/>
      <c r="BS36" s="608"/>
      <c r="BT36" s="608"/>
      <c r="BU36" s="609"/>
      <c r="BV36" s="593">
        <v>477951</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5972631</v>
      </c>
      <c r="CS36" s="594"/>
      <c r="CT36" s="594"/>
      <c r="CU36" s="594"/>
      <c r="CV36" s="594"/>
      <c r="CW36" s="594"/>
      <c r="CX36" s="594"/>
      <c r="CY36" s="595"/>
      <c r="CZ36" s="627">
        <v>5.5</v>
      </c>
      <c r="DA36" s="628"/>
      <c r="DB36" s="628"/>
      <c r="DC36" s="629"/>
      <c r="DD36" s="602">
        <v>5452902</v>
      </c>
      <c r="DE36" s="594"/>
      <c r="DF36" s="594"/>
      <c r="DG36" s="594"/>
      <c r="DH36" s="594"/>
      <c r="DI36" s="594"/>
      <c r="DJ36" s="594"/>
      <c r="DK36" s="595"/>
      <c r="DL36" s="602">
        <v>3408019</v>
      </c>
      <c r="DM36" s="594"/>
      <c r="DN36" s="594"/>
      <c r="DO36" s="594"/>
      <c r="DP36" s="594"/>
      <c r="DQ36" s="594"/>
      <c r="DR36" s="594"/>
      <c r="DS36" s="594"/>
      <c r="DT36" s="594"/>
      <c r="DU36" s="594"/>
      <c r="DV36" s="595"/>
      <c r="DW36" s="598">
        <v>5.7</v>
      </c>
      <c r="DX36" s="621"/>
      <c r="DY36" s="621"/>
      <c r="DZ36" s="621"/>
      <c r="EA36" s="621"/>
      <c r="EB36" s="621"/>
      <c r="EC36" s="622"/>
    </row>
    <row r="37" spans="2:133" ht="11.25" customHeight="1" x14ac:dyDescent="0.15">
      <c r="AQ37" s="672" t="s">
        <v>311</v>
      </c>
      <c r="AR37" s="673"/>
      <c r="AS37" s="673"/>
      <c r="AT37" s="673"/>
      <c r="AU37" s="673"/>
      <c r="AV37" s="673"/>
      <c r="AW37" s="673"/>
      <c r="AX37" s="673"/>
      <c r="AY37" s="674"/>
      <c r="AZ37" s="593">
        <v>525883</v>
      </c>
      <c r="BA37" s="594"/>
      <c r="BB37" s="594"/>
      <c r="BC37" s="594"/>
      <c r="BD37" s="619"/>
      <c r="BE37" s="619"/>
      <c r="BF37" s="650"/>
      <c r="BG37" s="607" t="s">
        <v>312</v>
      </c>
      <c r="BH37" s="608"/>
      <c r="BI37" s="608"/>
      <c r="BJ37" s="608"/>
      <c r="BK37" s="608"/>
      <c r="BL37" s="608"/>
      <c r="BM37" s="608"/>
      <c r="BN37" s="608"/>
      <c r="BO37" s="608"/>
      <c r="BP37" s="608"/>
      <c r="BQ37" s="608"/>
      <c r="BR37" s="608"/>
      <c r="BS37" s="608"/>
      <c r="BT37" s="608"/>
      <c r="BU37" s="609"/>
      <c r="BV37" s="593">
        <v>32366</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10836</v>
      </c>
      <c r="CS37" s="619"/>
      <c r="CT37" s="619"/>
      <c r="CU37" s="619"/>
      <c r="CV37" s="619"/>
      <c r="CW37" s="619"/>
      <c r="CX37" s="619"/>
      <c r="CY37" s="620"/>
      <c r="CZ37" s="627">
        <v>0</v>
      </c>
      <c r="DA37" s="628"/>
      <c r="DB37" s="628"/>
      <c r="DC37" s="629"/>
      <c r="DD37" s="602">
        <v>10836</v>
      </c>
      <c r="DE37" s="619"/>
      <c r="DF37" s="619"/>
      <c r="DG37" s="619"/>
      <c r="DH37" s="619"/>
      <c r="DI37" s="619"/>
      <c r="DJ37" s="619"/>
      <c r="DK37" s="620"/>
      <c r="DL37" s="602">
        <v>10833</v>
      </c>
      <c r="DM37" s="619"/>
      <c r="DN37" s="619"/>
      <c r="DO37" s="619"/>
      <c r="DP37" s="619"/>
      <c r="DQ37" s="619"/>
      <c r="DR37" s="619"/>
      <c r="DS37" s="619"/>
      <c r="DT37" s="619"/>
      <c r="DU37" s="619"/>
      <c r="DV37" s="620"/>
      <c r="DW37" s="598">
        <v>0</v>
      </c>
      <c r="DX37" s="621"/>
      <c r="DY37" s="621"/>
      <c r="DZ37" s="621"/>
      <c r="EA37" s="621"/>
      <c r="EB37" s="621"/>
      <c r="EC37" s="622"/>
    </row>
    <row r="38" spans="2:133" ht="11.25" customHeight="1" x14ac:dyDescent="0.15">
      <c r="AQ38" s="672" t="s">
        <v>314</v>
      </c>
      <c r="AR38" s="673"/>
      <c r="AS38" s="673"/>
      <c r="AT38" s="673"/>
      <c r="AU38" s="673"/>
      <c r="AV38" s="673"/>
      <c r="AW38" s="673"/>
      <c r="AX38" s="673"/>
      <c r="AY38" s="674"/>
      <c r="AZ38" s="593">
        <v>165874</v>
      </c>
      <c r="BA38" s="594"/>
      <c r="BB38" s="594"/>
      <c r="BC38" s="594"/>
      <c r="BD38" s="619"/>
      <c r="BE38" s="619"/>
      <c r="BF38" s="650"/>
      <c r="BG38" s="607" t="s">
        <v>315</v>
      </c>
      <c r="BH38" s="608"/>
      <c r="BI38" s="608"/>
      <c r="BJ38" s="608"/>
      <c r="BK38" s="608"/>
      <c r="BL38" s="608"/>
      <c r="BM38" s="608"/>
      <c r="BN38" s="608"/>
      <c r="BO38" s="608"/>
      <c r="BP38" s="608"/>
      <c r="BQ38" s="608"/>
      <c r="BR38" s="608"/>
      <c r="BS38" s="608"/>
      <c r="BT38" s="608"/>
      <c r="BU38" s="609"/>
      <c r="BV38" s="593">
        <v>49559</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9942620</v>
      </c>
      <c r="CS38" s="594"/>
      <c r="CT38" s="594"/>
      <c r="CU38" s="594"/>
      <c r="CV38" s="594"/>
      <c r="CW38" s="594"/>
      <c r="CX38" s="594"/>
      <c r="CY38" s="595"/>
      <c r="CZ38" s="627">
        <v>9.1999999999999993</v>
      </c>
      <c r="DA38" s="628"/>
      <c r="DB38" s="628"/>
      <c r="DC38" s="629"/>
      <c r="DD38" s="602">
        <v>8489205</v>
      </c>
      <c r="DE38" s="594"/>
      <c r="DF38" s="594"/>
      <c r="DG38" s="594"/>
      <c r="DH38" s="594"/>
      <c r="DI38" s="594"/>
      <c r="DJ38" s="594"/>
      <c r="DK38" s="595"/>
      <c r="DL38" s="602">
        <v>7348510</v>
      </c>
      <c r="DM38" s="594"/>
      <c r="DN38" s="594"/>
      <c r="DO38" s="594"/>
      <c r="DP38" s="594"/>
      <c r="DQ38" s="594"/>
      <c r="DR38" s="594"/>
      <c r="DS38" s="594"/>
      <c r="DT38" s="594"/>
      <c r="DU38" s="594"/>
      <c r="DV38" s="595"/>
      <c r="DW38" s="598">
        <v>12.2</v>
      </c>
      <c r="DX38" s="621"/>
      <c r="DY38" s="621"/>
      <c r="DZ38" s="621"/>
      <c r="EA38" s="621"/>
      <c r="EB38" s="621"/>
      <c r="EC38" s="622"/>
    </row>
    <row r="39" spans="2:133" ht="11.25" customHeight="1" x14ac:dyDescent="0.15">
      <c r="AQ39" s="672" t="s">
        <v>317</v>
      </c>
      <c r="AR39" s="673"/>
      <c r="AS39" s="673"/>
      <c r="AT39" s="673"/>
      <c r="AU39" s="673"/>
      <c r="AV39" s="673"/>
      <c r="AW39" s="673"/>
      <c r="AX39" s="673"/>
      <c r="AY39" s="674"/>
      <c r="AZ39" s="593">
        <v>81767</v>
      </c>
      <c r="BA39" s="594"/>
      <c r="BB39" s="594"/>
      <c r="BC39" s="594"/>
      <c r="BD39" s="619"/>
      <c r="BE39" s="619"/>
      <c r="BF39" s="650"/>
      <c r="BG39" s="676" t="s">
        <v>318</v>
      </c>
      <c r="BH39" s="677"/>
      <c r="BI39" s="677"/>
      <c r="BJ39" s="677"/>
      <c r="BK39" s="677"/>
      <c r="BL39" s="187"/>
      <c r="BM39" s="608" t="s">
        <v>319</v>
      </c>
      <c r="BN39" s="608"/>
      <c r="BO39" s="608"/>
      <c r="BP39" s="608"/>
      <c r="BQ39" s="608"/>
      <c r="BR39" s="608"/>
      <c r="BS39" s="608"/>
      <c r="BT39" s="608"/>
      <c r="BU39" s="609"/>
      <c r="BV39" s="593">
        <v>97</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746818</v>
      </c>
      <c r="CS39" s="619"/>
      <c r="CT39" s="619"/>
      <c r="CU39" s="619"/>
      <c r="CV39" s="619"/>
      <c r="CW39" s="619"/>
      <c r="CX39" s="619"/>
      <c r="CY39" s="620"/>
      <c r="CZ39" s="627">
        <v>0.7</v>
      </c>
      <c r="DA39" s="628"/>
      <c r="DB39" s="628"/>
      <c r="DC39" s="629"/>
      <c r="DD39" s="602">
        <v>741042</v>
      </c>
      <c r="DE39" s="619"/>
      <c r="DF39" s="619"/>
      <c r="DG39" s="619"/>
      <c r="DH39" s="619"/>
      <c r="DI39" s="619"/>
      <c r="DJ39" s="619"/>
      <c r="DK39" s="620"/>
      <c r="DL39" s="602" t="s">
        <v>108</v>
      </c>
      <c r="DM39" s="619"/>
      <c r="DN39" s="619"/>
      <c r="DO39" s="619"/>
      <c r="DP39" s="619"/>
      <c r="DQ39" s="619"/>
      <c r="DR39" s="619"/>
      <c r="DS39" s="619"/>
      <c r="DT39" s="619"/>
      <c r="DU39" s="619"/>
      <c r="DV39" s="620"/>
      <c r="DW39" s="598" t="s">
        <v>108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1786342</v>
      </c>
      <c r="BA40" s="594"/>
      <c r="BB40" s="594"/>
      <c r="BC40" s="594"/>
      <c r="BD40" s="619"/>
      <c r="BE40" s="619"/>
      <c r="BF40" s="650"/>
      <c r="BG40" s="676"/>
      <c r="BH40" s="677"/>
      <c r="BI40" s="677"/>
      <c r="BJ40" s="677"/>
      <c r="BK40" s="677"/>
      <c r="BL40" s="187"/>
      <c r="BM40" s="608" t="s">
        <v>322</v>
      </c>
      <c r="BN40" s="608"/>
      <c r="BO40" s="608"/>
      <c r="BP40" s="608"/>
      <c r="BQ40" s="608"/>
      <c r="BR40" s="608"/>
      <c r="BS40" s="608"/>
      <c r="BT40" s="608"/>
      <c r="BU40" s="609"/>
      <c r="BV40" s="593">
        <v>111</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4744219</v>
      </c>
      <c r="CS40" s="594"/>
      <c r="CT40" s="594"/>
      <c r="CU40" s="594"/>
      <c r="CV40" s="594"/>
      <c r="CW40" s="594"/>
      <c r="CX40" s="594"/>
      <c r="CY40" s="595"/>
      <c r="CZ40" s="627">
        <v>4.4000000000000004</v>
      </c>
      <c r="DA40" s="628"/>
      <c r="DB40" s="628"/>
      <c r="DC40" s="629"/>
      <c r="DD40" s="602">
        <v>126298</v>
      </c>
      <c r="DE40" s="594"/>
      <c r="DF40" s="594"/>
      <c r="DG40" s="594"/>
      <c r="DH40" s="594"/>
      <c r="DI40" s="594"/>
      <c r="DJ40" s="594"/>
      <c r="DK40" s="595"/>
      <c r="DL40" s="602">
        <v>66774</v>
      </c>
      <c r="DM40" s="594"/>
      <c r="DN40" s="594"/>
      <c r="DO40" s="594"/>
      <c r="DP40" s="594"/>
      <c r="DQ40" s="594"/>
      <c r="DR40" s="594"/>
      <c r="DS40" s="594"/>
      <c r="DT40" s="594"/>
      <c r="DU40" s="594"/>
      <c r="DV40" s="595"/>
      <c r="DW40" s="598">
        <v>0.1</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7473154</v>
      </c>
      <c r="BA41" s="666"/>
      <c r="BB41" s="666"/>
      <c r="BC41" s="666"/>
      <c r="BD41" s="661"/>
      <c r="BE41" s="661"/>
      <c r="BF41" s="663"/>
      <c r="BG41" s="678"/>
      <c r="BH41" s="679"/>
      <c r="BI41" s="679"/>
      <c r="BJ41" s="679"/>
      <c r="BK41" s="679"/>
      <c r="BL41" s="189"/>
      <c r="BM41" s="614" t="s">
        <v>325</v>
      </c>
      <c r="BN41" s="614"/>
      <c r="BO41" s="614"/>
      <c r="BP41" s="614"/>
      <c r="BQ41" s="614"/>
      <c r="BR41" s="614"/>
      <c r="BS41" s="614"/>
      <c r="BT41" s="614"/>
      <c r="BU41" s="615"/>
      <c r="BV41" s="665">
        <v>399</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9"/>
      <c r="CT41" s="619"/>
      <c r="CU41" s="619"/>
      <c r="CV41" s="619"/>
      <c r="CW41" s="619"/>
      <c r="CX41" s="619"/>
      <c r="CY41" s="620"/>
      <c r="CZ41" s="627" t="s">
        <v>212</v>
      </c>
      <c r="DA41" s="628"/>
      <c r="DB41" s="628"/>
      <c r="DC41" s="629"/>
      <c r="DD41" s="602" t="s">
        <v>212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19053676</v>
      </c>
      <c r="CS42" s="594"/>
      <c r="CT42" s="594"/>
      <c r="CU42" s="594"/>
      <c r="CV42" s="594"/>
      <c r="CW42" s="594"/>
      <c r="CX42" s="594"/>
      <c r="CY42" s="595"/>
      <c r="CZ42" s="627">
        <v>17.600000000000001</v>
      </c>
      <c r="DA42" s="686"/>
      <c r="DB42" s="686"/>
      <c r="DC42" s="687"/>
      <c r="DD42" s="602">
        <v>3485221</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534664</v>
      </c>
      <c r="CS43" s="619"/>
      <c r="CT43" s="619"/>
      <c r="CU43" s="619"/>
      <c r="CV43" s="619"/>
      <c r="CW43" s="619"/>
      <c r="CX43" s="619"/>
      <c r="CY43" s="620"/>
      <c r="CZ43" s="627">
        <v>0.5</v>
      </c>
      <c r="DA43" s="628"/>
      <c r="DB43" s="628"/>
      <c r="DC43" s="629"/>
      <c r="DD43" s="602">
        <v>533695</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19047869</v>
      </c>
      <c r="CS44" s="594"/>
      <c r="CT44" s="594"/>
      <c r="CU44" s="594"/>
      <c r="CV44" s="594"/>
      <c r="CW44" s="594"/>
      <c r="CX44" s="594"/>
      <c r="CY44" s="595"/>
      <c r="CZ44" s="627">
        <v>17.600000000000001</v>
      </c>
      <c r="DA44" s="686"/>
      <c r="DB44" s="686"/>
      <c r="DC44" s="687"/>
      <c r="DD44" s="602">
        <v>3483792</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333</v>
      </c>
      <c r="CG45" s="591"/>
      <c r="CH45" s="591"/>
      <c r="CI45" s="591"/>
      <c r="CJ45" s="591"/>
      <c r="CK45" s="591"/>
      <c r="CL45" s="591"/>
      <c r="CM45" s="591"/>
      <c r="CN45" s="591"/>
      <c r="CO45" s="591"/>
      <c r="CP45" s="591"/>
      <c r="CQ45" s="592"/>
      <c r="CR45" s="593">
        <v>4816931</v>
      </c>
      <c r="CS45" s="619"/>
      <c r="CT45" s="619"/>
      <c r="CU45" s="619"/>
      <c r="CV45" s="619"/>
      <c r="CW45" s="619"/>
      <c r="CX45" s="619"/>
      <c r="CY45" s="620"/>
      <c r="CZ45" s="627">
        <v>4.5</v>
      </c>
      <c r="DA45" s="628"/>
      <c r="DB45" s="628"/>
      <c r="DC45" s="629"/>
      <c r="DD45" s="602">
        <v>249756</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334</v>
      </c>
      <c r="CG46" s="591"/>
      <c r="CH46" s="591"/>
      <c r="CI46" s="591"/>
      <c r="CJ46" s="591"/>
      <c r="CK46" s="591"/>
      <c r="CL46" s="591"/>
      <c r="CM46" s="591"/>
      <c r="CN46" s="591"/>
      <c r="CO46" s="591"/>
      <c r="CP46" s="591"/>
      <c r="CQ46" s="592"/>
      <c r="CR46" s="593">
        <v>14030568</v>
      </c>
      <c r="CS46" s="594"/>
      <c r="CT46" s="594"/>
      <c r="CU46" s="594"/>
      <c r="CV46" s="594"/>
      <c r="CW46" s="594"/>
      <c r="CX46" s="594"/>
      <c r="CY46" s="595"/>
      <c r="CZ46" s="627">
        <v>13</v>
      </c>
      <c r="DA46" s="686"/>
      <c r="DB46" s="686"/>
      <c r="DC46" s="687"/>
      <c r="DD46" s="602">
        <v>3218306</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335</v>
      </c>
      <c r="CG47" s="591"/>
      <c r="CH47" s="591"/>
      <c r="CI47" s="591"/>
      <c r="CJ47" s="591"/>
      <c r="CK47" s="591"/>
      <c r="CL47" s="591"/>
      <c r="CM47" s="591"/>
      <c r="CN47" s="591"/>
      <c r="CO47" s="591"/>
      <c r="CP47" s="591"/>
      <c r="CQ47" s="592"/>
      <c r="CR47" s="593">
        <v>5807</v>
      </c>
      <c r="CS47" s="619"/>
      <c r="CT47" s="619"/>
      <c r="CU47" s="619"/>
      <c r="CV47" s="619"/>
      <c r="CW47" s="619"/>
      <c r="CX47" s="619"/>
      <c r="CY47" s="620"/>
      <c r="CZ47" s="627">
        <v>0</v>
      </c>
      <c r="DA47" s="628"/>
      <c r="DB47" s="628"/>
      <c r="DC47" s="629"/>
      <c r="DD47" s="602">
        <v>1429</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86"/>
      <c r="DB48" s="686"/>
      <c r="DC48" s="687"/>
      <c r="DD48" s="602" t="s">
        <v>118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337</v>
      </c>
      <c r="CE49" s="637"/>
      <c r="CF49" s="637"/>
      <c r="CG49" s="637"/>
      <c r="CH49" s="637"/>
      <c r="CI49" s="637"/>
      <c r="CJ49" s="637"/>
      <c r="CK49" s="637"/>
      <c r="CL49" s="637"/>
      <c r="CM49" s="637"/>
      <c r="CN49" s="637"/>
      <c r="CO49" s="637"/>
      <c r="CP49" s="637"/>
      <c r="CQ49" s="638"/>
      <c r="CR49" s="665">
        <v>108006800</v>
      </c>
      <c r="CS49" s="661"/>
      <c r="CT49" s="661"/>
      <c r="CU49" s="661"/>
      <c r="CV49" s="661"/>
      <c r="CW49" s="661"/>
      <c r="CX49" s="661"/>
      <c r="CY49" s="688"/>
      <c r="CZ49" s="689">
        <v>100</v>
      </c>
      <c r="DA49" s="690"/>
      <c r="DB49" s="690"/>
      <c r="DC49" s="691"/>
      <c r="DD49" s="692">
        <v>65671551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110158</v>
      </c>
      <c r="R7" s="723"/>
      <c r="S7" s="723"/>
      <c r="T7" s="723"/>
      <c r="U7" s="723"/>
      <c r="V7" s="723">
        <v>108013</v>
      </c>
      <c r="W7" s="723"/>
      <c r="X7" s="723"/>
      <c r="Y7" s="723"/>
      <c r="Z7" s="723"/>
      <c r="AA7" s="723">
        <v>2145</v>
      </c>
      <c r="AB7" s="723"/>
      <c r="AC7" s="723"/>
      <c r="AD7" s="723"/>
      <c r="AE7" s="724"/>
      <c r="AF7" s="725">
        <v>1995</v>
      </c>
      <c r="AG7" s="726"/>
      <c r="AH7" s="726"/>
      <c r="AI7" s="726"/>
      <c r="AJ7" s="727"/>
      <c r="AK7" s="762">
        <v>1611</v>
      </c>
      <c r="AL7" s="763"/>
      <c r="AM7" s="763"/>
      <c r="AN7" s="763"/>
      <c r="AO7" s="763"/>
      <c r="AP7" s="763">
        <v>133965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13</v>
      </c>
      <c r="CI7" s="760"/>
      <c r="CJ7" s="760"/>
      <c r="CK7" s="760"/>
      <c r="CL7" s="761"/>
      <c r="CM7" s="759">
        <v>274</v>
      </c>
      <c r="CN7" s="760"/>
      <c r="CO7" s="760"/>
      <c r="CP7" s="760"/>
      <c r="CQ7" s="761"/>
      <c r="CR7" s="759">
        <v>170</v>
      </c>
      <c r="CS7" s="760"/>
      <c r="CT7" s="760"/>
      <c r="CU7" s="760"/>
      <c r="CV7" s="761"/>
      <c r="CW7" s="759" t="s">
        <v>505</v>
      </c>
      <c r="CX7" s="760"/>
      <c r="CY7" s="760"/>
      <c r="CZ7" s="760"/>
      <c r="DA7" s="761"/>
      <c r="DB7" s="759" t="s">
        <v>505</v>
      </c>
      <c r="DC7" s="760"/>
      <c r="DD7" s="760"/>
      <c r="DE7" s="760"/>
      <c r="DF7" s="761"/>
      <c r="DG7" s="759" t="s">
        <v>505</v>
      </c>
      <c r="DH7" s="760"/>
      <c r="DI7" s="760"/>
      <c r="DJ7" s="760"/>
      <c r="DK7" s="761"/>
      <c r="DL7" s="759" t="s">
        <v>505</v>
      </c>
      <c r="DM7" s="760"/>
      <c r="DN7" s="760"/>
      <c r="DO7" s="760"/>
      <c r="DP7" s="761"/>
      <c r="DQ7" s="759" t="s">
        <v>505</v>
      </c>
      <c r="DR7" s="760"/>
      <c r="DS7" s="760"/>
      <c r="DT7" s="760"/>
      <c r="DU7" s="761"/>
      <c r="DV7" s="740"/>
      <c r="DW7" s="741"/>
      <c r="DX7" s="741"/>
      <c r="DY7" s="741"/>
      <c r="DZ7" s="742"/>
      <c r="EA7" s="205"/>
    </row>
    <row r="8" spans="1:131" s="206" customFormat="1" ht="26.25" customHeight="1" x14ac:dyDescent="0.15">
      <c r="A8" s="212">
        <v>2</v>
      </c>
      <c r="B8" s="743" t="s">
        <v>361</v>
      </c>
      <c r="C8" s="744"/>
      <c r="D8" s="744"/>
      <c r="E8" s="744"/>
      <c r="F8" s="744"/>
      <c r="G8" s="744"/>
      <c r="H8" s="744"/>
      <c r="I8" s="744"/>
      <c r="J8" s="744"/>
      <c r="K8" s="744"/>
      <c r="L8" s="744"/>
      <c r="M8" s="744"/>
      <c r="N8" s="744"/>
      <c r="O8" s="744"/>
      <c r="P8" s="745"/>
      <c r="Q8" s="746">
        <v>7</v>
      </c>
      <c r="R8" s="747"/>
      <c r="S8" s="747"/>
      <c r="T8" s="747"/>
      <c r="U8" s="747"/>
      <c r="V8" s="747">
        <v>7</v>
      </c>
      <c r="W8" s="747"/>
      <c r="X8" s="747"/>
      <c r="Y8" s="747"/>
      <c r="Z8" s="747"/>
      <c r="AA8" s="747" t="s">
        <v>505</v>
      </c>
      <c r="AB8" s="747"/>
      <c r="AC8" s="747"/>
      <c r="AD8" s="747"/>
      <c r="AE8" s="748"/>
      <c r="AF8" s="749" t="s">
        <v>108</v>
      </c>
      <c r="AG8" s="750"/>
      <c r="AH8" s="750"/>
      <c r="AI8" s="750"/>
      <c r="AJ8" s="751"/>
      <c r="AK8" s="752">
        <v>5</v>
      </c>
      <c r="AL8" s="753"/>
      <c r="AM8" s="753"/>
      <c r="AN8" s="753"/>
      <c r="AO8" s="753"/>
      <c r="AP8" s="753" t="s">
        <v>505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v>0</v>
      </c>
      <c r="CI8" s="770"/>
      <c r="CJ8" s="770"/>
      <c r="CK8" s="770"/>
      <c r="CL8" s="771"/>
      <c r="CM8" s="769">
        <v>39</v>
      </c>
      <c r="CN8" s="770"/>
      <c r="CO8" s="770"/>
      <c r="CP8" s="770"/>
      <c r="CQ8" s="771"/>
      <c r="CR8" s="769">
        <v>30</v>
      </c>
      <c r="CS8" s="770"/>
      <c r="CT8" s="770"/>
      <c r="CU8" s="770"/>
      <c r="CV8" s="771"/>
      <c r="CW8" s="769">
        <v>104</v>
      </c>
      <c r="CX8" s="770"/>
      <c r="CY8" s="770"/>
      <c r="CZ8" s="770"/>
      <c r="DA8" s="771"/>
      <c r="DB8" s="769" t="s">
        <v>505</v>
      </c>
      <c r="DC8" s="770"/>
      <c r="DD8" s="770"/>
      <c r="DE8" s="770"/>
      <c r="DF8" s="771"/>
      <c r="DG8" s="769" t="s">
        <v>505</v>
      </c>
      <c r="DH8" s="770"/>
      <c r="DI8" s="770"/>
      <c r="DJ8" s="770"/>
      <c r="DK8" s="771"/>
      <c r="DL8" s="769" t="s">
        <v>505</v>
      </c>
      <c r="DM8" s="770"/>
      <c r="DN8" s="770"/>
      <c r="DO8" s="770"/>
      <c r="DP8" s="771"/>
      <c r="DQ8" s="769" t="s">
        <v>505</v>
      </c>
      <c r="DR8" s="770"/>
      <c r="DS8" s="770"/>
      <c r="DT8" s="770"/>
      <c r="DU8" s="771"/>
      <c r="DV8" s="772"/>
      <c r="DW8" s="773"/>
      <c r="DX8" s="773"/>
      <c r="DY8" s="773"/>
      <c r="DZ8" s="774"/>
      <c r="EA8" s="205"/>
    </row>
    <row r="9" spans="1:131" s="206" customFormat="1" ht="26.25" customHeight="1" x14ac:dyDescent="0.15">
      <c r="A9" s="212">
        <v>3</v>
      </c>
      <c r="B9" s="743" t="s">
        <v>362</v>
      </c>
      <c r="C9" s="744"/>
      <c r="D9" s="744"/>
      <c r="E9" s="744"/>
      <c r="F9" s="744"/>
      <c r="G9" s="744"/>
      <c r="H9" s="744"/>
      <c r="I9" s="744"/>
      <c r="J9" s="744"/>
      <c r="K9" s="744"/>
      <c r="L9" s="744"/>
      <c r="M9" s="744"/>
      <c r="N9" s="744"/>
      <c r="O9" s="744"/>
      <c r="P9" s="745"/>
      <c r="Q9" s="746">
        <v>21</v>
      </c>
      <c r="R9" s="747"/>
      <c r="S9" s="747"/>
      <c r="T9" s="747"/>
      <c r="U9" s="747"/>
      <c r="V9" s="747">
        <v>16</v>
      </c>
      <c r="W9" s="747"/>
      <c r="X9" s="747"/>
      <c r="Y9" s="747"/>
      <c r="Z9" s="747"/>
      <c r="AA9" s="747">
        <v>5</v>
      </c>
      <c r="AB9" s="747"/>
      <c r="AC9" s="747"/>
      <c r="AD9" s="747"/>
      <c r="AE9" s="748"/>
      <c r="AF9" s="749">
        <v>5</v>
      </c>
      <c r="AG9" s="750"/>
      <c r="AH9" s="750"/>
      <c r="AI9" s="750"/>
      <c r="AJ9" s="751"/>
      <c r="AK9" s="752" t="s">
        <v>505</v>
      </c>
      <c r="AL9" s="753"/>
      <c r="AM9" s="753"/>
      <c r="AN9" s="753"/>
      <c r="AO9" s="753"/>
      <c r="AP9" s="753" t="s">
        <v>505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561</v>
      </c>
      <c r="BS9" s="756" t="s">
        <v>552</v>
      </c>
      <c r="BT9" s="757"/>
      <c r="BU9" s="757"/>
      <c r="BV9" s="757"/>
      <c r="BW9" s="757"/>
      <c r="BX9" s="757"/>
      <c r="BY9" s="757"/>
      <c r="BZ9" s="757"/>
      <c r="CA9" s="757"/>
      <c r="CB9" s="757"/>
      <c r="CC9" s="757"/>
      <c r="CD9" s="757"/>
      <c r="CE9" s="757"/>
      <c r="CF9" s="757"/>
      <c r="CG9" s="758"/>
      <c r="CH9" s="769">
        <v>0</v>
      </c>
      <c r="CI9" s="770"/>
      <c r="CJ9" s="770"/>
      <c r="CK9" s="770"/>
      <c r="CL9" s="771"/>
      <c r="CM9" s="769">
        <v>1935</v>
      </c>
      <c r="CN9" s="770"/>
      <c r="CO9" s="770"/>
      <c r="CP9" s="770"/>
      <c r="CQ9" s="771"/>
      <c r="CR9" s="769">
        <v>5</v>
      </c>
      <c r="CS9" s="770"/>
      <c r="CT9" s="770"/>
      <c r="CU9" s="770"/>
      <c r="CV9" s="771"/>
      <c r="CW9" s="769" t="s">
        <v>505</v>
      </c>
      <c r="CX9" s="770"/>
      <c r="CY9" s="770"/>
      <c r="CZ9" s="770"/>
      <c r="DA9" s="771"/>
      <c r="DB9" s="769" t="s">
        <v>505</v>
      </c>
      <c r="DC9" s="770"/>
      <c r="DD9" s="770"/>
      <c r="DE9" s="770"/>
      <c r="DF9" s="771"/>
      <c r="DG9" s="769">
        <v>3432</v>
      </c>
      <c r="DH9" s="770"/>
      <c r="DI9" s="770"/>
      <c r="DJ9" s="770"/>
      <c r="DK9" s="771"/>
      <c r="DL9" s="769" t="s">
        <v>505</v>
      </c>
      <c r="DM9" s="770"/>
      <c r="DN9" s="770"/>
      <c r="DO9" s="770"/>
      <c r="DP9" s="771"/>
      <c r="DQ9" s="769">
        <v>703</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553</v>
      </c>
      <c r="BT10" s="757"/>
      <c r="BU10" s="757"/>
      <c r="BV10" s="757"/>
      <c r="BW10" s="757"/>
      <c r="BX10" s="757"/>
      <c r="BY10" s="757"/>
      <c r="BZ10" s="757"/>
      <c r="CA10" s="757"/>
      <c r="CB10" s="757"/>
      <c r="CC10" s="757"/>
      <c r="CD10" s="757"/>
      <c r="CE10" s="757"/>
      <c r="CF10" s="757"/>
      <c r="CG10" s="758"/>
      <c r="CH10" s="769">
        <v>2</v>
      </c>
      <c r="CI10" s="770"/>
      <c r="CJ10" s="770"/>
      <c r="CK10" s="770"/>
      <c r="CL10" s="771"/>
      <c r="CM10" s="769">
        <v>397</v>
      </c>
      <c r="CN10" s="770"/>
      <c r="CO10" s="770"/>
      <c r="CP10" s="770"/>
      <c r="CQ10" s="771"/>
      <c r="CR10" s="769">
        <v>210</v>
      </c>
      <c r="CS10" s="770"/>
      <c r="CT10" s="770"/>
      <c r="CU10" s="770"/>
      <c r="CV10" s="771"/>
      <c r="CW10" s="769">
        <v>7</v>
      </c>
      <c r="CX10" s="770"/>
      <c r="CY10" s="770"/>
      <c r="CZ10" s="770"/>
      <c r="DA10" s="771"/>
      <c r="DB10" s="769" t="s">
        <v>505</v>
      </c>
      <c r="DC10" s="770"/>
      <c r="DD10" s="770"/>
      <c r="DE10" s="770"/>
      <c r="DF10" s="771"/>
      <c r="DG10" s="769" t="s">
        <v>505</v>
      </c>
      <c r="DH10" s="770"/>
      <c r="DI10" s="770"/>
      <c r="DJ10" s="770"/>
      <c r="DK10" s="771"/>
      <c r="DL10" s="769" t="s">
        <v>505</v>
      </c>
      <c r="DM10" s="770"/>
      <c r="DN10" s="770"/>
      <c r="DO10" s="770"/>
      <c r="DP10" s="771"/>
      <c r="DQ10" s="769" t="s">
        <v>505</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554</v>
      </c>
      <c r="BT11" s="757"/>
      <c r="BU11" s="757"/>
      <c r="BV11" s="757"/>
      <c r="BW11" s="757"/>
      <c r="BX11" s="757"/>
      <c r="BY11" s="757"/>
      <c r="BZ11" s="757"/>
      <c r="CA11" s="757"/>
      <c r="CB11" s="757"/>
      <c r="CC11" s="757"/>
      <c r="CD11" s="757"/>
      <c r="CE11" s="757"/>
      <c r="CF11" s="757"/>
      <c r="CG11" s="758"/>
      <c r="CH11" s="769">
        <v>3</v>
      </c>
      <c r="CI11" s="770"/>
      <c r="CJ11" s="770"/>
      <c r="CK11" s="770"/>
      <c r="CL11" s="771"/>
      <c r="CM11" s="769">
        <v>123</v>
      </c>
      <c r="CN11" s="770"/>
      <c r="CO11" s="770"/>
      <c r="CP11" s="770"/>
      <c r="CQ11" s="771"/>
      <c r="CR11" s="769">
        <v>50</v>
      </c>
      <c r="CS11" s="770"/>
      <c r="CT11" s="770"/>
      <c r="CU11" s="770"/>
      <c r="CV11" s="771"/>
      <c r="CW11" s="769" t="s">
        <v>505</v>
      </c>
      <c r="CX11" s="770"/>
      <c r="CY11" s="770"/>
      <c r="CZ11" s="770"/>
      <c r="DA11" s="771"/>
      <c r="DB11" s="769" t="s">
        <v>505</v>
      </c>
      <c r="DC11" s="770"/>
      <c r="DD11" s="770"/>
      <c r="DE11" s="770"/>
      <c r="DF11" s="771"/>
      <c r="DG11" s="769" t="s">
        <v>505</v>
      </c>
      <c r="DH11" s="770"/>
      <c r="DI11" s="770"/>
      <c r="DJ11" s="770"/>
      <c r="DK11" s="771"/>
      <c r="DL11" s="769" t="s">
        <v>505</v>
      </c>
      <c r="DM11" s="770"/>
      <c r="DN11" s="770"/>
      <c r="DO11" s="770"/>
      <c r="DP11" s="771"/>
      <c r="DQ11" s="769" t="s">
        <v>505</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555</v>
      </c>
      <c r="BT12" s="757"/>
      <c r="BU12" s="757"/>
      <c r="BV12" s="757"/>
      <c r="BW12" s="757"/>
      <c r="BX12" s="757"/>
      <c r="BY12" s="757"/>
      <c r="BZ12" s="757"/>
      <c r="CA12" s="757"/>
      <c r="CB12" s="757"/>
      <c r="CC12" s="757"/>
      <c r="CD12" s="757"/>
      <c r="CE12" s="757"/>
      <c r="CF12" s="757"/>
      <c r="CG12" s="758"/>
      <c r="CH12" s="769">
        <v>2</v>
      </c>
      <c r="CI12" s="770"/>
      <c r="CJ12" s="770"/>
      <c r="CK12" s="770"/>
      <c r="CL12" s="771"/>
      <c r="CM12" s="769">
        <v>46</v>
      </c>
      <c r="CN12" s="770"/>
      <c r="CO12" s="770"/>
      <c r="CP12" s="770"/>
      <c r="CQ12" s="771"/>
      <c r="CR12" s="769">
        <v>5</v>
      </c>
      <c r="CS12" s="770"/>
      <c r="CT12" s="770"/>
      <c r="CU12" s="770"/>
      <c r="CV12" s="771"/>
      <c r="CW12" s="769" t="s">
        <v>505</v>
      </c>
      <c r="CX12" s="770"/>
      <c r="CY12" s="770"/>
      <c r="CZ12" s="770"/>
      <c r="DA12" s="771"/>
      <c r="DB12" s="769" t="s">
        <v>505</v>
      </c>
      <c r="DC12" s="770"/>
      <c r="DD12" s="770"/>
      <c r="DE12" s="770"/>
      <c r="DF12" s="771"/>
      <c r="DG12" s="769" t="s">
        <v>505</v>
      </c>
      <c r="DH12" s="770"/>
      <c r="DI12" s="770"/>
      <c r="DJ12" s="770"/>
      <c r="DK12" s="771"/>
      <c r="DL12" s="769" t="s">
        <v>505</v>
      </c>
      <c r="DM12" s="770"/>
      <c r="DN12" s="770"/>
      <c r="DO12" s="770"/>
      <c r="DP12" s="771"/>
      <c r="DQ12" s="769" t="s">
        <v>505</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556</v>
      </c>
      <c r="BT13" s="757"/>
      <c r="BU13" s="757"/>
      <c r="BV13" s="757"/>
      <c r="BW13" s="757"/>
      <c r="BX13" s="757"/>
      <c r="BY13" s="757"/>
      <c r="BZ13" s="757"/>
      <c r="CA13" s="757"/>
      <c r="CB13" s="757"/>
      <c r="CC13" s="757"/>
      <c r="CD13" s="757"/>
      <c r="CE13" s="757"/>
      <c r="CF13" s="757"/>
      <c r="CG13" s="758"/>
      <c r="CH13" s="769">
        <v>-1</v>
      </c>
      <c r="CI13" s="770"/>
      <c r="CJ13" s="770"/>
      <c r="CK13" s="770"/>
      <c r="CL13" s="771"/>
      <c r="CM13" s="769">
        <v>103</v>
      </c>
      <c r="CN13" s="770"/>
      <c r="CO13" s="770"/>
      <c r="CP13" s="770"/>
      <c r="CQ13" s="771"/>
      <c r="CR13" s="769">
        <v>102</v>
      </c>
      <c r="CS13" s="770"/>
      <c r="CT13" s="770"/>
      <c r="CU13" s="770"/>
      <c r="CV13" s="771"/>
      <c r="CW13" s="769" t="s">
        <v>505</v>
      </c>
      <c r="CX13" s="770"/>
      <c r="CY13" s="770"/>
      <c r="CZ13" s="770"/>
      <c r="DA13" s="771"/>
      <c r="DB13" s="769" t="s">
        <v>505</v>
      </c>
      <c r="DC13" s="770"/>
      <c r="DD13" s="770"/>
      <c r="DE13" s="770"/>
      <c r="DF13" s="771"/>
      <c r="DG13" s="769" t="s">
        <v>505</v>
      </c>
      <c r="DH13" s="770"/>
      <c r="DI13" s="770"/>
      <c r="DJ13" s="770"/>
      <c r="DK13" s="771"/>
      <c r="DL13" s="769" t="s">
        <v>505</v>
      </c>
      <c r="DM13" s="770"/>
      <c r="DN13" s="770"/>
      <c r="DO13" s="770"/>
      <c r="DP13" s="771"/>
      <c r="DQ13" s="769" t="s">
        <v>505</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557</v>
      </c>
      <c r="BT14" s="757"/>
      <c r="BU14" s="757"/>
      <c r="BV14" s="757"/>
      <c r="BW14" s="757"/>
      <c r="BX14" s="757"/>
      <c r="BY14" s="757"/>
      <c r="BZ14" s="757"/>
      <c r="CA14" s="757"/>
      <c r="CB14" s="757"/>
      <c r="CC14" s="757"/>
      <c r="CD14" s="757"/>
      <c r="CE14" s="757"/>
      <c r="CF14" s="757"/>
      <c r="CG14" s="758"/>
      <c r="CH14" s="769">
        <v>0</v>
      </c>
      <c r="CI14" s="770"/>
      <c r="CJ14" s="770"/>
      <c r="CK14" s="770"/>
      <c r="CL14" s="771"/>
      <c r="CM14" s="769">
        <v>97</v>
      </c>
      <c r="CN14" s="770"/>
      <c r="CO14" s="770"/>
      <c r="CP14" s="770"/>
      <c r="CQ14" s="771"/>
      <c r="CR14" s="769">
        <v>50</v>
      </c>
      <c r="CS14" s="770"/>
      <c r="CT14" s="770"/>
      <c r="CU14" s="770"/>
      <c r="CV14" s="771"/>
      <c r="CW14" s="769" t="s">
        <v>505</v>
      </c>
      <c r="CX14" s="770"/>
      <c r="CY14" s="770"/>
      <c r="CZ14" s="770"/>
      <c r="DA14" s="771"/>
      <c r="DB14" s="769" t="s">
        <v>505</v>
      </c>
      <c r="DC14" s="770"/>
      <c r="DD14" s="770"/>
      <c r="DE14" s="770"/>
      <c r="DF14" s="771"/>
      <c r="DG14" s="769" t="s">
        <v>505</v>
      </c>
      <c r="DH14" s="770"/>
      <c r="DI14" s="770"/>
      <c r="DJ14" s="770"/>
      <c r="DK14" s="771"/>
      <c r="DL14" s="769" t="s">
        <v>505</v>
      </c>
      <c r="DM14" s="770"/>
      <c r="DN14" s="770"/>
      <c r="DO14" s="770"/>
      <c r="DP14" s="771"/>
      <c r="DQ14" s="769" t="s">
        <v>505</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558</v>
      </c>
      <c r="BT15" s="757"/>
      <c r="BU15" s="757"/>
      <c r="BV15" s="757"/>
      <c r="BW15" s="757"/>
      <c r="BX15" s="757"/>
      <c r="BY15" s="757"/>
      <c r="BZ15" s="757"/>
      <c r="CA15" s="757"/>
      <c r="CB15" s="757"/>
      <c r="CC15" s="757"/>
      <c r="CD15" s="757"/>
      <c r="CE15" s="757"/>
      <c r="CF15" s="757"/>
      <c r="CG15" s="758"/>
      <c r="CH15" s="769">
        <v>3</v>
      </c>
      <c r="CI15" s="770"/>
      <c r="CJ15" s="770"/>
      <c r="CK15" s="770"/>
      <c r="CL15" s="771"/>
      <c r="CM15" s="769">
        <v>50</v>
      </c>
      <c r="CN15" s="770"/>
      <c r="CO15" s="770"/>
      <c r="CP15" s="770"/>
      <c r="CQ15" s="771"/>
      <c r="CR15" s="769">
        <v>12</v>
      </c>
      <c r="CS15" s="770"/>
      <c r="CT15" s="770"/>
      <c r="CU15" s="770"/>
      <c r="CV15" s="771"/>
      <c r="CW15" s="769" t="s">
        <v>505</v>
      </c>
      <c r="CX15" s="770"/>
      <c r="CY15" s="770"/>
      <c r="CZ15" s="770"/>
      <c r="DA15" s="771"/>
      <c r="DB15" s="769" t="s">
        <v>505</v>
      </c>
      <c r="DC15" s="770"/>
      <c r="DD15" s="770"/>
      <c r="DE15" s="770"/>
      <c r="DF15" s="771"/>
      <c r="DG15" s="769" t="s">
        <v>505</v>
      </c>
      <c r="DH15" s="770"/>
      <c r="DI15" s="770"/>
      <c r="DJ15" s="770"/>
      <c r="DK15" s="771"/>
      <c r="DL15" s="769" t="s">
        <v>505</v>
      </c>
      <c r="DM15" s="770"/>
      <c r="DN15" s="770"/>
      <c r="DO15" s="770"/>
      <c r="DP15" s="771"/>
      <c r="DQ15" s="769" t="s">
        <v>505</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559</v>
      </c>
      <c r="BT16" s="757"/>
      <c r="BU16" s="757"/>
      <c r="BV16" s="757"/>
      <c r="BW16" s="757"/>
      <c r="BX16" s="757"/>
      <c r="BY16" s="757"/>
      <c r="BZ16" s="757"/>
      <c r="CA16" s="757"/>
      <c r="CB16" s="757"/>
      <c r="CC16" s="757"/>
      <c r="CD16" s="757"/>
      <c r="CE16" s="757"/>
      <c r="CF16" s="757"/>
      <c r="CG16" s="758"/>
      <c r="CH16" s="769">
        <v>-37</v>
      </c>
      <c r="CI16" s="770"/>
      <c r="CJ16" s="770"/>
      <c r="CK16" s="770"/>
      <c r="CL16" s="771"/>
      <c r="CM16" s="769">
        <v>-25</v>
      </c>
      <c r="CN16" s="770"/>
      <c r="CO16" s="770"/>
      <c r="CP16" s="770"/>
      <c r="CQ16" s="771"/>
      <c r="CR16" s="769">
        <v>10</v>
      </c>
      <c r="CS16" s="770"/>
      <c r="CT16" s="770"/>
      <c r="CU16" s="770"/>
      <c r="CV16" s="771"/>
      <c r="CW16" s="769">
        <v>3</v>
      </c>
      <c r="CX16" s="770"/>
      <c r="CY16" s="770"/>
      <c r="CZ16" s="770"/>
      <c r="DA16" s="771"/>
      <c r="DB16" s="769">
        <v>45</v>
      </c>
      <c r="DC16" s="770"/>
      <c r="DD16" s="770"/>
      <c r="DE16" s="770"/>
      <c r="DF16" s="771"/>
      <c r="DG16" s="769" t="s">
        <v>505</v>
      </c>
      <c r="DH16" s="770"/>
      <c r="DI16" s="770"/>
      <c r="DJ16" s="770"/>
      <c r="DK16" s="771"/>
      <c r="DL16" s="769" t="s">
        <v>505</v>
      </c>
      <c r="DM16" s="770"/>
      <c r="DN16" s="770"/>
      <c r="DO16" s="770"/>
      <c r="DP16" s="771"/>
      <c r="DQ16" s="769" t="s">
        <v>505</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560</v>
      </c>
      <c r="BT17" s="757"/>
      <c r="BU17" s="757"/>
      <c r="BV17" s="757"/>
      <c r="BW17" s="757"/>
      <c r="BX17" s="757"/>
      <c r="BY17" s="757"/>
      <c r="BZ17" s="757"/>
      <c r="CA17" s="757"/>
      <c r="CB17" s="757"/>
      <c r="CC17" s="757"/>
      <c r="CD17" s="757"/>
      <c r="CE17" s="757"/>
      <c r="CF17" s="757"/>
      <c r="CG17" s="758"/>
      <c r="CH17" s="769">
        <v>-3</v>
      </c>
      <c r="CI17" s="770"/>
      <c r="CJ17" s="770"/>
      <c r="CK17" s="770"/>
      <c r="CL17" s="771"/>
      <c r="CM17" s="769">
        <v>41</v>
      </c>
      <c r="CN17" s="770"/>
      <c r="CO17" s="770"/>
      <c r="CP17" s="770"/>
      <c r="CQ17" s="771"/>
      <c r="CR17" s="769">
        <v>20</v>
      </c>
      <c r="CS17" s="770"/>
      <c r="CT17" s="770"/>
      <c r="CU17" s="770"/>
      <c r="CV17" s="771"/>
      <c r="CW17" s="769">
        <v>11</v>
      </c>
      <c r="CX17" s="770"/>
      <c r="CY17" s="770"/>
      <c r="CZ17" s="770"/>
      <c r="DA17" s="771"/>
      <c r="DB17" s="769" t="s">
        <v>505</v>
      </c>
      <c r="DC17" s="770"/>
      <c r="DD17" s="770"/>
      <c r="DE17" s="770"/>
      <c r="DF17" s="771"/>
      <c r="DG17" s="769" t="s">
        <v>505</v>
      </c>
      <c r="DH17" s="770"/>
      <c r="DI17" s="770"/>
      <c r="DJ17" s="770"/>
      <c r="DK17" s="771"/>
      <c r="DL17" s="769" t="s">
        <v>505</v>
      </c>
      <c r="DM17" s="770"/>
      <c r="DN17" s="770"/>
      <c r="DO17" s="770"/>
      <c r="DP17" s="771"/>
      <c r="DQ17" s="769" t="s">
        <v>505</v>
      </c>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v>110186</v>
      </c>
      <c r="R23" s="782"/>
      <c r="S23" s="782"/>
      <c r="T23" s="782"/>
      <c r="U23" s="782"/>
      <c r="V23" s="782">
        <v>108036</v>
      </c>
      <c r="W23" s="782"/>
      <c r="X23" s="782"/>
      <c r="Y23" s="782"/>
      <c r="Z23" s="782"/>
      <c r="AA23" s="782">
        <v>2150</v>
      </c>
      <c r="AB23" s="782"/>
      <c r="AC23" s="782"/>
      <c r="AD23" s="782"/>
      <c r="AE23" s="783"/>
      <c r="AF23" s="784">
        <v>2000</v>
      </c>
      <c r="AG23" s="782"/>
      <c r="AH23" s="782"/>
      <c r="AI23" s="782"/>
      <c r="AJ23" s="785"/>
      <c r="AK23" s="786"/>
      <c r="AL23" s="787"/>
      <c r="AM23" s="787"/>
      <c r="AN23" s="787"/>
      <c r="AO23" s="787"/>
      <c r="AP23" s="782">
        <v>133965</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31340</v>
      </c>
      <c r="R28" s="811"/>
      <c r="S28" s="811"/>
      <c r="T28" s="811"/>
      <c r="U28" s="811"/>
      <c r="V28" s="811">
        <v>30676</v>
      </c>
      <c r="W28" s="811"/>
      <c r="X28" s="811"/>
      <c r="Y28" s="811"/>
      <c r="Z28" s="811"/>
      <c r="AA28" s="811">
        <v>664</v>
      </c>
      <c r="AB28" s="811"/>
      <c r="AC28" s="811"/>
      <c r="AD28" s="811"/>
      <c r="AE28" s="812"/>
      <c r="AF28" s="813">
        <v>664</v>
      </c>
      <c r="AG28" s="811"/>
      <c r="AH28" s="811"/>
      <c r="AI28" s="811"/>
      <c r="AJ28" s="814"/>
      <c r="AK28" s="815">
        <v>2159</v>
      </c>
      <c r="AL28" s="806"/>
      <c r="AM28" s="806"/>
      <c r="AN28" s="806"/>
      <c r="AO28" s="806"/>
      <c r="AP28" s="806" t="s">
        <v>505</v>
      </c>
      <c r="AQ28" s="806"/>
      <c r="AR28" s="806"/>
      <c r="AS28" s="806"/>
      <c r="AT28" s="806"/>
      <c r="AU28" s="806" t="s">
        <v>505</v>
      </c>
      <c r="AV28" s="806"/>
      <c r="AW28" s="806"/>
      <c r="AX28" s="806"/>
      <c r="AY28" s="806"/>
      <c r="AZ28" s="807" t="s">
        <v>505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34</v>
      </c>
      <c r="R29" s="747"/>
      <c r="S29" s="747"/>
      <c r="T29" s="747"/>
      <c r="U29" s="747"/>
      <c r="V29" s="747">
        <v>34</v>
      </c>
      <c r="W29" s="747"/>
      <c r="X29" s="747"/>
      <c r="Y29" s="747"/>
      <c r="Z29" s="747"/>
      <c r="AA29" s="747" t="s">
        <v>505</v>
      </c>
      <c r="AB29" s="747"/>
      <c r="AC29" s="747"/>
      <c r="AD29" s="747"/>
      <c r="AE29" s="748"/>
      <c r="AF29" s="749" t="s">
        <v>378</v>
      </c>
      <c r="AG29" s="750"/>
      <c r="AH29" s="750"/>
      <c r="AI29" s="750"/>
      <c r="AJ29" s="751"/>
      <c r="AK29" s="818">
        <v>28</v>
      </c>
      <c r="AL29" s="819"/>
      <c r="AM29" s="819"/>
      <c r="AN29" s="819"/>
      <c r="AO29" s="819"/>
      <c r="AP29" s="819">
        <v>355</v>
      </c>
      <c r="AQ29" s="819"/>
      <c r="AR29" s="819"/>
      <c r="AS29" s="819"/>
      <c r="AT29" s="819"/>
      <c r="AU29" s="819">
        <v>288</v>
      </c>
      <c r="AV29" s="819"/>
      <c r="AW29" s="819"/>
      <c r="AX29" s="819"/>
      <c r="AY29" s="819"/>
      <c r="AZ29" s="820" t="s">
        <v>505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3366</v>
      </c>
      <c r="R30" s="747"/>
      <c r="S30" s="747"/>
      <c r="T30" s="747"/>
      <c r="U30" s="747"/>
      <c r="V30" s="747">
        <v>3235</v>
      </c>
      <c r="W30" s="747"/>
      <c r="X30" s="747"/>
      <c r="Y30" s="747"/>
      <c r="Z30" s="747"/>
      <c r="AA30" s="747">
        <v>131</v>
      </c>
      <c r="AB30" s="747"/>
      <c r="AC30" s="747"/>
      <c r="AD30" s="747"/>
      <c r="AE30" s="748"/>
      <c r="AF30" s="749">
        <v>131</v>
      </c>
      <c r="AG30" s="750"/>
      <c r="AH30" s="750"/>
      <c r="AI30" s="750"/>
      <c r="AJ30" s="751"/>
      <c r="AK30" s="818">
        <v>751</v>
      </c>
      <c r="AL30" s="819"/>
      <c r="AM30" s="819"/>
      <c r="AN30" s="819"/>
      <c r="AO30" s="819"/>
      <c r="AP30" s="819" t="s">
        <v>505</v>
      </c>
      <c r="AQ30" s="819"/>
      <c r="AR30" s="819"/>
      <c r="AS30" s="819"/>
      <c r="AT30" s="819"/>
      <c r="AU30" s="819" t="s">
        <v>505</v>
      </c>
      <c r="AV30" s="819"/>
      <c r="AW30" s="819"/>
      <c r="AX30" s="819"/>
      <c r="AY30" s="819"/>
      <c r="AZ30" s="820" t="s">
        <v>505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22094</v>
      </c>
      <c r="R31" s="747"/>
      <c r="S31" s="747"/>
      <c r="T31" s="747"/>
      <c r="U31" s="747"/>
      <c r="V31" s="747">
        <v>21426</v>
      </c>
      <c r="W31" s="747"/>
      <c r="X31" s="747"/>
      <c r="Y31" s="747"/>
      <c r="Z31" s="747"/>
      <c r="AA31" s="747">
        <v>668</v>
      </c>
      <c r="AB31" s="747"/>
      <c r="AC31" s="747"/>
      <c r="AD31" s="747"/>
      <c r="AE31" s="748"/>
      <c r="AF31" s="749">
        <v>668</v>
      </c>
      <c r="AG31" s="750"/>
      <c r="AH31" s="750"/>
      <c r="AI31" s="750"/>
      <c r="AJ31" s="751"/>
      <c r="AK31" s="818">
        <v>3145</v>
      </c>
      <c r="AL31" s="819"/>
      <c r="AM31" s="819"/>
      <c r="AN31" s="819"/>
      <c r="AO31" s="819"/>
      <c r="AP31" s="819" t="s">
        <v>505</v>
      </c>
      <c r="AQ31" s="819"/>
      <c r="AR31" s="819"/>
      <c r="AS31" s="819"/>
      <c r="AT31" s="819"/>
      <c r="AU31" s="819" t="s">
        <v>505</v>
      </c>
      <c r="AV31" s="819"/>
      <c r="AW31" s="819"/>
      <c r="AX31" s="819"/>
      <c r="AY31" s="819"/>
      <c r="AZ31" s="820" t="s">
        <v>505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44</v>
      </c>
      <c r="R32" s="747"/>
      <c r="S32" s="747"/>
      <c r="T32" s="747"/>
      <c r="U32" s="747"/>
      <c r="V32" s="747">
        <v>44</v>
      </c>
      <c r="W32" s="747"/>
      <c r="X32" s="747"/>
      <c r="Y32" s="747"/>
      <c r="Z32" s="747"/>
      <c r="AA32" s="747" t="s">
        <v>505</v>
      </c>
      <c r="AB32" s="747"/>
      <c r="AC32" s="747"/>
      <c r="AD32" s="747"/>
      <c r="AE32" s="748"/>
      <c r="AF32" s="749" t="s">
        <v>378</v>
      </c>
      <c r="AG32" s="750"/>
      <c r="AH32" s="750"/>
      <c r="AI32" s="750"/>
      <c r="AJ32" s="751"/>
      <c r="AK32" s="818">
        <v>31</v>
      </c>
      <c r="AL32" s="819"/>
      <c r="AM32" s="819"/>
      <c r="AN32" s="819"/>
      <c r="AO32" s="819"/>
      <c r="AP32" s="819">
        <v>516</v>
      </c>
      <c r="AQ32" s="819"/>
      <c r="AR32" s="819"/>
      <c r="AS32" s="819"/>
      <c r="AT32" s="819"/>
      <c r="AU32" s="819">
        <v>382</v>
      </c>
      <c r="AV32" s="819"/>
      <c r="AW32" s="819"/>
      <c r="AX32" s="819"/>
      <c r="AY32" s="819"/>
      <c r="AZ32" s="820" t="s">
        <v>505</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382</v>
      </c>
      <c r="C33" s="744"/>
      <c r="D33" s="744"/>
      <c r="E33" s="744"/>
      <c r="F33" s="744"/>
      <c r="G33" s="744"/>
      <c r="H33" s="744"/>
      <c r="I33" s="744"/>
      <c r="J33" s="744"/>
      <c r="K33" s="744"/>
      <c r="L33" s="744"/>
      <c r="M33" s="744"/>
      <c r="N33" s="744"/>
      <c r="O33" s="744"/>
      <c r="P33" s="745"/>
      <c r="Q33" s="746">
        <v>264</v>
      </c>
      <c r="R33" s="747"/>
      <c r="S33" s="747"/>
      <c r="T33" s="747"/>
      <c r="U33" s="747"/>
      <c r="V33" s="747">
        <v>264</v>
      </c>
      <c r="W33" s="747"/>
      <c r="X33" s="747"/>
      <c r="Y33" s="747"/>
      <c r="Z33" s="747"/>
      <c r="AA33" s="747" t="s">
        <v>505</v>
      </c>
      <c r="AB33" s="747"/>
      <c r="AC33" s="747"/>
      <c r="AD33" s="747"/>
      <c r="AE33" s="748"/>
      <c r="AF33" s="749" t="s">
        <v>378</v>
      </c>
      <c r="AG33" s="750"/>
      <c r="AH33" s="750"/>
      <c r="AI33" s="750"/>
      <c r="AJ33" s="751"/>
      <c r="AK33" s="818">
        <v>61</v>
      </c>
      <c r="AL33" s="819"/>
      <c r="AM33" s="819"/>
      <c r="AN33" s="819"/>
      <c r="AO33" s="819"/>
      <c r="AP33" s="819">
        <v>157</v>
      </c>
      <c r="AQ33" s="819"/>
      <c r="AR33" s="819"/>
      <c r="AS33" s="819"/>
      <c r="AT33" s="819"/>
      <c r="AU33" s="819">
        <v>52</v>
      </c>
      <c r="AV33" s="819"/>
      <c r="AW33" s="819"/>
      <c r="AX33" s="819"/>
      <c r="AY33" s="819"/>
      <c r="AZ33" s="820" t="s">
        <v>505</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383</v>
      </c>
      <c r="C34" s="744"/>
      <c r="D34" s="744"/>
      <c r="E34" s="744"/>
      <c r="F34" s="744"/>
      <c r="G34" s="744"/>
      <c r="H34" s="744"/>
      <c r="I34" s="744"/>
      <c r="J34" s="744"/>
      <c r="K34" s="744"/>
      <c r="L34" s="744"/>
      <c r="M34" s="744"/>
      <c r="N34" s="744"/>
      <c r="O34" s="744"/>
      <c r="P34" s="745"/>
      <c r="Q34" s="746">
        <v>722</v>
      </c>
      <c r="R34" s="747"/>
      <c r="S34" s="747"/>
      <c r="T34" s="747"/>
      <c r="U34" s="747"/>
      <c r="V34" s="747">
        <v>722</v>
      </c>
      <c r="W34" s="747"/>
      <c r="X34" s="747"/>
      <c r="Y34" s="747"/>
      <c r="Z34" s="747"/>
      <c r="AA34" s="747" t="s">
        <v>505</v>
      </c>
      <c r="AB34" s="747"/>
      <c r="AC34" s="747"/>
      <c r="AD34" s="747"/>
      <c r="AE34" s="748"/>
      <c r="AF34" s="749">
        <v>217</v>
      </c>
      <c r="AG34" s="750"/>
      <c r="AH34" s="750"/>
      <c r="AI34" s="750"/>
      <c r="AJ34" s="751"/>
      <c r="AK34" s="818">
        <v>166</v>
      </c>
      <c r="AL34" s="819"/>
      <c r="AM34" s="819"/>
      <c r="AN34" s="819"/>
      <c r="AO34" s="819"/>
      <c r="AP34" s="819">
        <v>224</v>
      </c>
      <c r="AQ34" s="819"/>
      <c r="AR34" s="819"/>
      <c r="AS34" s="819"/>
      <c r="AT34" s="819"/>
      <c r="AU34" s="819">
        <v>146</v>
      </c>
      <c r="AV34" s="819"/>
      <c r="AW34" s="819"/>
      <c r="AX34" s="819"/>
      <c r="AY34" s="819"/>
      <c r="AZ34" s="820" t="s">
        <v>505</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385</v>
      </c>
      <c r="C35" s="744"/>
      <c r="D35" s="744"/>
      <c r="E35" s="744"/>
      <c r="F35" s="744"/>
      <c r="G35" s="744"/>
      <c r="H35" s="744"/>
      <c r="I35" s="744"/>
      <c r="J35" s="744"/>
      <c r="K35" s="744"/>
      <c r="L35" s="744"/>
      <c r="M35" s="744"/>
      <c r="N35" s="744"/>
      <c r="O35" s="744"/>
      <c r="P35" s="745"/>
      <c r="Q35" s="746">
        <v>5669</v>
      </c>
      <c r="R35" s="747"/>
      <c r="S35" s="747"/>
      <c r="T35" s="747"/>
      <c r="U35" s="747"/>
      <c r="V35" s="747">
        <v>5298</v>
      </c>
      <c r="W35" s="747"/>
      <c r="X35" s="747"/>
      <c r="Y35" s="747"/>
      <c r="Z35" s="747"/>
      <c r="AA35" s="747">
        <v>371</v>
      </c>
      <c r="AB35" s="747"/>
      <c r="AC35" s="747"/>
      <c r="AD35" s="747"/>
      <c r="AE35" s="748"/>
      <c r="AF35" s="749">
        <v>1563</v>
      </c>
      <c r="AG35" s="750"/>
      <c r="AH35" s="750"/>
      <c r="AI35" s="750"/>
      <c r="AJ35" s="751"/>
      <c r="AK35" s="818">
        <v>165</v>
      </c>
      <c r="AL35" s="819"/>
      <c r="AM35" s="819"/>
      <c r="AN35" s="819"/>
      <c r="AO35" s="819"/>
      <c r="AP35" s="819">
        <v>18403</v>
      </c>
      <c r="AQ35" s="819"/>
      <c r="AR35" s="819"/>
      <c r="AS35" s="819"/>
      <c r="AT35" s="819"/>
      <c r="AU35" s="819">
        <v>1159</v>
      </c>
      <c r="AV35" s="819"/>
      <c r="AW35" s="819"/>
      <c r="AX35" s="819"/>
      <c r="AY35" s="819"/>
      <c r="AZ35" s="820" t="s">
        <v>505</v>
      </c>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386</v>
      </c>
      <c r="C36" s="744"/>
      <c r="D36" s="744"/>
      <c r="E36" s="744"/>
      <c r="F36" s="744"/>
      <c r="G36" s="744"/>
      <c r="H36" s="744"/>
      <c r="I36" s="744"/>
      <c r="J36" s="744"/>
      <c r="K36" s="744"/>
      <c r="L36" s="744"/>
      <c r="M36" s="744"/>
      <c r="N36" s="744"/>
      <c r="O36" s="744"/>
      <c r="P36" s="745"/>
      <c r="Q36" s="746">
        <v>601</v>
      </c>
      <c r="R36" s="747"/>
      <c r="S36" s="747"/>
      <c r="T36" s="747"/>
      <c r="U36" s="747"/>
      <c r="V36" s="747">
        <v>459</v>
      </c>
      <c r="W36" s="747"/>
      <c r="X36" s="747"/>
      <c r="Y36" s="747"/>
      <c r="Z36" s="747"/>
      <c r="AA36" s="747">
        <v>142</v>
      </c>
      <c r="AB36" s="747"/>
      <c r="AC36" s="747"/>
      <c r="AD36" s="747"/>
      <c r="AE36" s="748"/>
      <c r="AF36" s="749">
        <v>1040</v>
      </c>
      <c r="AG36" s="750"/>
      <c r="AH36" s="750"/>
      <c r="AI36" s="750"/>
      <c r="AJ36" s="751"/>
      <c r="AK36" s="818">
        <v>4</v>
      </c>
      <c r="AL36" s="819"/>
      <c r="AM36" s="819"/>
      <c r="AN36" s="819"/>
      <c r="AO36" s="819"/>
      <c r="AP36" s="819">
        <v>1063</v>
      </c>
      <c r="AQ36" s="819"/>
      <c r="AR36" s="819"/>
      <c r="AS36" s="819"/>
      <c r="AT36" s="819"/>
      <c r="AU36" s="819">
        <v>2</v>
      </c>
      <c r="AV36" s="819"/>
      <c r="AW36" s="819"/>
      <c r="AX36" s="819"/>
      <c r="AY36" s="819"/>
      <c r="AZ36" s="820" t="s">
        <v>505</v>
      </c>
      <c r="BA36" s="820"/>
      <c r="BB36" s="820"/>
      <c r="BC36" s="820"/>
      <c r="BD36" s="820"/>
      <c r="BE36" s="816" t="s">
        <v>384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387</v>
      </c>
      <c r="C37" s="744"/>
      <c r="D37" s="744"/>
      <c r="E37" s="744"/>
      <c r="F37" s="744"/>
      <c r="G37" s="744"/>
      <c r="H37" s="744"/>
      <c r="I37" s="744"/>
      <c r="J37" s="744"/>
      <c r="K37" s="744"/>
      <c r="L37" s="744"/>
      <c r="M37" s="744"/>
      <c r="N37" s="744"/>
      <c r="O37" s="744"/>
      <c r="P37" s="745"/>
      <c r="Q37" s="746">
        <v>7245</v>
      </c>
      <c r="R37" s="747"/>
      <c r="S37" s="747"/>
      <c r="T37" s="747"/>
      <c r="U37" s="747"/>
      <c r="V37" s="747">
        <v>6853</v>
      </c>
      <c r="W37" s="747"/>
      <c r="X37" s="747"/>
      <c r="Y37" s="747"/>
      <c r="Z37" s="747"/>
      <c r="AA37" s="747">
        <v>392</v>
      </c>
      <c r="AB37" s="747"/>
      <c r="AC37" s="747"/>
      <c r="AD37" s="747"/>
      <c r="AE37" s="748"/>
      <c r="AF37" s="749">
        <v>1164</v>
      </c>
      <c r="AG37" s="750"/>
      <c r="AH37" s="750"/>
      <c r="AI37" s="750"/>
      <c r="AJ37" s="751"/>
      <c r="AK37" s="818">
        <v>1963</v>
      </c>
      <c r="AL37" s="819"/>
      <c r="AM37" s="819"/>
      <c r="AN37" s="819"/>
      <c r="AO37" s="819"/>
      <c r="AP37" s="819">
        <v>45373</v>
      </c>
      <c r="AQ37" s="819"/>
      <c r="AR37" s="819"/>
      <c r="AS37" s="819"/>
      <c r="AT37" s="819"/>
      <c r="AU37" s="819">
        <v>21144</v>
      </c>
      <c r="AV37" s="819"/>
      <c r="AW37" s="819"/>
      <c r="AX37" s="819"/>
      <c r="AY37" s="819"/>
      <c r="AZ37" s="820" t="s">
        <v>505</v>
      </c>
      <c r="BA37" s="820"/>
      <c r="BB37" s="820"/>
      <c r="BC37" s="820"/>
      <c r="BD37" s="820"/>
      <c r="BE37" s="816" t="s">
        <v>384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388</v>
      </c>
      <c r="C38" s="744"/>
      <c r="D38" s="744"/>
      <c r="E38" s="744"/>
      <c r="F38" s="744"/>
      <c r="G38" s="744"/>
      <c r="H38" s="744"/>
      <c r="I38" s="744"/>
      <c r="J38" s="744"/>
      <c r="K38" s="744"/>
      <c r="L38" s="744"/>
      <c r="M38" s="744"/>
      <c r="N38" s="744"/>
      <c r="O38" s="744"/>
      <c r="P38" s="745"/>
      <c r="Q38" s="746">
        <v>316</v>
      </c>
      <c r="R38" s="747"/>
      <c r="S38" s="747"/>
      <c r="T38" s="747"/>
      <c r="U38" s="747"/>
      <c r="V38" s="747">
        <v>316</v>
      </c>
      <c r="W38" s="747"/>
      <c r="X38" s="747"/>
      <c r="Y38" s="747"/>
      <c r="Z38" s="747"/>
      <c r="AA38" s="747" t="s">
        <v>505</v>
      </c>
      <c r="AB38" s="747"/>
      <c r="AC38" s="747"/>
      <c r="AD38" s="747"/>
      <c r="AE38" s="748"/>
      <c r="AF38" s="749" t="s">
        <v>378</v>
      </c>
      <c r="AG38" s="750"/>
      <c r="AH38" s="750"/>
      <c r="AI38" s="750"/>
      <c r="AJ38" s="751"/>
      <c r="AK38" s="818">
        <v>222</v>
      </c>
      <c r="AL38" s="819"/>
      <c r="AM38" s="819"/>
      <c r="AN38" s="819"/>
      <c r="AO38" s="819"/>
      <c r="AP38" s="819">
        <v>2913</v>
      </c>
      <c r="AQ38" s="819"/>
      <c r="AR38" s="819"/>
      <c r="AS38" s="819"/>
      <c r="AT38" s="819"/>
      <c r="AU38" s="819">
        <v>2913</v>
      </c>
      <c r="AV38" s="819"/>
      <c r="AW38" s="819"/>
      <c r="AX38" s="819"/>
      <c r="AY38" s="819"/>
      <c r="AZ38" s="820" t="s">
        <v>505</v>
      </c>
      <c r="BA38" s="820"/>
      <c r="BB38" s="820"/>
      <c r="BC38" s="820"/>
      <c r="BD38" s="820"/>
      <c r="BE38" s="816" t="s">
        <v>389</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390</v>
      </c>
      <c r="C39" s="744"/>
      <c r="D39" s="744"/>
      <c r="E39" s="744"/>
      <c r="F39" s="744"/>
      <c r="G39" s="744"/>
      <c r="H39" s="744"/>
      <c r="I39" s="744"/>
      <c r="J39" s="744"/>
      <c r="K39" s="744"/>
      <c r="L39" s="744"/>
      <c r="M39" s="744"/>
      <c r="N39" s="744"/>
      <c r="O39" s="744"/>
      <c r="P39" s="745"/>
      <c r="Q39" s="746">
        <v>103</v>
      </c>
      <c r="R39" s="747"/>
      <c r="S39" s="747"/>
      <c r="T39" s="747"/>
      <c r="U39" s="747"/>
      <c r="V39" s="747">
        <v>103</v>
      </c>
      <c r="W39" s="747"/>
      <c r="X39" s="747"/>
      <c r="Y39" s="747"/>
      <c r="Z39" s="747"/>
      <c r="AA39" s="747" t="s">
        <v>505</v>
      </c>
      <c r="AB39" s="747"/>
      <c r="AC39" s="747"/>
      <c r="AD39" s="747"/>
      <c r="AE39" s="748"/>
      <c r="AF39" s="749" t="s">
        <v>378</v>
      </c>
      <c r="AG39" s="750"/>
      <c r="AH39" s="750"/>
      <c r="AI39" s="750"/>
      <c r="AJ39" s="751"/>
      <c r="AK39" s="818">
        <v>24</v>
      </c>
      <c r="AL39" s="819"/>
      <c r="AM39" s="819"/>
      <c r="AN39" s="819"/>
      <c r="AO39" s="819"/>
      <c r="AP39" s="819">
        <v>118</v>
      </c>
      <c r="AQ39" s="819"/>
      <c r="AR39" s="819"/>
      <c r="AS39" s="819"/>
      <c r="AT39" s="819"/>
      <c r="AU39" s="819">
        <v>44</v>
      </c>
      <c r="AV39" s="819"/>
      <c r="AW39" s="819"/>
      <c r="AX39" s="819"/>
      <c r="AY39" s="819"/>
      <c r="AZ39" s="820" t="s">
        <v>505</v>
      </c>
      <c r="BA39" s="820"/>
      <c r="BB39" s="820"/>
      <c r="BC39" s="820"/>
      <c r="BD39" s="820"/>
      <c r="BE39" s="816" t="s">
        <v>389</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391</v>
      </c>
      <c r="C40" s="744"/>
      <c r="D40" s="744"/>
      <c r="E40" s="744"/>
      <c r="F40" s="744"/>
      <c r="G40" s="744"/>
      <c r="H40" s="744"/>
      <c r="I40" s="744"/>
      <c r="J40" s="744"/>
      <c r="K40" s="744"/>
      <c r="L40" s="744"/>
      <c r="M40" s="744"/>
      <c r="N40" s="744"/>
      <c r="O40" s="744"/>
      <c r="P40" s="745"/>
      <c r="Q40" s="746">
        <v>29</v>
      </c>
      <c r="R40" s="747"/>
      <c r="S40" s="747"/>
      <c r="T40" s="747"/>
      <c r="U40" s="747"/>
      <c r="V40" s="747">
        <v>29</v>
      </c>
      <c r="W40" s="747"/>
      <c r="X40" s="747"/>
      <c r="Y40" s="747"/>
      <c r="Z40" s="747"/>
      <c r="AA40" s="747" t="s">
        <v>505</v>
      </c>
      <c r="AB40" s="747"/>
      <c r="AC40" s="747"/>
      <c r="AD40" s="747"/>
      <c r="AE40" s="748"/>
      <c r="AF40" s="749" t="s">
        <v>378</v>
      </c>
      <c r="AG40" s="750"/>
      <c r="AH40" s="750"/>
      <c r="AI40" s="750"/>
      <c r="AJ40" s="751"/>
      <c r="AK40" s="818">
        <v>29</v>
      </c>
      <c r="AL40" s="819"/>
      <c r="AM40" s="819"/>
      <c r="AN40" s="819"/>
      <c r="AO40" s="819"/>
      <c r="AP40" s="819" t="s">
        <v>505</v>
      </c>
      <c r="AQ40" s="819"/>
      <c r="AR40" s="819"/>
      <c r="AS40" s="819"/>
      <c r="AT40" s="819"/>
      <c r="AU40" s="819" t="s">
        <v>505</v>
      </c>
      <c r="AV40" s="819"/>
      <c r="AW40" s="819"/>
      <c r="AX40" s="819"/>
      <c r="AY40" s="819"/>
      <c r="AZ40" s="820" t="s">
        <v>505</v>
      </c>
      <c r="BA40" s="820"/>
      <c r="BB40" s="820"/>
      <c r="BC40" s="820"/>
      <c r="BD40" s="820"/>
      <c r="BE40" s="816" t="s">
        <v>389</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t="s">
        <v>392</v>
      </c>
      <c r="C41" s="744"/>
      <c r="D41" s="744"/>
      <c r="E41" s="744"/>
      <c r="F41" s="744"/>
      <c r="G41" s="744"/>
      <c r="H41" s="744"/>
      <c r="I41" s="744"/>
      <c r="J41" s="744"/>
      <c r="K41" s="744"/>
      <c r="L41" s="744"/>
      <c r="M41" s="744"/>
      <c r="N41" s="744"/>
      <c r="O41" s="744"/>
      <c r="P41" s="745"/>
      <c r="Q41" s="746">
        <v>1599</v>
      </c>
      <c r="R41" s="747"/>
      <c r="S41" s="747"/>
      <c r="T41" s="747"/>
      <c r="U41" s="747"/>
      <c r="V41" s="747">
        <v>1599</v>
      </c>
      <c r="W41" s="747"/>
      <c r="X41" s="747"/>
      <c r="Y41" s="747"/>
      <c r="Z41" s="747"/>
      <c r="AA41" s="747">
        <v>0</v>
      </c>
      <c r="AB41" s="747"/>
      <c r="AC41" s="747"/>
      <c r="AD41" s="747"/>
      <c r="AE41" s="748"/>
      <c r="AF41" s="749" t="s">
        <v>378</v>
      </c>
      <c r="AG41" s="750"/>
      <c r="AH41" s="750"/>
      <c r="AI41" s="750"/>
      <c r="AJ41" s="751"/>
      <c r="AK41" s="818">
        <v>80</v>
      </c>
      <c r="AL41" s="819"/>
      <c r="AM41" s="819"/>
      <c r="AN41" s="819"/>
      <c r="AO41" s="819"/>
      <c r="AP41" s="819">
        <v>6455</v>
      </c>
      <c r="AQ41" s="819"/>
      <c r="AR41" s="819"/>
      <c r="AS41" s="819"/>
      <c r="AT41" s="819"/>
      <c r="AU41" s="819">
        <v>458</v>
      </c>
      <c r="AV41" s="819"/>
      <c r="AW41" s="819"/>
      <c r="AX41" s="819"/>
      <c r="AY41" s="819"/>
      <c r="AZ41" s="820" t="s">
        <v>505</v>
      </c>
      <c r="BA41" s="820"/>
      <c r="BB41" s="820"/>
      <c r="BC41" s="820"/>
      <c r="BD41" s="820"/>
      <c r="BE41" s="816" t="s">
        <v>389</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t="s">
        <v>393</v>
      </c>
      <c r="C42" s="744"/>
      <c r="D42" s="744"/>
      <c r="E42" s="744"/>
      <c r="F42" s="744"/>
      <c r="G42" s="744"/>
      <c r="H42" s="744"/>
      <c r="I42" s="744"/>
      <c r="J42" s="744"/>
      <c r="K42" s="744"/>
      <c r="L42" s="744"/>
      <c r="M42" s="744"/>
      <c r="N42" s="744"/>
      <c r="O42" s="744"/>
      <c r="P42" s="745"/>
      <c r="Q42" s="746">
        <v>74</v>
      </c>
      <c r="R42" s="747"/>
      <c r="S42" s="747"/>
      <c r="T42" s="747"/>
      <c r="U42" s="747"/>
      <c r="V42" s="747">
        <v>74</v>
      </c>
      <c r="W42" s="747"/>
      <c r="X42" s="747"/>
      <c r="Y42" s="747"/>
      <c r="Z42" s="747"/>
      <c r="AA42" s="747" t="s">
        <v>505</v>
      </c>
      <c r="AB42" s="747"/>
      <c r="AC42" s="747"/>
      <c r="AD42" s="747"/>
      <c r="AE42" s="748"/>
      <c r="AF42" s="749" t="s">
        <v>378</v>
      </c>
      <c r="AG42" s="750"/>
      <c r="AH42" s="750"/>
      <c r="AI42" s="750"/>
      <c r="AJ42" s="751"/>
      <c r="AK42" s="818">
        <v>8</v>
      </c>
      <c r="AL42" s="819"/>
      <c r="AM42" s="819"/>
      <c r="AN42" s="819"/>
      <c r="AO42" s="819"/>
      <c r="AP42" s="819">
        <v>2544</v>
      </c>
      <c r="AQ42" s="819"/>
      <c r="AR42" s="819"/>
      <c r="AS42" s="819"/>
      <c r="AT42" s="819"/>
      <c r="AU42" s="819">
        <v>151</v>
      </c>
      <c r="AV42" s="819"/>
      <c r="AW42" s="819"/>
      <c r="AX42" s="819"/>
      <c r="AY42" s="819"/>
      <c r="AZ42" s="820" t="s">
        <v>505</v>
      </c>
      <c r="BA42" s="820"/>
      <c r="BB42" s="820"/>
      <c r="BC42" s="820"/>
      <c r="BD42" s="820"/>
      <c r="BE42" s="816" t="s">
        <v>389</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t="s">
        <v>394</v>
      </c>
      <c r="C43" s="744"/>
      <c r="D43" s="744"/>
      <c r="E43" s="744"/>
      <c r="F43" s="744"/>
      <c r="G43" s="744"/>
      <c r="H43" s="744"/>
      <c r="I43" s="744"/>
      <c r="J43" s="744"/>
      <c r="K43" s="744"/>
      <c r="L43" s="744"/>
      <c r="M43" s="744"/>
      <c r="N43" s="744"/>
      <c r="O43" s="744"/>
      <c r="P43" s="745"/>
      <c r="Q43" s="746">
        <v>1389</v>
      </c>
      <c r="R43" s="747"/>
      <c r="S43" s="747"/>
      <c r="T43" s="747"/>
      <c r="U43" s="747"/>
      <c r="V43" s="747">
        <v>1384</v>
      </c>
      <c r="W43" s="747"/>
      <c r="X43" s="747"/>
      <c r="Y43" s="747"/>
      <c r="Z43" s="747"/>
      <c r="AA43" s="747">
        <v>5</v>
      </c>
      <c r="AB43" s="747"/>
      <c r="AC43" s="747"/>
      <c r="AD43" s="747"/>
      <c r="AE43" s="748"/>
      <c r="AF43" s="749" t="s">
        <v>378</v>
      </c>
      <c r="AG43" s="750"/>
      <c r="AH43" s="750"/>
      <c r="AI43" s="750"/>
      <c r="AJ43" s="751"/>
      <c r="AK43" s="818">
        <v>500</v>
      </c>
      <c r="AL43" s="819"/>
      <c r="AM43" s="819"/>
      <c r="AN43" s="819"/>
      <c r="AO43" s="819"/>
      <c r="AP43" s="819">
        <v>18095</v>
      </c>
      <c r="AQ43" s="819"/>
      <c r="AR43" s="819"/>
      <c r="AS43" s="819"/>
      <c r="AT43" s="819"/>
      <c r="AU43" s="819">
        <v>8069</v>
      </c>
      <c r="AV43" s="819"/>
      <c r="AW43" s="819"/>
      <c r="AX43" s="819"/>
      <c r="AY43" s="819"/>
      <c r="AZ43" s="820" t="s">
        <v>505</v>
      </c>
      <c r="BA43" s="820"/>
      <c r="BB43" s="820"/>
      <c r="BC43" s="820"/>
      <c r="BD43" s="820"/>
      <c r="BE43" s="816" t="s">
        <v>389</v>
      </c>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5446</v>
      </c>
      <c r="AG63" s="830"/>
      <c r="AH63" s="830"/>
      <c r="AI63" s="830"/>
      <c r="AJ63" s="831"/>
      <c r="AK63" s="832"/>
      <c r="AL63" s="827"/>
      <c r="AM63" s="827"/>
      <c r="AN63" s="827"/>
      <c r="AO63" s="827"/>
      <c r="AP63" s="830">
        <v>96216</v>
      </c>
      <c r="AQ63" s="830"/>
      <c r="AR63" s="830"/>
      <c r="AS63" s="830"/>
      <c r="AT63" s="830"/>
      <c r="AU63" s="830">
        <v>34808</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398</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399</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548</v>
      </c>
      <c r="C68" s="858"/>
      <c r="D68" s="858"/>
      <c r="E68" s="858"/>
      <c r="F68" s="858"/>
      <c r="G68" s="858"/>
      <c r="H68" s="858"/>
      <c r="I68" s="858"/>
      <c r="J68" s="858"/>
      <c r="K68" s="858"/>
      <c r="L68" s="858"/>
      <c r="M68" s="858"/>
      <c r="N68" s="858"/>
      <c r="O68" s="858"/>
      <c r="P68" s="859"/>
      <c r="Q68" s="860">
        <v>999</v>
      </c>
      <c r="R68" s="854"/>
      <c r="S68" s="854"/>
      <c r="T68" s="854"/>
      <c r="U68" s="854"/>
      <c r="V68" s="854">
        <v>999</v>
      </c>
      <c r="W68" s="854"/>
      <c r="X68" s="854"/>
      <c r="Y68" s="854"/>
      <c r="Z68" s="854"/>
      <c r="AA68" s="854">
        <v>0</v>
      </c>
      <c r="AB68" s="854"/>
      <c r="AC68" s="854"/>
      <c r="AD68" s="854"/>
      <c r="AE68" s="854"/>
      <c r="AF68" s="854">
        <v>0</v>
      </c>
      <c r="AG68" s="854"/>
      <c r="AH68" s="854"/>
      <c r="AI68" s="854"/>
      <c r="AJ68" s="854"/>
      <c r="AK68" s="854">
        <v>36</v>
      </c>
      <c r="AL68" s="854"/>
      <c r="AM68" s="854"/>
      <c r="AN68" s="854"/>
      <c r="AO68" s="854"/>
      <c r="AP68" s="854" t="s">
        <v>505</v>
      </c>
      <c r="AQ68" s="854"/>
      <c r="AR68" s="854"/>
      <c r="AS68" s="854"/>
      <c r="AT68" s="854"/>
      <c r="AU68" s="854" t="s">
        <v>505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549</v>
      </c>
      <c r="C69" s="862"/>
      <c r="D69" s="862"/>
      <c r="E69" s="862"/>
      <c r="F69" s="862"/>
      <c r="G69" s="862"/>
      <c r="H69" s="862"/>
      <c r="I69" s="862"/>
      <c r="J69" s="862"/>
      <c r="K69" s="862"/>
      <c r="L69" s="862"/>
      <c r="M69" s="862"/>
      <c r="N69" s="862"/>
      <c r="O69" s="862"/>
      <c r="P69" s="863"/>
      <c r="Q69" s="864">
        <v>383141</v>
      </c>
      <c r="R69" s="819"/>
      <c r="S69" s="819"/>
      <c r="T69" s="819"/>
      <c r="U69" s="819"/>
      <c r="V69" s="819">
        <v>379259</v>
      </c>
      <c r="W69" s="819"/>
      <c r="X69" s="819"/>
      <c r="Y69" s="819"/>
      <c r="Z69" s="819"/>
      <c r="AA69" s="819">
        <v>3883</v>
      </c>
      <c r="AB69" s="819"/>
      <c r="AC69" s="819"/>
      <c r="AD69" s="819"/>
      <c r="AE69" s="819"/>
      <c r="AF69" s="819">
        <v>3883</v>
      </c>
      <c r="AG69" s="819"/>
      <c r="AH69" s="819"/>
      <c r="AI69" s="819"/>
      <c r="AJ69" s="819"/>
      <c r="AK69" s="819">
        <v>999</v>
      </c>
      <c r="AL69" s="819"/>
      <c r="AM69" s="819"/>
      <c r="AN69" s="819"/>
      <c r="AO69" s="819"/>
      <c r="AP69" s="819" t="s">
        <v>505</v>
      </c>
      <c r="AQ69" s="819"/>
      <c r="AR69" s="819"/>
      <c r="AS69" s="819"/>
      <c r="AT69" s="819"/>
      <c r="AU69" s="819" t="s">
        <v>505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3883</v>
      </c>
      <c r="AG88" s="830"/>
      <c r="AH88" s="830"/>
      <c r="AI88" s="830"/>
      <c r="AJ88" s="830"/>
      <c r="AK88" s="827"/>
      <c r="AL88" s="827"/>
      <c r="AM88" s="827"/>
      <c r="AN88" s="827"/>
      <c r="AO88" s="827"/>
      <c r="AP88" s="830" t="s">
        <v>505</v>
      </c>
      <c r="AQ88" s="830"/>
      <c r="AR88" s="830"/>
      <c r="AS88" s="830"/>
      <c r="AT88" s="830"/>
      <c r="AU88" s="830" t="s">
        <v>505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664</v>
      </c>
      <c r="CS102" s="838"/>
      <c r="CT102" s="838"/>
      <c r="CU102" s="838"/>
      <c r="CV102" s="881"/>
      <c r="CW102" s="880">
        <v>125</v>
      </c>
      <c r="CX102" s="838"/>
      <c r="CY102" s="838"/>
      <c r="CZ102" s="838"/>
      <c r="DA102" s="881"/>
      <c r="DB102" s="880">
        <v>45</v>
      </c>
      <c r="DC102" s="838"/>
      <c r="DD102" s="838"/>
      <c r="DE102" s="838"/>
      <c r="DF102" s="881"/>
      <c r="DG102" s="880">
        <v>3432</v>
      </c>
      <c r="DH102" s="838"/>
      <c r="DI102" s="838"/>
      <c r="DJ102" s="838"/>
      <c r="DK102" s="881"/>
      <c r="DL102" s="880" t="s">
        <v>505</v>
      </c>
      <c r="DM102" s="838"/>
      <c r="DN102" s="838"/>
      <c r="DO102" s="838"/>
      <c r="DP102" s="881"/>
      <c r="DQ102" s="880">
        <v>703</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283</v>
      </c>
      <c r="AG109" s="883"/>
      <c r="AH109" s="883"/>
      <c r="AI109" s="883"/>
      <c r="AJ109" s="884"/>
      <c r="AK109" s="882" t="s">
        <v>282</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283</v>
      </c>
      <c r="BW109" s="883"/>
      <c r="BX109" s="883"/>
      <c r="BY109" s="883"/>
      <c r="BZ109" s="884"/>
      <c r="CA109" s="882" t="s">
        <v>282</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283</v>
      </c>
      <c r="DM109" s="883"/>
      <c r="DN109" s="883"/>
      <c r="DO109" s="883"/>
      <c r="DP109" s="884"/>
      <c r="DQ109" s="882" t="s">
        <v>282</v>
      </c>
      <c r="DR109" s="883"/>
      <c r="DS109" s="883"/>
      <c r="DT109" s="883"/>
      <c r="DU109" s="884"/>
      <c r="DV109" s="882" t="s">
        <v>410</v>
      </c>
      <c r="DW109" s="883"/>
      <c r="DX109" s="883"/>
      <c r="DY109" s="883"/>
      <c r="DZ109" s="885"/>
    </row>
    <row r="110" spans="1:131" s="197" customFormat="1" ht="26.25" customHeight="1" x14ac:dyDescent="0.15">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15264128</v>
      </c>
      <c r="AB110" s="890"/>
      <c r="AC110" s="890"/>
      <c r="AD110" s="890"/>
      <c r="AE110" s="891"/>
      <c r="AF110" s="892">
        <v>15177450</v>
      </c>
      <c r="AG110" s="890"/>
      <c r="AH110" s="890"/>
      <c r="AI110" s="890"/>
      <c r="AJ110" s="891"/>
      <c r="AK110" s="892">
        <v>14674105</v>
      </c>
      <c r="AL110" s="890"/>
      <c r="AM110" s="890"/>
      <c r="AN110" s="890"/>
      <c r="AO110" s="891"/>
      <c r="AP110" s="893">
        <v>30.8</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129975925</v>
      </c>
      <c r="BR110" s="927"/>
      <c r="BS110" s="927"/>
      <c r="BT110" s="927"/>
      <c r="BU110" s="927"/>
      <c r="BV110" s="927">
        <v>130469525</v>
      </c>
      <c r="BW110" s="927"/>
      <c r="BX110" s="927"/>
      <c r="BY110" s="927"/>
      <c r="BZ110" s="927"/>
      <c r="CA110" s="927">
        <v>133964565</v>
      </c>
      <c r="CB110" s="927"/>
      <c r="CC110" s="927"/>
      <c r="CD110" s="927"/>
      <c r="CE110" s="927"/>
      <c r="CF110" s="941">
        <v>281.10000000000002</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1060627</v>
      </c>
      <c r="DH110" s="927"/>
      <c r="DI110" s="927"/>
      <c r="DJ110" s="927"/>
      <c r="DK110" s="927"/>
      <c r="DL110" s="927">
        <v>963904</v>
      </c>
      <c r="DM110" s="927"/>
      <c r="DN110" s="927"/>
      <c r="DO110" s="927"/>
      <c r="DP110" s="927"/>
      <c r="DQ110" s="927">
        <v>863875</v>
      </c>
      <c r="DR110" s="927"/>
      <c r="DS110" s="927"/>
      <c r="DT110" s="927"/>
      <c r="DU110" s="927"/>
      <c r="DV110" s="928">
        <v>1.8</v>
      </c>
      <c r="DW110" s="928"/>
      <c r="DX110" s="928"/>
      <c r="DY110" s="928"/>
      <c r="DZ110" s="929"/>
    </row>
    <row r="111" spans="1:131" s="197"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5985020</v>
      </c>
      <c r="BR111" s="920"/>
      <c r="BS111" s="920"/>
      <c r="BT111" s="920"/>
      <c r="BU111" s="920"/>
      <c r="BV111" s="920">
        <v>4894156</v>
      </c>
      <c r="BW111" s="920"/>
      <c r="BX111" s="920"/>
      <c r="BY111" s="920"/>
      <c r="BZ111" s="920"/>
      <c r="CA111" s="920">
        <v>3798470</v>
      </c>
      <c r="CB111" s="920"/>
      <c r="CC111" s="920"/>
      <c r="CD111" s="920"/>
      <c r="CE111" s="920"/>
      <c r="CF111" s="914">
        <v>8</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108</v>
      </c>
      <c r="DH111" s="920"/>
      <c r="DI111" s="920"/>
      <c r="DJ111" s="920"/>
      <c r="DK111" s="920"/>
      <c r="DL111" s="920" t="s">
        <v>108</v>
      </c>
      <c r="DM111" s="920"/>
      <c r="DN111" s="920"/>
      <c r="DO111" s="920"/>
      <c r="DP111" s="920"/>
      <c r="DQ111" s="920" t="s">
        <v>108</v>
      </c>
      <c r="DR111" s="920"/>
      <c r="DS111" s="920"/>
      <c r="DT111" s="920"/>
      <c r="DU111" s="920"/>
      <c r="DV111" s="921" t="s">
        <v>108</v>
      </c>
      <c r="DW111" s="921"/>
      <c r="DX111" s="921"/>
      <c r="DY111" s="921"/>
      <c r="DZ111" s="922"/>
    </row>
    <row r="112" spans="1:131" s="197"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37643058</v>
      </c>
      <c r="BR112" s="920"/>
      <c r="BS112" s="920"/>
      <c r="BT112" s="920"/>
      <c r="BU112" s="920"/>
      <c r="BV112" s="920">
        <v>36247897</v>
      </c>
      <c r="BW112" s="920"/>
      <c r="BX112" s="920"/>
      <c r="BY112" s="920"/>
      <c r="BZ112" s="920"/>
      <c r="CA112" s="920">
        <v>34808523</v>
      </c>
      <c r="CB112" s="920"/>
      <c r="CC112" s="920"/>
      <c r="CD112" s="920"/>
      <c r="CE112" s="920"/>
      <c r="CF112" s="914">
        <v>73</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2298139</v>
      </c>
      <c r="AB113" s="934"/>
      <c r="AC113" s="934"/>
      <c r="AD113" s="934"/>
      <c r="AE113" s="935"/>
      <c r="AF113" s="936">
        <v>2213261</v>
      </c>
      <c r="AG113" s="934"/>
      <c r="AH113" s="934"/>
      <c r="AI113" s="934"/>
      <c r="AJ113" s="935"/>
      <c r="AK113" s="936">
        <v>2170825</v>
      </c>
      <c r="AL113" s="934"/>
      <c r="AM113" s="934"/>
      <c r="AN113" s="934"/>
      <c r="AO113" s="935"/>
      <c r="AP113" s="937">
        <v>4.5999999999999996</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t="s">
        <v>108</v>
      </c>
      <c r="BR113" s="920"/>
      <c r="BS113" s="920"/>
      <c r="BT113" s="920"/>
      <c r="BU113" s="920"/>
      <c r="BV113" s="920" t="s">
        <v>108</v>
      </c>
      <c r="BW113" s="920"/>
      <c r="BX113" s="920"/>
      <c r="BY113" s="920"/>
      <c r="BZ113" s="920"/>
      <c r="CA113" s="920" t="s">
        <v>108</v>
      </c>
      <c r="CB113" s="920"/>
      <c r="CC113" s="920"/>
      <c r="CD113" s="920"/>
      <c r="CE113" s="920"/>
      <c r="CF113" s="914" t="s">
        <v>108</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108</v>
      </c>
      <c r="AB114" s="959"/>
      <c r="AC114" s="959"/>
      <c r="AD114" s="959"/>
      <c r="AE114" s="960"/>
      <c r="AF114" s="961" t="s">
        <v>108</v>
      </c>
      <c r="AG114" s="959"/>
      <c r="AH114" s="959"/>
      <c r="AI114" s="959"/>
      <c r="AJ114" s="960"/>
      <c r="AK114" s="961" t="s">
        <v>108</v>
      </c>
      <c r="AL114" s="959"/>
      <c r="AM114" s="959"/>
      <c r="AN114" s="959"/>
      <c r="AO114" s="960"/>
      <c r="AP114" s="962" t="s">
        <v>108</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23851115</v>
      </c>
      <c r="BR114" s="920"/>
      <c r="BS114" s="920"/>
      <c r="BT114" s="920"/>
      <c r="BU114" s="920"/>
      <c r="BV114" s="920">
        <v>21698240</v>
      </c>
      <c r="BW114" s="920"/>
      <c r="BX114" s="920"/>
      <c r="BY114" s="920"/>
      <c r="BZ114" s="920"/>
      <c r="CA114" s="920">
        <v>20093982</v>
      </c>
      <c r="CB114" s="920"/>
      <c r="CC114" s="920"/>
      <c r="CD114" s="920"/>
      <c r="CE114" s="920"/>
      <c r="CF114" s="914">
        <v>42.2</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1129514</v>
      </c>
      <c r="AB115" s="934"/>
      <c r="AC115" s="934"/>
      <c r="AD115" s="934"/>
      <c r="AE115" s="935"/>
      <c r="AF115" s="936">
        <v>1129666</v>
      </c>
      <c r="AG115" s="934"/>
      <c r="AH115" s="934"/>
      <c r="AI115" s="934"/>
      <c r="AJ115" s="935"/>
      <c r="AK115" s="936">
        <v>1129824</v>
      </c>
      <c r="AL115" s="934"/>
      <c r="AM115" s="934"/>
      <c r="AN115" s="934"/>
      <c r="AO115" s="935"/>
      <c r="AP115" s="937">
        <v>2.4</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730584</v>
      </c>
      <c r="BR115" s="920"/>
      <c r="BS115" s="920"/>
      <c r="BT115" s="920"/>
      <c r="BU115" s="920"/>
      <c r="BV115" s="920">
        <v>717297</v>
      </c>
      <c r="BW115" s="920"/>
      <c r="BX115" s="920"/>
      <c r="BY115" s="920"/>
      <c r="BZ115" s="920"/>
      <c r="CA115" s="920">
        <v>703056</v>
      </c>
      <c r="CB115" s="920"/>
      <c r="CC115" s="920"/>
      <c r="CD115" s="920"/>
      <c r="CE115" s="920"/>
      <c r="CF115" s="914">
        <v>1.5</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4924393</v>
      </c>
      <c r="DH115" s="959"/>
      <c r="DI115" s="959"/>
      <c r="DJ115" s="959"/>
      <c r="DK115" s="960"/>
      <c r="DL115" s="961">
        <v>3930252</v>
      </c>
      <c r="DM115" s="959"/>
      <c r="DN115" s="959"/>
      <c r="DO115" s="959"/>
      <c r="DP115" s="960"/>
      <c r="DQ115" s="961">
        <v>2934595</v>
      </c>
      <c r="DR115" s="959"/>
      <c r="DS115" s="959"/>
      <c r="DT115" s="959"/>
      <c r="DU115" s="960"/>
      <c r="DV115" s="962">
        <v>6.2</v>
      </c>
      <c r="DW115" s="963"/>
      <c r="DX115" s="963"/>
      <c r="DY115" s="963"/>
      <c r="DZ115" s="964"/>
    </row>
    <row r="116" spans="1:130" s="197" customFormat="1" ht="26.25" customHeight="1" x14ac:dyDescent="0.15">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6947</v>
      </c>
      <c r="AB116" s="959"/>
      <c r="AC116" s="959"/>
      <c r="AD116" s="959"/>
      <c r="AE116" s="960"/>
      <c r="AF116" s="961">
        <v>3072</v>
      </c>
      <c r="AG116" s="959"/>
      <c r="AH116" s="959"/>
      <c r="AI116" s="959"/>
      <c r="AJ116" s="960"/>
      <c r="AK116" s="961">
        <v>3453</v>
      </c>
      <c r="AL116" s="959"/>
      <c r="AM116" s="959"/>
      <c r="AN116" s="959"/>
      <c r="AO116" s="960"/>
      <c r="AP116" s="962">
        <v>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108</v>
      </c>
      <c r="DH116" s="959"/>
      <c r="DI116" s="959"/>
      <c r="DJ116" s="959"/>
      <c r="DK116" s="960"/>
      <c r="DL116" s="961" t="s">
        <v>108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18698728</v>
      </c>
      <c r="AB117" s="966"/>
      <c r="AC117" s="966"/>
      <c r="AD117" s="966"/>
      <c r="AE117" s="967"/>
      <c r="AF117" s="965">
        <v>18523449</v>
      </c>
      <c r="AG117" s="966"/>
      <c r="AH117" s="966"/>
      <c r="AI117" s="966"/>
      <c r="AJ117" s="967"/>
      <c r="AK117" s="965">
        <v>17978207</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283</v>
      </c>
      <c r="AG118" s="883"/>
      <c r="AH118" s="883"/>
      <c r="AI118" s="883"/>
      <c r="AJ118" s="884"/>
      <c r="AK118" s="882" t="s">
        <v>282</v>
      </c>
      <c r="AL118" s="883"/>
      <c r="AM118" s="883"/>
      <c r="AN118" s="883"/>
      <c r="AO118" s="884"/>
      <c r="AP118" s="990" t="s">
        <v>410</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438</v>
      </c>
      <c r="BP118" s="994"/>
      <c r="BQ118" s="985">
        <v>198185702</v>
      </c>
      <c r="BR118" s="986"/>
      <c r="BS118" s="986"/>
      <c r="BT118" s="986"/>
      <c r="BU118" s="986"/>
      <c r="BV118" s="986">
        <v>194027115</v>
      </c>
      <c r="BW118" s="986"/>
      <c r="BX118" s="986"/>
      <c r="BY118" s="986"/>
      <c r="BZ118" s="986"/>
      <c r="CA118" s="986">
        <v>193368596</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129514</v>
      </c>
      <c r="AB119" s="890"/>
      <c r="AC119" s="890"/>
      <c r="AD119" s="890"/>
      <c r="AE119" s="891"/>
      <c r="AF119" s="892">
        <v>129666</v>
      </c>
      <c r="AG119" s="890"/>
      <c r="AH119" s="890"/>
      <c r="AI119" s="890"/>
      <c r="AJ119" s="891"/>
      <c r="AK119" s="892">
        <v>129824</v>
      </c>
      <c r="AL119" s="890"/>
      <c r="AM119" s="890"/>
      <c r="AN119" s="890"/>
      <c r="AO119" s="891"/>
      <c r="AP119" s="893">
        <v>0.3</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15831460</v>
      </c>
      <c r="BR119" s="927"/>
      <c r="BS119" s="927"/>
      <c r="BT119" s="927"/>
      <c r="BU119" s="927"/>
      <c r="BV119" s="927">
        <v>15817186</v>
      </c>
      <c r="BW119" s="927"/>
      <c r="BX119" s="927"/>
      <c r="BY119" s="927"/>
      <c r="BZ119" s="927"/>
      <c r="CA119" s="927">
        <v>15200608</v>
      </c>
      <c r="CB119" s="927"/>
      <c r="CC119" s="927"/>
      <c r="CD119" s="927"/>
      <c r="CE119" s="927"/>
      <c r="CF119" s="941">
        <v>31.9</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22485512</v>
      </c>
      <c r="BR120" s="920"/>
      <c r="BS120" s="920"/>
      <c r="BT120" s="920"/>
      <c r="BU120" s="920"/>
      <c r="BV120" s="920">
        <v>20978919</v>
      </c>
      <c r="BW120" s="920"/>
      <c r="BX120" s="920"/>
      <c r="BY120" s="920"/>
      <c r="BZ120" s="920"/>
      <c r="CA120" s="920">
        <v>19909922</v>
      </c>
      <c r="CB120" s="920"/>
      <c r="CC120" s="920"/>
      <c r="CD120" s="920"/>
      <c r="CE120" s="920"/>
      <c r="CF120" s="914">
        <v>41.8</v>
      </c>
      <c r="CG120" s="915"/>
      <c r="CH120" s="915"/>
      <c r="CI120" s="915"/>
      <c r="CJ120" s="915"/>
      <c r="CK120" s="1013" t="s">
        <v>444</v>
      </c>
      <c r="CL120" s="1014"/>
      <c r="CM120" s="1014"/>
      <c r="CN120" s="1014"/>
      <c r="CO120" s="1015"/>
      <c r="CP120" s="1021" t="s">
        <v>445</v>
      </c>
      <c r="CQ120" s="1022"/>
      <c r="CR120" s="1022"/>
      <c r="CS120" s="1022"/>
      <c r="CT120" s="1022"/>
      <c r="CU120" s="1022"/>
      <c r="CV120" s="1022"/>
      <c r="CW120" s="1022"/>
      <c r="CX120" s="1022"/>
      <c r="CY120" s="1022"/>
      <c r="CZ120" s="1022"/>
      <c r="DA120" s="1022"/>
      <c r="DB120" s="1022"/>
      <c r="DC120" s="1022"/>
      <c r="DD120" s="1022"/>
      <c r="DE120" s="1022"/>
      <c r="DF120" s="1023"/>
      <c r="DG120" s="926">
        <v>22848297</v>
      </c>
      <c r="DH120" s="927"/>
      <c r="DI120" s="927"/>
      <c r="DJ120" s="927"/>
      <c r="DK120" s="927"/>
      <c r="DL120" s="927">
        <v>22205036</v>
      </c>
      <c r="DM120" s="927"/>
      <c r="DN120" s="927"/>
      <c r="DO120" s="927"/>
      <c r="DP120" s="927"/>
      <c r="DQ120" s="927">
        <v>21143980</v>
      </c>
      <c r="DR120" s="927"/>
      <c r="DS120" s="927"/>
      <c r="DT120" s="927"/>
      <c r="DU120" s="927"/>
      <c r="DV120" s="928">
        <v>44.4</v>
      </c>
      <c r="DW120" s="928"/>
      <c r="DX120" s="928"/>
      <c r="DY120" s="928"/>
      <c r="DZ120" s="929"/>
    </row>
    <row r="121" spans="1:130" s="197" customFormat="1" ht="26.25" customHeight="1" x14ac:dyDescent="0.15">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105194052</v>
      </c>
      <c r="BR121" s="986"/>
      <c r="BS121" s="986"/>
      <c r="BT121" s="986"/>
      <c r="BU121" s="986"/>
      <c r="BV121" s="986">
        <v>107116526</v>
      </c>
      <c r="BW121" s="986"/>
      <c r="BX121" s="986"/>
      <c r="BY121" s="986"/>
      <c r="BZ121" s="986"/>
      <c r="CA121" s="986">
        <v>110650216</v>
      </c>
      <c r="CB121" s="986"/>
      <c r="CC121" s="986"/>
      <c r="CD121" s="986"/>
      <c r="CE121" s="986"/>
      <c r="CF121" s="1024">
        <v>232.2</v>
      </c>
      <c r="CG121" s="1025"/>
      <c r="CH121" s="1025"/>
      <c r="CI121" s="1025"/>
      <c r="CJ121" s="1025"/>
      <c r="CK121" s="1016"/>
      <c r="CL121" s="1017"/>
      <c r="CM121" s="1017"/>
      <c r="CN121" s="1017"/>
      <c r="CO121" s="1018"/>
      <c r="CP121" s="1007" t="s">
        <v>448</v>
      </c>
      <c r="CQ121" s="1008"/>
      <c r="CR121" s="1008"/>
      <c r="CS121" s="1008"/>
      <c r="CT121" s="1008"/>
      <c r="CU121" s="1008"/>
      <c r="CV121" s="1008"/>
      <c r="CW121" s="1008"/>
      <c r="CX121" s="1008"/>
      <c r="CY121" s="1008"/>
      <c r="CZ121" s="1008"/>
      <c r="DA121" s="1008"/>
      <c r="DB121" s="1008"/>
      <c r="DC121" s="1008"/>
      <c r="DD121" s="1008"/>
      <c r="DE121" s="1008"/>
      <c r="DF121" s="1009"/>
      <c r="DG121" s="919">
        <v>9316764</v>
      </c>
      <c r="DH121" s="920"/>
      <c r="DI121" s="920"/>
      <c r="DJ121" s="920"/>
      <c r="DK121" s="920"/>
      <c r="DL121" s="920">
        <v>8624474</v>
      </c>
      <c r="DM121" s="920"/>
      <c r="DN121" s="920"/>
      <c r="DO121" s="920"/>
      <c r="DP121" s="920"/>
      <c r="DQ121" s="920">
        <v>8068675</v>
      </c>
      <c r="DR121" s="920"/>
      <c r="DS121" s="920"/>
      <c r="DT121" s="920"/>
      <c r="DU121" s="920"/>
      <c r="DV121" s="921">
        <v>16.899999999999999</v>
      </c>
      <c r="DW121" s="921"/>
      <c r="DX121" s="921"/>
      <c r="DY121" s="921"/>
      <c r="DZ121" s="922"/>
    </row>
    <row r="122" spans="1:130" s="197" customFormat="1" ht="26.25" customHeight="1" x14ac:dyDescent="0.15">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449</v>
      </c>
      <c r="BP122" s="994"/>
      <c r="BQ122" s="1034">
        <v>143511024</v>
      </c>
      <c r="BR122" s="1035"/>
      <c r="BS122" s="1035"/>
      <c r="BT122" s="1035"/>
      <c r="BU122" s="1035"/>
      <c r="BV122" s="1035">
        <v>143912631</v>
      </c>
      <c r="BW122" s="1035"/>
      <c r="BX122" s="1035"/>
      <c r="BY122" s="1035"/>
      <c r="BZ122" s="1035"/>
      <c r="CA122" s="1035">
        <v>145760746</v>
      </c>
      <c r="CB122" s="1035"/>
      <c r="CC122" s="1035"/>
      <c r="CD122" s="1035"/>
      <c r="CE122" s="1035"/>
      <c r="CF122" s="987"/>
      <c r="CG122" s="988"/>
      <c r="CH122" s="988"/>
      <c r="CI122" s="988"/>
      <c r="CJ122" s="989"/>
      <c r="CK122" s="1016"/>
      <c r="CL122" s="1017"/>
      <c r="CM122" s="1017"/>
      <c r="CN122" s="1017"/>
      <c r="CO122" s="1018"/>
      <c r="CP122" s="1007" t="s">
        <v>450</v>
      </c>
      <c r="CQ122" s="1008"/>
      <c r="CR122" s="1008"/>
      <c r="CS122" s="1008"/>
      <c r="CT122" s="1008"/>
      <c r="CU122" s="1008"/>
      <c r="CV122" s="1008"/>
      <c r="CW122" s="1008"/>
      <c r="CX122" s="1008"/>
      <c r="CY122" s="1008"/>
      <c r="CZ122" s="1008"/>
      <c r="DA122" s="1008"/>
      <c r="DB122" s="1008"/>
      <c r="DC122" s="1008"/>
      <c r="DD122" s="1008"/>
      <c r="DE122" s="1008"/>
      <c r="DF122" s="1009"/>
      <c r="DG122" s="919">
        <v>3027056</v>
      </c>
      <c r="DH122" s="920"/>
      <c r="DI122" s="920"/>
      <c r="DJ122" s="920"/>
      <c r="DK122" s="920"/>
      <c r="DL122" s="920">
        <v>2989437</v>
      </c>
      <c r="DM122" s="920"/>
      <c r="DN122" s="920"/>
      <c r="DO122" s="920"/>
      <c r="DP122" s="920"/>
      <c r="DQ122" s="920">
        <v>2913288</v>
      </c>
      <c r="DR122" s="920"/>
      <c r="DS122" s="920"/>
      <c r="DT122" s="920"/>
      <c r="DU122" s="920"/>
      <c r="DV122" s="921">
        <v>6.1</v>
      </c>
      <c r="DW122" s="921"/>
      <c r="DX122" s="921"/>
      <c r="DY122" s="921"/>
      <c r="DZ122" s="922"/>
    </row>
    <row r="123" spans="1:130" s="197" customFormat="1" ht="26.25" customHeight="1" thickBot="1" x14ac:dyDescent="0.2">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451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113.5</v>
      </c>
      <c r="BR123" s="1027"/>
      <c r="BS123" s="1027"/>
      <c r="BT123" s="1027"/>
      <c r="BU123" s="1027"/>
      <c r="BV123" s="1027">
        <v>105.4</v>
      </c>
      <c r="BW123" s="1027"/>
      <c r="BX123" s="1027"/>
      <c r="BY123" s="1027"/>
      <c r="BZ123" s="1027"/>
      <c r="CA123" s="1027">
        <v>99.9</v>
      </c>
      <c r="CB123" s="1027"/>
      <c r="CC123" s="1027"/>
      <c r="CD123" s="1027"/>
      <c r="CE123" s="1027"/>
      <c r="CF123" s="1028"/>
      <c r="CG123" s="1029"/>
      <c r="CH123" s="1029"/>
      <c r="CI123" s="1029"/>
      <c r="CJ123" s="1030"/>
      <c r="CK123" s="1016"/>
      <c r="CL123" s="1017"/>
      <c r="CM123" s="1017"/>
      <c r="CN123" s="1017"/>
      <c r="CO123" s="1018"/>
      <c r="CP123" s="1007" t="s">
        <v>452</v>
      </c>
      <c r="CQ123" s="1008"/>
      <c r="CR123" s="1008"/>
      <c r="CS123" s="1008"/>
      <c r="CT123" s="1008"/>
      <c r="CU123" s="1008"/>
      <c r="CV123" s="1008"/>
      <c r="CW123" s="1008"/>
      <c r="CX123" s="1008"/>
      <c r="CY123" s="1008"/>
      <c r="CZ123" s="1008"/>
      <c r="DA123" s="1008"/>
      <c r="DB123" s="1008"/>
      <c r="DC123" s="1008"/>
      <c r="DD123" s="1008"/>
      <c r="DE123" s="1008"/>
      <c r="DF123" s="1009"/>
      <c r="DG123" s="958">
        <v>1240347</v>
      </c>
      <c r="DH123" s="959"/>
      <c r="DI123" s="959"/>
      <c r="DJ123" s="959"/>
      <c r="DK123" s="960"/>
      <c r="DL123" s="961">
        <v>1186067</v>
      </c>
      <c r="DM123" s="959"/>
      <c r="DN123" s="959"/>
      <c r="DO123" s="959"/>
      <c r="DP123" s="960"/>
      <c r="DQ123" s="961">
        <v>1159387</v>
      </c>
      <c r="DR123" s="959"/>
      <c r="DS123" s="959"/>
      <c r="DT123" s="959"/>
      <c r="DU123" s="960"/>
      <c r="DV123" s="962">
        <v>2.4</v>
      </c>
      <c r="DW123" s="963"/>
      <c r="DX123" s="963"/>
      <c r="DY123" s="963"/>
      <c r="DZ123" s="964"/>
    </row>
    <row r="124" spans="1:130" s="197" customFormat="1" ht="26.25" customHeight="1" x14ac:dyDescent="0.15">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453</v>
      </c>
      <c r="AB124" s="959"/>
      <c r="AC124" s="959"/>
      <c r="AD124" s="959"/>
      <c r="AE124" s="960"/>
      <c r="AF124" s="961" t="s">
        <v>453</v>
      </c>
      <c r="AG124" s="959"/>
      <c r="AH124" s="959"/>
      <c r="AI124" s="959"/>
      <c r="AJ124" s="960"/>
      <c r="AK124" s="961" t="s">
        <v>453</v>
      </c>
      <c r="AL124" s="959"/>
      <c r="AM124" s="959"/>
      <c r="AN124" s="959"/>
      <c r="AO124" s="960"/>
      <c r="AP124" s="962" t="s">
        <v>453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454</v>
      </c>
      <c r="CQ124" s="1008"/>
      <c r="CR124" s="1008"/>
      <c r="CS124" s="1008"/>
      <c r="CT124" s="1008"/>
      <c r="CU124" s="1008"/>
      <c r="CV124" s="1008"/>
      <c r="CW124" s="1008"/>
      <c r="CX124" s="1008"/>
      <c r="CY124" s="1008"/>
      <c r="CZ124" s="1008"/>
      <c r="DA124" s="1008"/>
      <c r="DB124" s="1008"/>
      <c r="DC124" s="1008"/>
      <c r="DD124" s="1008"/>
      <c r="DE124" s="1008"/>
      <c r="DF124" s="1009"/>
      <c r="DG124" s="997">
        <v>1210594</v>
      </c>
      <c r="DH124" s="998"/>
      <c r="DI124" s="998"/>
      <c r="DJ124" s="998"/>
      <c r="DK124" s="999"/>
      <c r="DL124" s="1000">
        <v>1242883</v>
      </c>
      <c r="DM124" s="998"/>
      <c r="DN124" s="998"/>
      <c r="DO124" s="998"/>
      <c r="DP124" s="999"/>
      <c r="DQ124" s="1000">
        <v>1523193</v>
      </c>
      <c r="DR124" s="998"/>
      <c r="DS124" s="998"/>
      <c r="DT124" s="998"/>
      <c r="DU124" s="999"/>
      <c r="DV124" s="1001">
        <v>3.2</v>
      </c>
      <c r="DW124" s="1002"/>
      <c r="DX124" s="1002"/>
      <c r="DY124" s="1002"/>
      <c r="DZ124" s="1003"/>
    </row>
    <row r="125" spans="1:130" s="197" customFormat="1" ht="26.25" customHeight="1" thickBot="1" x14ac:dyDescent="0.2">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453</v>
      </c>
      <c r="AB125" s="959"/>
      <c r="AC125" s="959"/>
      <c r="AD125" s="959"/>
      <c r="AE125" s="960"/>
      <c r="AF125" s="961" t="s">
        <v>453</v>
      </c>
      <c r="AG125" s="959"/>
      <c r="AH125" s="959"/>
      <c r="AI125" s="959"/>
      <c r="AJ125" s="960"/>
      <c r="AK125" s="961" t="s">
        <v>453</v>
      </c>
      <c r="AL125" s="959"/>
      <c r="AM125" s="959"/>
      <c r="AN125" s="959"/>
      <c r="AO125" s="960"/>
      <c r="AP125" s="962" t="s">
        <v>453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455</v>
      </c>
      <c r="CL125" s="1014"/>
      <c r="CM125" s="1014"/>
      <c r="CN125" s="1014"/>
      <c r="CO125" s="1015"/>
      <c r="CP125" s="940" t="s">
        <v>456</v>
      </c>
      <c r="CQ125" s="887"/>
      <c r="CR125" s="887"/>
      <c r="CS125" s="887"/>
      <c r="CT125" s="887"/>
      <c r="CU125" s="887"/>
      <c r="CV125" s="887"/>
      <c r="CW125" s="887"/>
      <c r="CX125" s="887"/>
      <c r="CY125" s="887"/>
      <c r="CZ125" s="887"/>
      <c r="DA125" s="887"/>
      <c r="DB125" s="887"/>
      <c r="DC125" s="887"/>
      <c r="DD125" s="887"/>
      <c r="DE125" s="887"/>
      <c r="DF125" s="888"/>
      <c r="DG125" s="926" t="s">
        <v>453</v>
      </c>
      <c r="DH125" s="927"/>
      <c r="DI125" s="927"/>
      <c r="DJ125" s="927"/>
      <c r="DK125" s="927"/>
      <c r="DL125" s="927" t="s">
        <v>453</v>
      </c>
      <c r="DM125" s="927"/>
      <c r="DN125" s="927"/>
      <c r="DO125" s="927"/>
      <c r="DP125" s="927"/>
      <c r="DQ125" s="927" t="s">
        <v>453</v>
      </c>
      <c r="DR125" s="927"/>
      <c r="DS125" s="927"/>
      <c r="DT125" s="927"/>
      <c r="DU125" s="927"/>
      <c r="DV125" s="928" t="s">
        <v>453</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1000000</v>
      </c>
      <c r="AB126" s="959"/>
      <c r="AC126" s="959"/>
      <c r="AD126" s="959"/>
      <c r="AE126" s="960"/>
      <c r="AF126" s="961">
        <v>1000000</v>
      </c>
      <c r="AG126" s="959"/>
      <c r="AH126" s="959"/>
      <c r="AI126" s="959"/>
      <c r="AJ126" s="960"/>
      <c r="AK126" s="961">
        <v>1000000</v>
      </c>
      <c r="AL126" s="959"/>
      <c r="AM126" s="959"/>
      <c r="AN126" s="959"/>
      <c r="AO126" s="960"/>
      <c r="AP126" s="962">
        <v>2.1</v>
      </c>
      <c r="AQ126" s="963"/>
      <c r="AR126" s="963"/>
      <c r="AS126" s="963"/>
      <c r="AT126" s="964"/>
      <c r="AU126" s="233"/>
      <c r="AV126" s="233"/>
      <c r="AW126" s="233"/>
      <c r="AX126" s="1036" t="s">
        <v>457</v>
      </c>
      <c r="AY126" s="1037"/>
      <c r="AZ126" s="1037"/>
      <c r="BA126" s="1037"/>
      <c r="BB126" s="1037"/>
      <c r="BC126" s="1037"/>
      <c r="BD126" s="1037"/>
      <c r="BE126" s="1038"/>
      <c r="BF126" s="1052" t="s">
        <v>458</v>
      </c>
      <c r="BG126" s="1037"/>
      <c r="BH126" s="1037"/>
      <c r="BI126" s="1037"/>
      <c r="BJ126" s="1037"/>
      <c r="BK126" s="1037"/>
      <c r="BL126" s="1038"/>
      <c r="BM126" s="1052" t="s">
        <v>459</v>
      </c>
      <c r="BN126" s="1037"/>
      <c r="BO126" s="1037"/>
      <c r="BP126" s="1037"/>
      <c r="BQ126" s="1037"/>
      <c r="BR126" s="1037"/>
      <c r="BS126" s="1038"/>
      <c r="BT126" s="1052" t="s">
        <v>460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461</v>
      </c>
      <c r="CQ126" s="950"/>
      <c r="CR126" s="950"/>
      <c r="CS126" s="950"/>
      <c r="CT126" s="950"/>
      <c r="CU126" s="950"/>
      <c r="CV126" s="950"/>
      <c r="CW126" s="950"/>
      <c r="CX126" s="950"/>
      <c r="CY126" s="950"/>
      <c r="CZ126" s="950"/>
      <c r="DA126" s="950"/>
      <c r="DB126" s="950"/>
      <c r="DC126" s="950"/>
      <c r="DD126" s="950"/>
      <c r="DE126" s="950"/>
      <c r="DF126" s="951"/>
      <c r="DG126" s="919">
        <v>730584</v>
      </c>
      <c r="DH126" s="920"/>
      <c r="DI126" s="920"/>
      <c r="DJ126" s="920"/>
      <c r="DK126" s="920"/>
      <c r="DL126" s="920">
        <v>717297</v>
      </c>
      <c r="DM126" s="920"/>
      <c r="DN126" s="920"/>
      <c r="DO126" s="920"/>
      <c r="DP126" s="920"/>
      <c r="DQ126" s="920">
        <v>703056</v>
      </c>
      <c r="DR126" s="920"/>
      <c r="DS126" s="920"/>
      <c r="DT126" s="920"/>
      <c r="DU126" s="920"/>
      <c r="DV126" s="921">
        <v>1.5</v>
      </c>
      <c r="DW126" s="921"/>
      <c r="DX126" s="921"/>
      <c r="DY126" s="921"/>
      <c r="DZ126" s="922"/>
    </row>
    <row r="127" spans="1:130" s="197" customFormat="1" ht="26.25" customHeight="1" thickBot="1" x14ac:dyDescent="0.2">
      <c r="A127" s="976"/>
      <c r="B127" s="948"/>
      <c r="C127" s="1004" t="s">
        <v>462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453</v>
      </c>
      <c r="AB127" s="959"/>
      <c r="AC127" s="959"/>
      <c r="AD127" s="959"/>
      <c r="AE127" s="960"/>
      <c r="AF127" s="961" t="s">
        <v>453</v>
      </c>
      <c r="AG127" s="959"/>
      <c r="AH127" s="959"/>
      <c r="AI127" s="959"/>
      <c r="AJ127" s="960"/>
      <c r="AK127" s="961" t="s">
        <v>453</v>
      </c>
      <c r="AL127" s="959"/>
      <c r="AM127" s="959"/>
      <c r="AN127" s="959"/>
      <c r="AO127" s="960"/>
      <c r="AP127" s="962" t="s">
        <v>453</v>
      </c>
      <c r="AQ127" s="963"/>
      <c r="AR127" s="963"/>
      <c r="AS127" s="963"/>
      <c r="AT127" s="964"/>
      <c r="AU127" s="233"/>
      <c r="AV127" s="233"/>
      <c r="AW127" s="233"/>
      <c r="AX127" s="886" t="s">
        <v>463</v>
      </c>
      <c r="AY127" s="887"/>
      <c r="AZ127" s="887"/>
      <c r="BA127" s="887"/>
      <c r="BB127" s="887"/>
      <c r="BC127" s="887"/>
      <c r="BD127" s="887"/>
      <c r="BE127" s="888"/>
      <c r="BF127" s="1041" t="s">
        <v>453</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464</v>
      </c>
      <c r="CQ127" s="1045"/>
      <c r="CR127" s="1045"/>
      <c r="CS127" s="1045"/>
      <c r="CT127" s="1045"/>
      <c r="CU127" s="1045"/>
      <c r="CV127" s="1045"/>
      <c r="CW127" s="1045"/>
      <c r="CX127" s="1045"/>
      <c r="CY127" s="1045"/>
      <c r="CZ127" s="1045"/>
      <c r="DA127" s="1045"/>
      <c r="DB127" s="1045"/>
      <c r="DC127" s="1045"/>
      <c r="DD127" s="1045"/>
      <c r="DE127" s="1045"/>
      <c r="DF127" s="1046"/>
      <c r="DG127" s="1047" t="s">
        <v>465</v>
      </c>
      <c r="DH127" s="1048"/>
      <c r="DI127" s="1048"/>
      <c r="DJ127" s="1048"/>
      <c r="DK127" s="1048"/>
      <c r="DL127" s="1048" t="s">
        <v>466</v>
      </c>
      <c r="DM127" s="1048"/>
      <c r="DN127" s="1048"/>
      <c r="DO127" s="1048"/>
      <c r="DP127" s="1048"/>
      <c r="DQ127" s="1048" t="s">
        <v>466</v>
      </c>
      <c r="DR127" s="1048"/>
      <c r="DS127" s="1048"/>
      <c r="DT127" s="1048"/>
      <c r="DU127" s="1048"/>
      <c r="DV127" s="1049" t="s">
        <v>466</v>
      </c>
      <c r="DW127" s="1049"/>
      <c r="DX127" s="1049"/>
      <c r="DY127" s="1049"/>
      <c r="DZ127" s="1050"/>
    </row>
    <row r="128" spans="1:130" s="197" customFormat="1" ht="26.25" customHeight="1" x14ac:dyDescent="0.15">
      <c r="A128" s="1071" t="s">
        <v>467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468</v>
      </c>
      <c r="X128" s="1073"/>
      <c r="Y128" s="1073"/>
      <c r="Z128" s="1074"/>
      <c r="AA128" s="1089">
        <v>2296090</v>
      </c>
      <c r="AB128" s="1090"/>
      <c r="AC128" s="1090"/>
      <c r="AD128" s="1090"/>
      <c r="AE128" s="1091"/>
      <c r="AF128" s="1092">
        <v>2317826</v>
      </c>
      <c r="AG128" s="1090"/>
      <c r="AH128" s="1090"/>
      <c r="AI128" s="1090"/>
      <c r="AJ128" s="1091"/>
      <c r="AK128" s="1092">
        <v>2203143</v>
      </c>
      <c r="AL128" s="1090"/>
      <c r="AM128" s="1090"/>
      <c r="AN128" s="1090"/>
      <c r="AO128" s="1091"/>
      <c r="AP128" s="1093"/>
      <c r="AQ128" s="1094"/>
      <c r="AR128" s="1094"/>
      <c r="AS128" s="1094"/>
      <c r="AT128" s="1095"/>
      <c r="AU128" s="235"/>
      <c r="AV128" s="235"/>
      <c r="AW128" s="235"/>
      <c r="AX128" s="1054" t="s">
        <v>469</v>
      </c>
      <c r="AY128" s="950"/>
      <c r="AZ128" s="950"/>
      <c r="BA128" s="950"/>
      <c r="BB128" s="950"/>
      <c r="BC128" s="950"/>
      <c r="BD128" s="950"/>
      <c r="BE128" s="951"/>
      <c r="BF128" s="1066" t="s">
        <v>453</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470</v>
      </c>
      <c r="X129" s="1061"/>
      <c r="Y129" s="1061"/>
      <c r="Z129" s="1062"/>
      <c r="AA129" s="958">
        <v>58492536</v>
      </c>
      <c r="AB129" s="959"/>
      <c r="AC129" s="959"/>
      <c r="AD129" s="959"/>
      <c r="AE129" s="960"/>
      <c r="AF129" s="961">
        <v>58371633</v>
      </c>
      <c r="AG129" s="959"/>
      <c r="AH129" s="959"/>
      <c r="AI129" s="959"/>
      <c r="AJ129" s="960"/>
      <c r="AK129" s="961">
        <v>58015665</v>
      </c>
      <c r="AL129" s="959"/>
      <c r="AM129" s="959"/>
      <c r="AN129" s="959"/>
      <c r="AO129" s="960"/>
      <c r="AP129" s="1063"/>
      <c r="AQ129" s="1064"/>
      <c r="AR129" s="1064"/>
      <c r="AS129" s="1064"/>
      <c r="AT129" s="1065"/>
      <c r="AU129" s="235"/>
      <c r="AV129" s="235"/>
      <c r="AW129" s="235"/>
      <c r="AX129" s="1054" t="s">
        <v>471</v>
      </c>
      <c r="AY129" s="950"/>
      <c r="AZ129" s="950"/>
      <c r="BA129" s="950"/>
      <c r="BB129" s="950"/>
      <c r="BC129" s="950"/>
      <c r="BD129" s="950"/>
      <c r="BE129" s="951"/>
      <c r="BF129" s="1055">
        <v>11.7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472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473</v>
      </c>
      <c r="X130" s="1061"/>
      <c r="Y130" s="1061"/>
      <c r="Z130" s="1062"/>
      <c r="AA130" s="958">
        <v>10327606</v>
      </c>
      <c r="AB130" s="959"/>
      <c r="AC130" s="959"/>
      <c r="AD130" s="959"/>
      <c r="AE130" s="960"/>
      <c r="AF130" s="961">
        <v>10825726</v>
      </c>
      <c r="AG130" s="959"/>
      <c r="AH130" s="959"/>
      <c r="AI130" s="959"/>
      <c r="AJ130" s="960"/>
      <c r="AK130" s="961">
        <v>10360212</v>
      </c>
      <c r="AL130" s="959"/>
      <c r="AM130" s="959"/>
      <c r="AN130" s="959"/>
      <c r="AO130" s="960"/>
      <c r="AP130" s="1063"/>
      <c r="AQ130" s="1064"/>
      <c r="AR130" s="1064"/>
      <c r="AS130" s="1064"/>
      <c r="AT130" s="1065"/>
      <c r="AU130" s="235"/>
      <c r="AV130" s="235"/>
      <c r="AW130" s="235"/>
      <c r="AX130" s="1113" t="s">
        <v>474</v>
      </c>
      <c r="AY130" s="1045"/>
      <c r="AZ130" s="1045"/>
      <c r="BA130" s="1045"/>
      <c r="BB130" s="1045"/>
      <c r="BC130" s="1045"/>
      <c r="BD130" s="1045"/>
      <c r="BE130" s="1046"/>
      <c r="BF130" s="1075">
        <v>99.9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475</v>
      </c>
      <c r="X131" s="1084"/>
      <c r="Y131" s="1084"/>
      <c r="Z131" s="1085"/>
      <c r="AA131" s="997">
        <v>48164930</v>
      </c>
      <c r="AB131" s="998"/>
      <c r="AC131" s="998"/>
      <c r="AD131" s="998"/>
      <c r="AE131" s="999"/>
      <c r="AF131" s="1000">
        <v>47545907</v>
      </c>
      <c r="AG131" s="998"/>
      <c r="AH131" s="998"/>
      <c r="AI131" s="998"/>
      <c r="AJ131" s="999"/>
      <c r="AK131" s="1000">
        <v>47655453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477</v>
      </c>
      <c r="W132" s="1101"/>
      <c r="X132" s="1101"/>
      <c r="Y132" s="1101"/>
      <c r="Z132" s="1102"/>
      <c r="AA132" s="1103">
        <v>12.612977949999999</v>
      </c>
      <c r="AB132" s="1104"/>
      <c r="AC132" s="1104"/>
      <c r="AD132" s="1104"/>
      <c r="AE132" s="1105"/>
      <c r="AF132" s="1106">
        <v>11.31516326</v>
      </c>
      <c r="AG132" s="1104"/>
      <c r="AH132" s="1104"/>
      <c r="AI132" s="1104"/>
      <c r="AJ132" s="1105"/>
      <c r="AK132" s="1106">
        <v>11.36250242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478</v>
      </c>
      <c r="W133" s="1108"/>
      <c r="X133" s="1108"/>
      <c r="Y133" s="1108"/>
      <c r="Z133" s="1109"/>
      <c r="AA133" s="1110">
        <v>12.7</v>
      </c>
      <c r="AB133" s="1111"/>
      <c r="AC133" s="1111"/>
      <c r="AD133" s="1111"/>
      <c r="AE133" s="1112"/>
      <c r="AF133" s="1110">
        <v>12.2</v>
      </c>
      <c r="AG133" s="1111"/>
      <c r="AH133" s="1111"/>
      <c r="AI133" s="1111"/>
      <c r="AJ133" s="1112"/>
      <c r="AK133" s="1110">
        <v>11.7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J49" sqref="J49"/>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17" t="s">
        <v>481</v>
      </c>
      <c r="L7" s="254"/>
      <c r="M7" s="255" t="s">
        <v>482</v>
      </c>
      <c r="N7" s="256"/>
    </row>
    <row r="8" spans="1:16" x14ac:dyDescent="0.15">
      <c r="A8" s="248"/>
      <c r="B8" s="244"/>
      <c r="C8" s="244"/>
      <c r="D8" s="244"/>
      <c r="E8" s="244"/>
      <c r="F8" s="244"/>
      <c r="G8" s="257"/>
      <c r="H8" s="258"/>
      <c r="I8" s="258"/>
      <c r="J8" s="259"/>
      <c r="K8" s="1118"/>
      <c r="L8" s="260" t="s">
        <v>483</v>
      </c>
      <c r="M8" s="261" t="s">
        <v>484</v>
      </c>
      <c r="N8" s="262" t="s">
        <v>485</v>
      </c>
    </row>
    <row r="9" spans="1:16" x14ac:dyDescent="0.15">
      <c r="A9" s="248"/>
      <c r="B9" s="244"/>
      <c r="C9" s="244"/>
      <c r="D9" s="244"/>
      <c r="E9" s="244"/>
      <c r="F9" s="244"/>
      <c r="G9" s="1119" t="s">
        <v>486</v>
      </c>
      <c r="H9" s="1120"/>
      <c r="I9" s="1120"/>
      <c r="J9" s="1121"/>
      <c r="K9" s="263">
        <v>19047383</v>
      </c>
      <c r="L9" s="264">
        <v>81775</v>
      </c>
      <c r="M9" s="265">
        <v>57432</v>
      </c>
      <c r="N9" s="266">
        <v>42.4</v>
      </c>
    </row>
    <row r="10" spans="1:16" x14ac:dyDescent="0.15">
      <c r="A10" s="248"/>
      <c r="B10" s="244"/>
      <c r="C10" s="244"/>
      <c r="D10" s="244"/>
      <c r="E10" s="244"/>
      <c r="F10" s="244"/>
      <c r="G10" s="1119" t="s">
        <v>487</v>
      </c>
      <c r="H10" s="1120"/>
      <c r="I10" s="1120"/>
      <c r="J10" s="1121"/>
      <c r="K10" s="267">
        <v>126566</v>
      </c>
      <c r="L10" s="268">
        <v>543</v>
      </c>
      <c r="M10" s="269">
        <v>3554</v>
      </c>
      <c r="N10" s="270">
        <v>-84.7</v>
      </c>
    </row>
    <row r="11" spans="1:16" ht="13.5" customHeight="1" x14ac:dyDescent="0.15">
      <c r="A11" s="248"/>
      <c r="B11" s="244"/>
      <c r="C11" s="244"/>
      <c r="D11" s="244"/>
      <c r="E11" s="244"/>
      <c r="F11" s="244"/>
      <c r="G11" s="1119" t="s">
        <v>488</v>
      </c>
      <c r="H11" s="1120"/>
      <c r="I11" s="1120"/>
      <c r="J11" s="1121"/>
      <c r="K11" s="267">
        <v>373</v>
      </c>
      <c r="L11" s="268">
        <v>2</v>
      </c>
      <c r="M11" s="269">
        <v>1872</v>
      </c>
      <c r="N11" s="270">
        <v>-99.9</v>
      </c>
    </row>
    <row r="12" spans="1:16" ht="13.5" customHeight="1" x14ac:dyDescent="0.15">
      <c r="A12" s="248"/>
      <c r="B12" s="244"/>
      <c r="C12" s="244"/>
      <c r="D12" s="244"/>
      <c r="E12" s="244"/>
      <c r="F12" s="244"/>
      <c r="G12" s="1119" t="s">
        <v>489</v>
      </c>
      <c r="H12" s="1120"/>
      <c r="I12" s="1120"/>
      <c r="J12" s="1121"/>
      <c r="K12" s="267">
        <v>247193</v>
      </c>
      <c r="L12" s="268">
        <v>1061</v>
      </c>
      <c r="M12" s="269">
        <v>1337</v>
      </c>
      <c r="N12" s="270">
        <v>-20.6</v>
      </c>
    </row>
    <row r="13" spans="1:16" ht="13.5" customHeight="1" x14ac:dyDescent="0.15">
      <c r="A13" s="248"/>
      <c r="B13" s="244"/>
      <c r="C13" s="244"/>
      <c r="D13" s="244"/>
      <c r="E13" s="244"/>
      <c r="F13" s="244"/>
      <c r="G13" s="1119" t="s">
        <v>490</v>
      </c>
      <c r="H13" s="1120"/>
      <c r="I13" s="1120"/>
      <c r="J13" s="1121"/>
      <c r="K13" s="267">
        <v>49608</v>
      </c>
      <c r="L13" s="268">
        <v>213</v>
      </c>
      <c r="M13" s="269">
        <v>100</v>
      </c>
      <c r="N13" s="270">
        <v>113</v>
      </c>
    </row>
    <row r="14" spans="1:16" ht="13.5" customHeight="1" x14ac:dyDescent="0.15">
      <c r="A14" s="248"/>
      <c r="B14" s="244"/>
      <c r="C14" s="244"/>
      <c r="D14" s="244"/>
      <c r="E14" s="244"/>
      <c r="F14" s="244"/>
      <c r="G14" s="1119" t="s">
        <v>491</v>
      </c>
      <c r="H14" s="1120"/>
      <c r="I14" s="1120"/>
      <c r="J14" s="1121"/>
      <c r="K14" s="267">
        <v>414895</v>
      </c>
      <c r="L14" s="268">
        <v>1781</v>
      </c>
      <c r="M14" s="269">
        <v>1938</v>
      </c>
      <c r="N14" s="270">
        <v>-8.1</v>
      </c>
    </row>
    <row r="15" spans="1:16" ht="13.5" customHeight="1" x14ac:dyDescent="0.15">
      <c r="A15" s="248"/>
      <c r="B15" s="244"/>
      <c r="C15" s="244"/>
      <c r="D15" s="244"/>
      <c r="E15" s="244"/>
      <c r="F15" s="244"/>
      <c r="G15" s="1119" t="s">
        <v>492</v>
      </c>
      <c r="H15" s="1120"/>
      <c r="I15" s="1120"/>
      <c r="J15" s="1121"/>
      <c r="K15" s="267">
        <v>534664</v>
      </c>
      <c r="L15" s="268">
        <v>2295</v>
      </c>
      <c r="M15" s="269">
        <v>1186</v>
      </c>
      <c r="N15" s="270">
        <v>93.5</v>
      </c>
    </row>
    <row r="16" spans="1:16" x14ac:dyDescent="0.15">
      <c r="A16" s="248"/>
      <c r="B16" s="244"/>
      <c r="C16" s="244"/>
      <c r="D16" s="244"/>
      <c r="E16" s="244"/>
      <c r="F16" s="244"/>
      <c r="G16" s="1122" t="s">
        <v>493</v>
      </c>
      <c r="H16" s="1123"/>
      <c r="I16" s="1123"/>
      <c r="J16" s="1124"/>
      <c r="K16" s="268">
        <v>-2148555</v>
      </c>
      <c r="L16" s="268">
        <v>-9224</v>
      </c>
      <c r="M16" s="269">
        <v>-5101</v>
      </c>
      <c r="N16" s="270">
        <v>80.8</v>
      </c>
    </row>
    <row r="17" spans="1:16" x14ac:dyDescent="0.15">
      <c r="A17" s="248"/>
      <c r="B17" s="244"/>
      <c r="C17" s="244"/>
      <c r="D17" s="244"/>
      <c r="E17" s="244"/>
      <c r="F17" s="244"/>
      <c r="G17" s="1122" t="s">
        <v>166</v>
      </c>
      <c r="H17" s="1123"/>
      <c r="I17" s="1123"/>
      <c r="J17" s="1124"/>
      <c r="K17" s="268">
        <v>18272127</v>
      </c>
      <c r="L17" s="268">
        <v>78446</v>
      </c>
      <c r="M17" s="269">
        <v>62317</v>
      </c>
      <c r="N17" s="270">
        <v>25.9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14" t="s">
        <v>498</v>
      </c>
      <c r="H21" s="1115"/>
      <c r="I21" s="1115"/>
      <c r="J21" s="1116"/>
      <c r="K21" s="280">
        <v>7.38</v>
      </c>
      <c r="L21" s="281">
        <v>6.15</v>
      </c>
      <c r="M21" s="282">
        <v>1.23</v>
      </c>
      <c r="N21" s="249"/>
      <c r="O21" s="283"/>
      <c r="P21" s="279"/>
    </row>
    <row r="22" spans="1:16" s="284" customFormat="1" x14ac:dyDescent="0.15">
      <c r="A22" s="279"/>
      <c r="B22" s="249"/>
      <c r="C22" s="249"/>
      <c r="D22" s="249"/>
      <c r="E22" s="249"/>
      <c r="F22" s="249"/>
      <c r="G22" s="1114" t="s">
        <v>499</v>
      </c>
      <c r="H22" s="1115"/>
      <c r="I22" s="1115"/>
      <c r="J22" s="1116"/>
      <c r="K22" s="285">
        <v>100.3</v>
      </c>
      <c r="L22" s="286">
        <v>100.2</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17" t="s">
        <v>481</v>
      </c>
      <c r="L30" s="254"/>
      <c r="M30" s="255" t="s">
        <v>482</v>
      </c>
      <c r="N30" s="256"/>
    </row>
    <row r="31" spans="1:16" x14ac:dyDescent="0.15">
      <c r="A31" s="248"/>
      <c r="B31" s="244"/>
      <c r="C31" s="244"/>
      <c r="D31" s="244"/>
      <c r="E31" s="244"/>
      <c r="F31" s="244"/>
      <c r="G31" s="257"/>
      <c r="H31" s="258"/>
      <c r="I31" s="258"/>
      <c r="J31" s="259"/>
      <c r="K31" s="1118"/>
      <c r="L31" s="260" t="s">
        <v>483</v>
      </c>
      <c r="M31" s="261" t="s">
        <v>484</v>
      </c>
      <c r="N31" s="262" t="s">
        <v>485</v>
      </c>
    </row>
    <row r="32" spans="1:16" ht="27" customHeight="1" x14ac:dyDescent="0.15">
      <c r="A32" s="248"/>
      <c r="B32" s="244"/>
      <c r="C32" s="244"/>
      <c r="D32" s="244"/>
      <c r="E32" s="244"/>
      <c r="F32" s="244"/>
      <c r="G32" s="1130" t="s">
        <v>503</v>
      </c>
      <c r="H32" s="1131"/>
      <c r="I32" s="1131"/>
      <c r="J32" s="1132"/>
      <c r="K32" s="294">
        <v>14674105</v>
      </c>
      <c r="L32" s="294">
        <v>62999</v>
      </c>
      <c r="M32" s="295">
        <v>33247</v>
      </c>
      <c r="N32" s="296">
        <v>89.5</v>
      </c>
    </row>
    <row r="33" spans="1:16" ht="13.5" customHeight="1" x14ac:dyDescent="0.15">
      <c r="A33" s="248"/>
      <c r="B33" s="244"/>
      <c r="C33" s="244"/>
      <c r="D33" s="244"/>
      <c r="E33" s="244"/>
      <c r="F33" s="244"/>
      <c r="G33" s="1130" t="s">
        <v>504</v>
      </c>
      <c r="H33" s="1131"/>
      <c r="I33" s="1131"/>
      <c r="J33" s="1132"/>
      <c r="K33" s="294" t="s">
        <v>505</v>
      </c>
      <c r="L33" s="294" t="s">
        <v>505</v>
      </c>
      <c r="M33" s="295">
        <v>7</v>
      </c>
      <c r="N33" s="296" t="s">
        <v>505</v>
      </c>
    </row>
    <row r="34" spans="1:16" ht="27" customHeight="1" x14ac:dyDescent="0.15">
      <c r="A34" s="248"/>
      <c r="B34" s="244"/>
      <c r="C34" s="244"/>
      <c r="D34" s="244"/>
      <c r="E34" s="244"/>
      <c r="F34" s="244"/>
      <c r="G34" s="1130" t="s">
        <v>506</v>
      </c>
      <c r="H34" s="1131"/>
      <c r="I34" s="1131"/>
      <c r="J34" s="1132"/>
      <c r="K34" s="294" t="s">
        <v>505</v>
      </c>
      <c r="L34" s="294" t="s">
        <v>505</v>
      </c>
      <c r="M34" s="295">
        <v>75</v>
      </c>
      <c r="N34" s="296" t="s">
        <v>505</v>
      </c>
    </row>
    <row r="35" spans="1:16" ht="27" customHeight="1" x14ac:dyDescent="0.15">
      <c r="A35" s="248"/>
      <c r="B35" s="244"/>
      <c r="C35" s="244"/>
      <c r="D35" s="244"/>
      <c r="E35" s="244"/>
      <c r="F35" s="244"/>
      <c r="G35" s="1130" t="s">
        <v>507</v>
      </c>
      <c r="H35" s="1131"/>
      <c r="I35" s="1131"/>
      <c r="J35" s="1132"/>
      <c r="K35" s="294">
        <v>2170825</v>
      </c>
      <c r="L35" s="294">
        <v>9320</v>
      </c>
      <c r="M35" s="295">
        <v>11550</v>
      </c>
      <c r="N35" s="296">
        <v>-19.3</v>
      </c>
    </row>
    <row r="36" spans="1:16" ht="27" customHeight="1" x14ac:dyDescent="0.15">
      <c r="A36" s="248"/>
      <c r="B36" s="244"/>
      <c r="C36" s="244"/>
      <c r="D36" s="244"/>
      <c r="E36" s="244"/>
      <c r="F36" s="244"/>
      <c r="G36" s="1130" t="s">
        <v>508</v>
      </c>
      <c r="H36" s="1131"/>
      <c r="I36" s="1131"/>
      <c r="J36" s="1132"/>
      <c r="K36" s="294" t="s">
        <v>505</v>
      </c>
      <c r="L36" s="294" t="s">
        <v>505</v>
      </c>
      <c r="M36" s="295">
        <v>437</v>
      </c>
      <c r="N36" s="296" t="s">
        <v>505</v>
      </c>
    </row>
    <row r="37" spans="1:16" ht="13.5" customHeight="1" x14ac:dyDescent="0.15">
      <c r="A37" s="248"/>
      <c r="B37" s="244"/>
      <c r="C37" s="244"/>
      <c r="D37" s="244"/>
      <c r="E37" s="244"/>
      <c r="F37" s="244"/>
      <c r="G37" s="1130" t="s">
        <v>509</v>
      </c>
      <c r="H37" s="1131"/>
      <c r="I37" s="1131"/>
      <c r="J37" s="1132"/>
      <c r="K37" s="294">
        <v>1129824</v>
      </c>
      <c r="L37" s="294">
        <v>4851</v>
      </c>
      <c r="M37" s="295">
        <v>1068</v>
      </c>
      <c r="N37" s="296">
        <v>354.2</v>
      </c>
    </row>
    <row r="38" spans="1:16" ht="27" customHeight="1" x14ac:dyDescent="0.15">
      <c r="A38" s="248"/>
      <c r="B38" s="244"/>
      <c r="C38" s="244"/>
      <c r="D38" s="244"/>
      <c r="E38" s="244"/>
      <c r="F38" s="244"/>
      <c r="G38" s="1133" t="s">
        <v>510</v>
      </c>
      <c r="H38" s="1134"/>
      <c r="I38" s="1134"/>
      <c r="J38" s="1135"/>
      <c r="K38" s="297">
        <v>3453</v>
      </c>
      <c r="L38" s="297">
        <v>15</v>
      </c>
      <c r="M38" s="298">
        <v>2</v>
      </c>
      <c r="N38" s="299">
        <v>650</v>
      </c>
      <c r="O38" s="293"/>
    </row>
    <row r="39" spans="1:16" x14ac:dyDescent="0.15">
      <c r="A39" s="248"/>
      <c r="B39" s="244"/>
      <c r="C39" s="244"/>
      <c r="D39" s="244"/>
      <c r="E39" s="244"/>
      <c r="F39" s="244"/>
      <c r="G39" s="1133" t="s">
        <v>511</v>
      </c>
      <c r="H39" s="1134"/>
      <c r="I39" s="1134"/>
      <c r="J39" s="1135"/>
      <c r="K39" s="300">
        <v>-2203143</v>
      </c>
      <c r="L39" s="300">
        <v>-9459</v>
      </c>
      <c r="M39" s="301">
        <v>-8067</v>
      </c>
      <c r="N39" s="302">
        <v>17.3</v>
      </c>
      <c r="O39" s="293"/>
    </row>
    <row r="40" spans="1:16" ht="27" customHeight="1" x14ac:dyDescent="0.15">
      <c r="A40" s="248"/>
      <c r="B40" s="244"/>
      <c r="C40" s="244"/>
      <c r="D40" s="244"/>
      <c r="E40" s="244"/>
      <c r="F40" s="244"/>
      <c r="G40" s="1130" t="s">
        <v>512</v>
      </c>
      <c r="H40" s="1131"/>
      <c r="I40" s="1131"/>
      <c r="J40" s="1132"/>
      <c r="K40" s="300">
        <v>-10360212</v>
      </c>
      <c r="L40" s="300">
        <v>-44479</v>
      </c>
      <c r="M40" s="301">
        <v>-28419</v>
      </c>
      <c r="N40" s="302">
        <v>56.5</v>
      </c>
      <c r="O40" s="293"/>
    </row>
    <row r="41" spans="1:16" x14ac:dyDescent="0.15">
      <c r="A41" s="248"/>
      <c r="B41" s="244"/>
      <c r="C41" s="244"/>
      <c r="D41" s="244"/>
      <c r="E41" s="244"/>
      <c r="F41" s="244"/>
      <c r="G41" s="1136" t="s">
        <v>277</v>
      </c>
      <c r="H41" s="1137"/>
      <c r="I41" s="1137"/>
      <c r="J41" s="1138"/>
      <c r="K41" s="294">
        <v>5414852</v>
      </c>
      <c r="L41" s="300">
        <v>23247</v>
      </c>
      <c r="M41" s="301">
        <v>9899</v>
      </c>
      <c r="N41" s="302">
        <v>134.80000000000001</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25" t="s">
        <v>481</v>
      </c>
      <c r="J49" s="1127" t="s">
        <v>516</v>
      </c>
      <c r="K49" s="1128"/>
      <c r="L49" s="1128"/>
      <c r="M49" s="1128"/>
      <c r="N49" s="1129"/>
    </row>
    <row r="50" spans="1:14" x14ac:dyDescent="0.15">
      <c r="A50" s="248"/>
      <c r="B50" s="244"/>
      <c r="C50" s="244"/>
      <c r="D50" s="244"/>
      <c r="E50" s="244"/>
      <c r="F50" s="244"/>
      <c r="G50" s="312"/>
      <c r="H50" s="313"/>
      <c r="I50" s="1126"/>
      <c r="J50" s="314" t="s">
        <v>517</v>
      </c>
      <c r="K50" s="315" t="s">
        <v>518</v>
      </c>
      <c r="L50" s="316" t="s">
        <v>519</v>
      </c>
      <c r="M50" s="317" t="s">
        <v>520</v>
      </c>
      <c r="N50" s="318" t="s">
        <v>521</v>
      </c>
    </row>
    <row r="51" spans="1:14" x14ac:dyDescent="0.15">
      <c r="A51" s="248"/>
      <c r="B51" s="244"/>
      <c r="C51" s="244"/>
      <c r="D51" s="244"/>
      <c r="E51" s="244"/>
      <c r="F51" s="244"/>
      <c r="G51" s="310" t="s">
        <v>522</v>
      </c>
      <c r="H51" s="311"/>
      <c r="I51" s="319">
        <v>11439538</v>
      </c>
      <c r="J51" s="320">
        <v>47686</v>
      </c>
      <c r="K51" s="321">
        <v>-29.4</v>
      </c>
      <c r="L51" s="322">
        <v>36765</v>
      </c>
      <c r="M51" s="323">
        <v>-11.9</v>
      </c>
      <c r="N51" s="324">
        <v>-17.5</v>
      </c>
    </row>
    <row r="52" spans="1:14" x14ac:dyDescent="0.15">
      <c r="A52" s="248"/>
      <c r="B52" s="244"/>
      <c r="C52" s="244"/>
      <c r="D52" s="244"/>
      <c r="E52" s="244"/>
      <c r="F52" s="244"/>
      <c r="G52" s="325"/>
      <c r="H52" s="326" t="s">
        <v>523</v>
      </c>
      <c r="I52" s="327">
        <v>6859162</v>
      </c>
      <c r="J52" s="328">
        <v>28592</v>
      </c>
      <c r="K52" s="329">
        <v>-21.7</v>
      </c>
      <c r="L52" s="330">
        <v>20975</v>
      </c>
      <c r="M52" s="331">
        <v>-14.8</v>
      </c>
      <c r="N52" s="332">
        <v>-6.9</v>
      </c>
    </row>
    <row r="53" spans="1:14" x14ac:dyDescent="0.15">
      <c r="A53" s="248"/>
      <c r="B53" s="244"/>
      <c r="C53" s="244"/>
      <c r="D53" s="244"/>
      <c r="E53" s="244"/>
      <c r="F53" s="244"/>
      <c r="G53" s="310" t="s">
        <v>524</v>
      </c>
      <c r="H53" s="311"/>
      <c r="I53" s="319">
        <v>11168558</v>
      </c>
      <c r="J53" s="320">
        <v>46580</v>
      </c>
      <c r="K53" s="321">
        <v>-2.2999999999999998</v>
      </c>
      <c r="L53" s="322">
        <v>39052</v>
      </c>
      <c r="M53" s="323">
        <v>6.2</v>
      </c>
      <c r="N53" s="324">
        <v>-8.5</v>
      </c>
    </row>
    <row r="54" spans="1:14" x14ac:dyDescent="0.15">
      <c r="A54" s="248"/>
      <c r="B54" s="244"/>
      <c r="C54" s="244"/>
      <c r="D54" s="244"/>
      <c r="E54" s="244"/>
      <c r="F54" s="244"/>
      <c r="G54" s="325"/>
      <c r="H54" s="326" t="s">
        <v>523</v>
      </c>
      <c r="I54" s="327">
        <v>7873356</v>
      </c>
      <c r="J54" s="328">
        <v>32837</v>
      </c>
      <c r="K54" s="329">
        <v>14.8</v>
      </c>
      <c r="L54" s="330">
        <v>21186</v>
      </c>
      <c r="M54" s="331">
        <v>1</v>
      </c>
      <c r="N54" s="332">
        <v>13.8</v>
      </c>
    </row>
    <row r="55" spans="1:14" x14ac:dyDescent="0.15">
      <c r="A55" s="248"/>
      <c r="B55" s="244"/>
      <c r="C55" s="244"/>
      <c r="D55" s="244"/>
      <c r="E55" s="244"/>
      <c r="F55" s="244"/>
      <c r="G55" s="310" t="s">
        <v>525</v>
      </c>
      <c r="H55" s="311"/>
      <c r="I55" s="319">
        <v>9173309</v>
      </c>
      <c r="J55" s="320">
        <v>38536</v>
      </c>
      <c r="K55" s="321">
        <v>-17.3</v>
      </c>
      <c r="L55" s="322">
        <v>41235</v>
      </c>
      <c r="M55" s="323">
        <v>5.6</v>
      </c>
      <c r="N55" s="324">
        <v>-22.9</v>
      </c>
    </row>
    <row r="56" spans="1:14" x14ac:dyDescent="0.15">
      <c r="A56" s="248"/>
      <c r="B56" s="244"/>
      <c r="C56" s="244"/>
      <c r="D56" s="244"/>
      <c r="E56" s="244"/>
      <c r="F56" s="244"/>
      <c r="G56" s="325"/>
      <c r="H56" s="326" t="s">
        <v>523</v>
      </c>
      <c r="I56" s="327">
        <v>5113580</v>
      </c>
      <c r="J56" s="328">
        <v>21481</v>
      </c>
      <c r="K56" s="329">
        <v>-34.6</v>
      </c>
      <c r="L56" s="330">
        <v>22086</v>
      </c>
      <c r="M56" s="331">
        <v>4.2</v>
      </c>
      <c r="N56" s="332">
        <v>-38.799999999999997</v>
      </c>
    </row>
    <row r="57" spans="1:14" x14ac:dyDescent="0.15">
      <c r="A57" s="248"/>
      <c r="B57" s="244"/>
      <c r="C57" s="244"/>
      <c r="D57" s="244"/>
      <c r="E57" s="244"/>
      <c r="F57" s="244"/>
      <c r="G57" s="310" t="s">
        <v>526</v>
      </c>
      <c r="H57" s="311"/>
      <c r="I57" s="319">
        <v>16280697</v>
      </c>
      <c r="J57" s="320">
        <v>69096</v>
      </c>
      <c r="K57" s="321">
        <v>79.3</v>
      </c>
      <c r="L57" s="322">
        <v>41862</v>
      </c>
      <c r="M57" s="323">
        <v>1.5</v>
      </c>
      <c r="N57" s="324">
        <v>77.8</v>
      </c>
    </row>
    <row r="58" spans="1:14" x14ac:dyDescent="0.15">
      <c r="A58" s="248"/>
      <c r="B58" s="244"/>
      <c r="C58" s="244"/>
      <c r="D58" s="244"/>
      <c r="E58" s="244"/>
      <c r="F58" s="244"/>
      <c r="G58" s="325"/>
      <c r="H58" s="326" t="s">
        <v>523</v>
      </c>
      <c r="I58" s="327">
        <v>9337083</v>
      </c>
      <c r="J58" s="328">
        <v>39627</v>
      </c>
      <c r="K58" s="329">
        <v>84.5</v>
      </c>
      <c r="L58" s="330">
        <v>23710</v>
      </c>
      <c r="M58" s="331">
        <v>7.4</v>
      </c>
      <c r="N58" s="332">
        <v>77.099999999999994</v>
      </c>
    </row>
    <row r="59" spans="1:14" x14ac:dyDescent="0.15">
      <c r="A59" s="248"/>
      <c r="B59" s="244"/>
      <c r="C59" s="244"/>
      <c r="D59" s="244"/>
      <c r="E59" s="244"/>
      <c r="F59" s="244"/>
      <c r="G59" s="310" t="s">
        <v>527</v>
      </c>
      <c r="H59" s="311"/>
      <c r="I59" s="319">
        <v>19047869</v>
      </c>
      <c r="J59" s="320">
        <v>81777</v>
      </c>
      <c r="K59" s="321">
        <v>18.399999999999999</v>
      </c>
      <c r="L59" s="322">
        <v>43554</v>
      </c>
      <c r="M59" s="323">
        <v>4</v>
      </c>
      <c r="N59" s="324">
        <v>14.4</v>
      </c>
    </row>
    <row r="60" spans="1:14" x14ac:dyDescent="0.15">
      <c r="A60" s="248"/>
      <c r="B60" s="244"/>
      <c r="C60" s="244"/>
      <c r="D60" s="244"/>
      <c r="E60" s="244"/>
      <c r="F60" s="244"/>
      <c r="G60" s="325"/>
      <c r="H60" s="326" t="s">
        <v>523</v>
      </c>
      <c r="I60" s="333">
        <v>14030568</v>
      </c>
      <c r="J60" s="328">
        <v>60236</v>
      </c>
      <c r="K60" s="329">
        <v>52</v>
      </c>
      <c r="L60" s="330">
        <v>24811</v>
      </c>
      <c r="M60" s="331">
        <v>4.5999999999999996</v>
      </c>
      <c r="N60" s="332">
        <v>47.4</v>
      </c>
    </row>
    <row r="61" spans="1:14" x14ac:dyDescent="0.15">
      <c r="A61" s="248"/>
      <c r="B61" s="244"/>
      <c r="C61" s="244"/>
      <c r="D61" s="244"/>
      <c r="E61" s="244"/>
      <c r="F61" s="244"/>
      <c r="G61" s="310" t="s">
        <v>528</v>
      </c>
      <c r="H61" s="334"/>
      <c r="I61" s="335">
        <v>13421994</v>
      </c>
      <c r="J61" s="336">
        <v>56735</v>
      </c>
      <c r="K61" s="337">
        <v>9.6999999999999993</v>
      </c>
      <c r="L61" s="338">
        <v>40494</v>
      </c>
      <c r="M61" s="339">
        <v>1.1000000000000001</v>
      </c>
      <c r="N61" s="324">
        <v>8.6</v>
      </c>
    </row>
    <row r="62" spans="1:14" x14ac:dyDescent="0.15">
      <c r="A62" s="248"/>
      <c r="B62" s="244"/>
      <c r="C62" s="244"/>
      <c r="D62" s="244"/>
      <c r="E62" s="244"/>
      <c r="F62" s="244"/>
      <c r="G62" s="325"/>
      <c r="H62" s="326" t="s">
        <v>523</v>
      </c>
      <c r="I62" s="327">
        <v>8642750</v>
      </c>
      <c r="J62" s="328">
        <v>36555</v>
      </c>
      <c r="K62" s="329">
        <v>19</v>
      </c>
      <c r="L62" s="330">
        <v>22554</v>
      </c>
      <c r="M62" s="331">
        <v>0.5</v>
      </c>
      <c r="N62" s="332">
        <v>18.5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39" t="s">
        <v>3</v>
      </c>
      <c r="D47" s="1139"/>
      <c r="E47" s="1140"/>
      <c r="F47" s="11">
        <v>13.8</v>
      </c>
      <c r="G47" s="12">
        <v>11.82</v>
      </c>
      <c r="H47" s="12">
        <v>13.13</v>
      </c>
      <c r="I47" s="12">
        <v>13.38</v>
      </c>
      <c r="J47" s="13">
        <v>13.84</v>
      </c>
    </row>
    <row r="48" spans="2:10" ht="57.75" customHeight="1" x14ac:dyDescent="0.15">
      <c r="B48" s="14"/>
      <c r="C48" s="1141" t="s">
        <v>4</v>
      </c>
      <c r="D48" s="1141"/>
      <c r="E48" s="1142"/>
      <c r="F48" s="15">
        <v>2.34</v>
      </c>
      <c r="G48" s="16">
        <v>2.61</v>
      </c>
      <c r="H48" s="16">
        <v>4.05</v>
      </c>
      <c r="I48" s="16">
        <v>2.46</v>
      </c>
      <c r="J48" s="17">
        <v>3.45</v>
      </c>
    </row>
    <row r="49" spans="2:10" ht="57.75" customHeight="1" thickBot="1" x14ac:dyDescent="0.2">
      <c r="B49" s="18"/>
      <c r="C49" s="1143" t="s">
        <v>5</v>
      </c>
      <c r="D49" s="1143"/>
      <c r="E49" s="1144"/>
      <c r="F49" s="19">
        <v>1.1599999999999999</v>
      </c>
      <c r="G49" s="20" t="s">
        <v>535</v>
      </c>
      <c r="H49" s="20">
        <v>2.75</v>
      </c>
      <c r="I49" s="20" t="s">
        <v>536</v>
      </c>
      <c r="J49" s="21">
        <v>1.34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2017-02-18T09:32:51Z</cp:lastPrinted>
  <dcterms:created xsi:type="dcterms:W3CDTF">2017-02-15T21:37:29Z</dcterms:created>
  <dcterms:modified xsi:type="dcterms:W3CDTF">2017-05-15T07:01:31Z</dcterms:modified>
  <cp:category/>
</cp:coreProperties>
</file>