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65281" windowWidth="12570" windowHeight="10305" activeTab="0"/>
  </bookViews>
  <sheets>
    <sheet name="A" sheetId="1" r:id="rId1"/>
  </sheets>
  <definedNames>
    <definedName name="_xlnm.Print_Area" localSheetId="0">'A'!$A$1:$AP$36</definedName>
    <definedName name="_xlnm.Print_Titles" localSheetId="0">'A'!$A:$B</definedName>
  </definedNames>
  <calcPr fullCalcOnLoad="1"/>
</workbook>
</file>

<file path=xl/sharedStrings.xml><?xml version="1.0" encoding="utf-8"?>
<sst xmlns="http://schemas.openxmlformats.org/spreadsheetml/2006/main" count="191" uniqueCount="143">
  <si>
    <t>行政区域内</t>
  </si>
  <si>
    <t>公共下水道実施率</t>
  </si>
  <si>
    <t>都市下水</t>
  </si>
  <si>
    <t>区　分</t>
  </si>
  <si>
    <t>　ﾌﾟﾗﾝﾄ</t>
  </si>
  <si>
    <t>　浄化槽</t>
  </si>
  <si>
    <t>人口集中地区</t>
  </si>
  <si>
    <t>人　　　口</t>
  </si>
  <si>
    <t>路実施率</t>
  </si>
  <si>
    <t>現在排水人口</t>
  </si>
  <si>
    <t>計画排水</t>
  </si>
  <si>
    <t>現在排水</t>
  </si>
  <si>
    <t>計画終末</t>
  </si>
  <si>
    <t>現在終末</t>
  </si>
  <si>
    <t>計画処理</t>
  </si>
  <si>
    <t>現在処理</t>
  </si>
  <si>
    <t>現在水洗便所</t>
  </si>
  <si>
    <t>うち汚水に</t>
  </si>
  <si>
    <t>処理人口</t>
  </si>
  <si>
    <t>人口</t>
  </si>
  <si>
    <t>面積</t>
  </si>
  <si>
    <t>終末処理場</t>
  </si>
  <si>
    <t>処理区域</t>
  </si>
  <si>
    <t>うち特定環境</t>
  </si>
  <si>
    <t>区域面積</t>
  </si>
  <si>
    <t>処理場数</t>
  </si>
  <si>
    <t>区域内人口</t>
  </si>
  <si>
    <t>設置済人口</t>
  </si>
  <si>
    <t>人　　口</t>
  </si>
  <si>
    <t>係るもの</t>
  </si>
  <si>
    <t>A   人</t>
  </si>
  <si>
    <t>保全公共下水</t>
  </si>
  <si>
    <t>B   ㎡</t>
  </si>
  <si>
    <t>C   ㎡</t>
  </si>
  <si>
    <t>D 箇所</t>
  </si>
  <si>
    <t>E 箇所</t>
  </si>
  <si>
    <t>F   ㎡</t>
  </si>
  <si>
    <t>G   ㎡</t>
  </si>
  <si>
    <t>H   人</t>
  </si>
  <si>
    <t>人</t>
  </si>
  <si>
    <t>I   ㎡</t>
  </si>
  <si>
    <t>J   ㎡</t>
  </si>
  <si>
    <t>K   人</t>
  </si>
  <si>
    <t>L   人</t>
  </si>
  <si>
    <t>㎡</t>
  </si>
  <si>
    <t>M   人</t>
  </si>
  <si>
    <t>N   人</t>
  </si>
  <si>
    <t>O   人</t>
  </si>
  <si>
    <t>P   人</t>
  </si>
  <si>
    <t>Q   人</t>
  </si>
  <si>
    <t>R  k㎡</t>
  </si>
  <si>
    <t>S   人</t>
  </si>
  <si>
    <t>A/S ％</t>
  </si>
  <si>
    <t>C/B ％</t>
  </si>
  <si>
    <t>E/D ％</t>
  </si>
  <si>
    <t>G/F ％</t>
  </si>
  <si>
    <t>J/I ％</t>
  </si>
  <si>
    <t>09-01-01</t>
  </si>
  <si>
    <t>09-01-02</t>
  </si>
  <si>
    <t>09-01-03</t>
  </si>
  <si>
    <t>09-01-04</t>
  </si>
  <si>
    <t>09-01-05</t>
  </si>
  <si>
    <t>09-01-06</t>
  </si>
  <si>
    <t>09-01-07</t>
  </si>
  <si>
    <t>09-01-08</t>
  </si>
  <si>
    <t>09-01-09</t>
  </si>
  <si>
    <t>09-01-10</t>
  </si>
  <si>
    <t>09-01-11</t>
  </si>
  <si>
    <t>09-01-12</t>
  </si>
  <si>
    <t>09-01-13</t>
  </si>
  <si>
    <t>09-01-14</t>
  </si>
  <si>
    <t>09-01-15</t>
  </si>
  <si>
    <t>09-01-16</t>
  </si>
  <si>
    <t>09-01-18</t>
  </si>
  <si>
    <t>09-01-19</t>
  </si>
  <si>
    <t>09-01-20</t>
  </si>
  <si>
    <t>09-01-21</t>
  </si>
  <si>
    <t>09-01-22</t>
  </si>
  <si>
    <t>09-01-23</t>
  </si>
  <si>
    <t>09-01-25</t>
  </si>
  <si>
    <t>09-01-48</t>
  </si>
  <si>
    <t>都市部</t>
  </si>
  <si>
    <t>広島市</t>
  </si>
  <si>
    <t>呉　市</t>
  </si>
  <si>
    <t>竹原市</t>
  </si>
  <si>
    <t>三原市</t>
  </si>
  <si>
    <t>尾道市</t>
  </si>
  <si>
    <t>福山市</t>
  </si>
  <si>
    <t>府中市</t>
  </si>
  <si>
    <t>三次市</t>
  </si>
  <si>
    <t>庄原市</t>
  </si>
  <si>
    <t>大竹市</t>
  </si>
  <si>
    <t>東広島市</t>
  </si>
  <si>
    <t>廿日市市</t>
  </si>
  <si>
    <t>安芸郡</t>
  </si>
  <si>
    <t>府中町</t>
  </si>
  <si>
    <t>海田町</t>
  </si>
  <si>
    <t>熊野町</t>
  </si>
  <si>
    <t>坂　町</t>
  </si>
  <si>
    <t>山県郡</t>
  </si>
  <si>
    <t>豊田郡</t>
  </si>
  <si>
    <t>世羅郡</t>
  </si>
  <si>
    <t>神石郡</t>
  </si>
  <si>
    <t>合　計</t>
  </si>
  <si>
    <t>大都市</t>
  </si>
  <si>
    <t>〃(大都市除き)</t>
  </si>
  <si>
    <t>③ 農業集落排水施設</t>
  </si>
  <si>
    <t>④ 漁業集落排水施設</t>
  </si>
  <si>
    <t>④ 漁業集落排水施設（つづき）</t>
  </si>
  <si>
    <t>※①にｺﾐｭﾆﾃｨﾌﾟﾗﾝﾄ・合併浄化槽含む</t>
  </si>
  <si>
    <t>人</t>
  </si>
  <si>
    <t>(公営企業決算）</t>
  </si>
  <si>
    <t>（公営企業決算）</t>
  </si>
  <si>
    <t>安芸高田市</t>
  </si>
  <si>
    <t>江田島市</t>
  </si>
  <si>
    <t>安芸太田町</t>
  </si>
  <si>
    <t>北広島町</t>
  </si>
  <si>
    <t>大崎上島町</t>
  </si>
  <si>
    <t>世羅町</t>
  </si>
  <si>
    <t>神石高原町</t>
  </si>
  <si>
    <t>(８)　下水道等</t>
  </si>
  <si>
    <t>(８)　下水道等（つづき）</t>
  </si>
  <si>
    <t>① 公共下水道</t>
  </si>
  <si>
    <t>② 都市下水路</t>
  </si>
  <si>
    <t>⑤ ｺﾐｭﾆﾃｨ･</t>
  </si>
  <si>
    <t>⑥ 合併処理</t>
  </si>
  <si>
    <t>公共下水道普及率</t>
  </si>
  <si>
    <t>下水道等普及率①</t>
  </si>
  <si>
    <t>下水道等普及率②</t>
  </si>
  <si>
    <t>(H+L+N+O+P)/S %</t>
  </si>
  <si>
    <t>都市</t>
  </si>
  <si>
    <t>町</t>
  </si>
  <si>
    <t>市町</t>
  </si>
  <si>
    <t>(A+K+M)/S %</t>
  </si>
  <si>
    <t>09-01-49</t>
  </si>
  <si>
    <t>01-01-10</t>
  </si>
  <si>
    <t>行政区域内人口</t>
  </si>
  <si>
    <t>登載人口）　</t>
  </si>
  <si>
    <t>　（住民基本台帳</t>
  </si>
  <si>
    <t>27年国勢調査</t>
  </si>
  <si>
    <r>
      <t>（平成28</t>
    </r>
    <r>
      <rPr>
        <sz val="16"/>
        <color indexed="10"/>
        <rFont val="ＭＳ 明朝"/>
        <family val="1"/>
      </rPr>
      <t>年３月31日現在）</t>
    </r>
  </si>
  <si>
    <r>
      <t>（平成28</t>
    </r>
    <r>
      <rPr>
        <sz val="16"/>
        <color indexed="10"/>
        <rFont val="ＭＳ 明朝"/>
        <family val="1"/>
      </rPr>
      <t>年３月31日現在）</t>
    </r>
  </si>
  <si>
    <t>（平成28年３月31日現在，ただしSは平成28年1月1日現在）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</si>
</sst>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"/>
    <numFmt numFmtId="178" formatCode="#,##0.0;&quot;▲ &quot;#,##0.0"/>
    <numFmt numFmtId="179" formatCode="#,##0.00;&quot;▲ &quot;#,##0.00"/>
  </numFmts>
  <fonts count="26">
    <font>
      <sz val="14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7"/>
      <name val="ＭＳ Ｐ明朝"/>
      <family val="1"/>
    </font>
    <font>
      <sz val="16"/>
      <name val="ＭＳ 明朝"/>
      <family val="1"/>
    </font>
    <font>
      <b/>
      <sz val="18"/>
      <name val="ＭＳ 明朝"/>
      <family val="1"/>
    </font>
    <font>
      <sz val="18"/>
      <name val="ＭＳ 明朝"/>
      <family val="1"/>
    </font>
    <font>
      <sz val="12"/>
      <name val="ＭＳ 明朝"/>
      <family val="1"/>
    </font>
    <font>
      <sz val="16"/>
      <color indexed="10"/>
      <name val="ＭＳ 明朝"/>
      <family val="1"/>
    </font>
    <font>
      <sz val="16"/>
      <color rgb="FFFF0000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8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/>
      <top/>
      <bottom/>
    </border>
    <border>
      <left/>
      <right style="double">
        <color indexed="8"/>
      </right>
      <top/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medium">
        <color indexed="8"/>
      </right>
      <top/>
      <bottom/>
    </border>
    <border>
      <left/>
      <right/>
      <top/>
      <bottom style="dotted">
        <color indexed="8"/>
      </bottom>
    </border>
    <border>
      <left style="thin">
        <color indexed="8"/>
      </left>
      <right/>
      <top/>
      <bottom style="dotted">
        <color indexed="8"/>
      </bottom>
    </border>
    <border>
      <left style="thin">
        <color indexed="8"/>
      </left>
      <right style="thin">
        <color indexed="8"/>
      </right>
      <top/>
      <bottom style="dotted">
        <color indexed="8"/>
      </bottom>
    </border>
    <border>
      <left style="thin">
        <color indexed="8"/>
      </left>
      <right style="medium">
        <color indexed="8"/>
      </right>
      <top/>
      <bottom style="dotted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/>
      <right/>
      <top style="thin">
        <color indexed="8"/>
      </top>
      <bottom style="double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 style="double">
        <color indexed="8"/>
      </right>
      <top style="medium">
        <color indexed="8"/>
      </top>
      <bottom/>
    </border>
    <border>
      <left/>
      <right/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/>
      <top style="medium">
        <color indexed="8"/>
      </top>
      <bottom/>
    </border>
    <border>
      <left/>
      <right style="thin">
        <color indexed="8"/>
      </right>
      <top style="medium">
        <color indexed="8"/>
      </top>
      <bottom/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/>
      <top/>
      <bottom style="double">
        <color indexed="8"/>
      </bottom>
    </border>
    <border>
      <left/>
      <right style="double">
        <color indexed="8"/>
      </right>
      <top/>
      <bottom style="double">
        <color indexed="8"/>
      </bottom>
    </border>
    <border>
      <left/>
      <right/>
      <top/>
      <bottom style="double">
        <color indexed="8"/>
      </bottom>
    </border>
    <border>
      <left style="thin">
        <color indexed="8"/>
      </left>
      <right/>
      <top/>
      <bottom style="double">
        <color indexed="8"/>
      </bottom>
    </border>
    <border>
      <left style="thin">
        <color indexed="8"/>
      </left>
      <right style="thin">
        <color indexed="8"/>
      </right>
      <top/>
      <bottom style="double">
        <color indexed="8"/>
      </bottom>
    </border>
    <border>
      <left style="thin">
        <color indexed="8"/>
      </left>
      <right style="medium">
        <color indexed="8"/>
      </right>
      <top/>
      <bottom style="double">
        <color indexed="8"/>
      </bottom>
    </border>
    <border>
      <left style="thin">
        <color indexed="8"/>
      </left>
      <right style="double">
        <color indexed="8"/>
      </right>
      <top/>
      <bottom/>
    </border>
    <border>
      <left style="medium">
        <color indexed="8"/>
      </left>
      <right/>
      <top style="thin">
        <color indexed="8"/>
      </top>
      <bottom/>
    </border>
    <border>
      <left style="thin">
        <color indexed="8"/>
      </left>
      <right style="double">
        <color indexed="8"/>
      </right>
      <top style="thin">
        <color indexed="8"/>
      </top>
      <bottom/>
    </border>
    <border>
      <left style="double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double">
        <color indexed="8"/>
      </left>
      <right style="thin">
        <color indexed="8"/>
      </right>
      <top/>
      <bottom/>
    </border>
    <border>
      <left style="medium">
        <color indexed="8"/>
      </left>
      <right/>
      <top/>
      <bottom style="thin">
        <color indexed="8"/>
      </bottom>
    </border>
    <border>
      <left style="thin">
        <color indexed="8"/>
      </left>
      <right style="double">
        <color indexed="8"/>
      </right>
      <top/>
      <bottom style="thin">
        <color indexed="8"/>
      </bottom>
    </border>
    <border>
      <left style="double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 style="thin">
        <color indexed="8"/>
      </left>
      <right style="double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 style="double">
        <color indexed="8"/>
      </left>
      <right/>
      <top/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/>
      <top/>
      <bottom style="dotted">
        <color indexed="8"/>
      </bottom>
    </border>
    <border>
      <left style="double">
        <color indexed="8"/>
      </left>
      <right/>
      <top/>
      <bottom style="double">
        <color indexed="8"/>
      </bottom>
    </border>
    <border>
      <left style="double">
        <color indexed="8"/>
      </left>
      <right/>
      <top/>
      <bottom style="medium">
        <color indexed="8"/>
      </bottom>
    </border>
    <border>
      <left/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/>
    </border>
    <border>
      <left style="double">
        <color indexed="8"/>
      </left>
      <right style="thin">
        <color indexed="8"/>
      </right>
      <top style="medium">
        <color indexed="8"/>
      </top>
      <bottom/>
    </border>
    <border>
      <left style="double">
        <color indexed="8"/>
      </left>
      <right style="thin">
        <color indexed="8"/>
      </right>
      <top/>
      <bottom style="double">
        <color indexed="8"/>
      </bottom>
    </border>
    <border>
      <left style="double">
        <color indexed="8"/>
      </left>
      <right style="thin">
        <color indexed="8"/>
      </right>
      <top/>
      <bottom style="medium">
        <color indexed="8"/>
      </bottom>
    </border>
    <border>
      <left style="double">
        <color indexed="8"/>
      </left>
      <right style="thin">
        <color indexed="8"/>
      </right>
      <top/>
      <bottom style="dotted">
        <color indexed="8"/>
      </bottom>
    </border>
    <border>
      <left style="double">
        <color indexed="8"/>
      </left>
      <right style="double">
        <color indexed="8"/>
      </right>
      <top style="medium">
        <color indexed="8"/>
      </top>
      <bottom/>
    </border>
    <border>
      <left style="double">
        <color indexed="8"/>
      </left>
      <right/>
      <top style="medium">
        <color indexed="8"/>
      </top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23" fillId="0" borderId="0">
      <alignment/>
      <protection/>
    </xf>
    <xf numFmtId="0" fontId="18" fillId="4" borderId="0" applyNumberFormat="0" applyBorder="0" applyAlignment="0" applyProtection="0"/>
  </cellStyleXfs>
  <cellXfs count="179">
    <xf numFmtId="0" fontId="0" fillId="0" borderId="0" xfId="0" applyAlignment="1">
      <alignment/>
    </xf>
    <xf numFmtId="0" fontId="20" fillId="0" borderId="0" xfId="0" applyFont="1" applyAlignment="1">
      <alignment vertical="center"/>
    </xf>
    <xf numFmtId="3" fontId="21" fillId="0" borderId="0" xfId="0" applyNumberFormat="1" applyFont="1" applyBorder="1" applyAlignment="1">
      <alignment vertical="center"/>
    </xf>
    <xf numFmtId="0" fontId="20" fillId="0" borderId="0" xfId="0" applyFont="1" applyAlignment="1">
      <alignment vertical="center" shrinkToFit="1"/>
    </xf>
    <xf numFmtId="3" fontId="20" fillId="0" borderId="10" xfId="0" applyNumberFormat="1" applyFont="1" applyBorder="1" applyAlignment="1">
      <alignment vertical="center"/>
    </xf>
    <xf numFmtId="3" fontId="20" fillId="0" borderId="11" xfId="0" applyNumberFormat="1" applyFont="1" applyBorder="1" applyAlignment="1">
      <alignment vertical="center"/>
    </xf>
    <xf numFmtId="3" fontId="20" fillId="0" borderId="12" xfId="0" applyNumberFormat="1" applyFont="1" applyBorder="1" applyAlignment="1">
      <alignment horizontal="center" vertical="center" shrinkToFit="1"/>
    </xf>
    <xf numFmtId="3" fontId="20" fillId="0" borderId="13" xfId="0" applyNumberFormat="1" applyFont="1" applyBorder="1" applyAlignment="1">
      <alignment horizontal="center" vertical="center" shrinkToFit="1"/>
    </xf>
    <xf numFmtId="3" fontId="20" fillId="0" borderId="0" xfId="0" applyNumberFormat="1" applyFont="1" applyBorder="1" applyAlignment="1">
      <alignment horizontal="center" vertical="center" shrinkToFit="1"/>
    </xf>
    <xf numFmtId="3" fontId="20" fillId="0" borderId="14" xfId="0" applyNumberFormat="1" applyFont="1" applyBorder="1" applyAlignment="1">
      <alignment horizontal="center" vertical="center" shrinkToFit="1"/>
    </xf>
    <xf numFmtId="3" fontId="20" fillId="0" borderId="10" xfId="0" applyNumberFormat="1" applyFont="1" applyBorder="1" applyAlignment="1">
      <alignment horizontal="center" vertical="center"/>
    </xf>
    <xf numFmtId="3" fontId="20" fillId="0" borderId="11" xfId="0" applyNumberFormat="1" applyFont="1" applyBorder="1" applyAlignment="1">
      <alignment horizontal="center" vertical="center"/>
    </xf>
    <xf numFmtId="3" fontId="20" fillId="0" borderId="15" xfId="0" applyNumberFormat="1" applyFont="1" applyBorder="1" applyAlignment="1">
      <alignment horizontal="center" vertical="center" shrinkToFit="1"/>
    </xf>
    <xf numFmtId="3" fontId="20" fillId="0" borderId="16" xfId="0" applyNumberFormat="1" applyFont="1" applyBorder="1" applyAlignment="1">
      <alignment horizontal="center" vertical="center" shrinkToFit="1"/>
    </xf>
    <xf numFmtId="3" fontId="20" fillId="0" borderId="17" xfId="0" applyNumberFormat="1" applyFont="1" applyBorder="1" applyAlignment="1">
      <alignment horizontal="center" vertical="center" shrinkToFit="1"/>
    </xf>
    <xf numFmtId="3" fontId="20" fillId="0" borderId="18" xfId="0" applyNumberFormat="1" applyFont="1" applyBorder="1" applyAlignment="1">
      <alignment horizontal="center" vertical="center" shrinkToFit="1"/>
    </xf>
    <xf numFmtId="38" fontId="22" fillId="0" borderId="12" xfId="48" applyFont="1" applyBorder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38" fontId="22" fillId="0" borderId="19" xfId="48" applyFont="1" applyBorder="1" applyAlignment="1">
      <alignment vertical="center"/>
    </xf>
    <xf numFmtId="38" fontId="22" fillId="0" borderId="20" xfId="48" applyFont="1" applyBorder="1" applyAlignment="1">
      <alignment vertical="center"/>
    </xf>
    <xf numFmtId="0" fontId="22" fillId="0" borderId="21" xfId="0" applyFont="1" applyBorder="1" applyAlignment="1">
      <alignment vertical="center"/>
    </xf>
    <xf numFmtId="38" fontId="22" fillId="0" borderId="13" xfId="48" applyFont="1" applyBorder="1" applyAlignment="1">
      <alignment vertical="center"/>
    </xf>
    <xf numFmtId="38" fontId="22" fillId="0" borderId="22" xfId="48" applyFont="1" applyBorder="1" applyAlignment="1">
      <alignment vertical="center"/>
    </xf>
    <xf numFmtId="38" fontId="22" fillId="0" borderId="23" xfId="48" applyFont="1" applyBorder="1" applyAlignment="1">
      <alignment vertical="center"/>
    </xf>
    <xf numFmtId="0" fontId="22" fillId="0" borderId="24" xfId="0" applyFont="1" applyBorder="1" applyAlignment="1">
      <alignment vertical="center"/>
    </xf>
    <xf numFmtId="38" fontId="22" fillId="0" borderId="25" xfId="48" applyFont="1" applyBorder="1" applyAlignment="1">
      <alignment vertical="center"/>
    </xf>
    <xf numFmtId="38" fontId="22" fillId="0" borderId="26" xfId="48" applyFont="1" applyBorder="1" applyAlignment="1">
      <alignment vertical="center"/>
    </xf>
    <xf numFmtId="0" fontId="22" fillId="0" borderId="27" xfId="0" applyFont="1" applyBorder="1" applyAlignment="1">
      <alignment vertical="center"/>
    </xf>
    <xf numFmtId="38" fontId="22" fillId="0" borderId="28" xfId="48" applyFont="1" applyBorder="1" applyAlignment="1">
      <alignment vertical="center"/>
    </xf>
    <xf numFmtId="38" fontId="22" fillId="0" borderId="29" xfId="48" applyFont="1" applyBorder="1" applyAlignment="1">
      <alignment vertical="center"/>
    </xf>
    <xf numFmtId="0" fontId="22" fillId="0" borderId="30" xfId="0" applyFont="1" applyBorder="1" applyAlignment="1">
      <alignment vertical="center"/>
    </xf>
    <xf numFmtId="38" fontId="22" fillId="0" borderId="12" xfId="48" applyFont="1" applyBorder="1" applyAlignment="1">
      <alignment vertical="center" shrinkToFit="1"/>
    </xf>
    <xf numFmtId="38" fontId="22" fillId="0" borderId="31" xfId="48" applyFont="1" applyBorder="1" applyAlignment="1">
      <alignment vertical="center"/>
    </xf>
    <xf numFmtId="38" fontId="22" fillId="0" borderId="31" xfId="48" applyFont="1" applyBorder="1" applyAlignment="1">
      <alignment vertical="center" shrinkToFit="1"/>
    </xf>
    <xf numFmtId="3" fontId="20" fillId="0" borderId="32" xfId="0" applyNumberFormat="1" applyFont="1" applyBorder="1" applyAlignment="1">
      <alignment vertical="center"/>
    </xf>
    <xf numFmtId="3" fontId="20" fillId="0" borderId="33" xfId="0" applyNumberFormat="1" applyFont="1" applyBorder="1" applyAlignment="1">
      <alignment vertical="center"/>
    </xf>
    <xf numFmtId="3" fontId="20" fillId="0" borderId="34" xfId="0" applyNumberFormat="1" applyFont="1" applyBorder="1" applyAlignment="1">
      <alignment vertical="center"/>
    </xf>
    <xf numFmtId="3" fontId="20" fillId="0" borderId="35" xfId="0" applyNumberFormat="1" applyFont="1" applyBorder="1" applyAlignment="1">
      <alignment horizontal="left" vertical="center" shrinkToFit="1"/>
    </xf>
    <xf numFmtId="3" fontId="20" fillId="0" borderId="36" xfId="0" applyNumberFormat="1" applyFont="1" applyBorder="1" applyAlignment="1">
      <alignment horizontal="left" vertical="center" shrinkToFit="1"/>
    </xf>
    <xf numFmtId="3" fontId="20" fillId="0" borderId="37" xfId="0" applyNumberFormat="1" applyFont="1" applyBorder="1" applyAlignment="1">
      <alignment horizontal="centerContinuous" vertical="center" shrinkToFit="1"/>
    </xf>
    <xf numFmtId="3" fontId="20" fillId="0" borderId="38" xfId="0" applyNumberFormat="1" applyFont="1" applyBorder="1" applyAlignment="1">
      <alignment horizontal="centerContinuous" vertical="center" shrinkToFit="1"/>
    </xf>
    <xf numFmtId="3" fontId="20" fillId="0" borderId="35" xfId="0" applyNumberFormat="1" applyFont="1" applyBorder="1" applyAlignment="1">
      <alignment horizontal="centerContinuous" vertical="center" shrinkToFit="1"/>
    </xf>
    <xf numFmtId="3" fontId="20" fillId="0" borderId="37" xfId="0" applyNumberFormat="1" applyFont="1" applyBorder="1" applyAlignment="1">
      <alignment horizontal="center" vertical="center" shrinkToFit="1"/>
    </xf>
    <xf numFmtId="3" fontId="20" fillId="0" borderId="39" xfId="0" applyNumberFormat="1" applyFont="1" applyBorder="1" applyAlignment="1">
      <alignment horizontal="center" vertical="center" shrinkToFit="1"/>
    </xf>
    <xf numFmtId="3" fontId="20" fillId="0" borderId="10" xfId="0" applyNumberFormat="1" applyFont="1" applyBorder="1" applyAlignment="1">
      <alignment horizontal="centerContinuous" vertical="center"/>
    </xf>
    <xf numFmtId="3" fontId="20" fillId="0" borderId="11" xfId="0" applyNumberFormat="1" applyFont="1" applyBorder="1" applyAlignment="1">
      <alignment horizontal="centerContinuous" vertical="center"/>
    </xf>
    <xf numFmtId="3" fontId="20" fillId="0" borderId="24" xfId="0" applyNumberFormat="1" applyFont="1" applyBorder="1" applyAlignment="1">
      <alignment horizontal="left" vertical="center" shrinkToFit="1"/>
    </xf>
    <xf numFmtId="3" fontId="20" fillId="0" borderId="40" xfId="0" applyNumberFormat="1" applyFont="1" applyBorder="1" applyAlignment="1">
      <alignment horizontal="left" vertical="center" shrinkToFit="1"/>
    </xf>
    <xf numFmtId="3" fontId="20" fillId="0" borderId="22" xfId="0" applyNumberFormat="1" applyFont="1" applyBorder="1" applyAlignment="1">
      <alignment horizontal="left" vertical="center" shrinkToFit="1"/>
    </xf>
    <xf numFmtId="3" fontId="20" fillId="0" borderId="23" xfId="0" applyNumberFormat="1" applyFont="1" applyBorder="1" applyAlignment="1">
      <alignment horizontal="left" vertical="center" shrinkToFit="1"/>
    </xf>
    <xf numFmtId="3" fontId="20" fillId="0" borderId="23" xfId="0" applyNumberFormat="1" applyFont="1" applyBorder="1" applyAlignment="1">
      <alignment horizontal="center" vertical="center" shrinkToFit="1"/>
    </xf>
    <xf numFmtId="3" fontId="20" fillId="0" borderId="22" xfId="0" applyNumberFormat="1" applyFont="1" applyBorder="1" applyAlignment="1">
      <alignment horizontal="centerContinuous" vertical="center" shrinkToFit="1"/>
    </xf>
    <xf numFmtId="3" fontId="20" fillId="0" borderId="40" xfId="0" applyNumberFormat="1" applyFont="1" applyBorder="1" applyAlignment="1">
      <alignment horizontal="centerContinuous" vertical="center" shrinkToFit="1"/>
    </xf>
    <xf numFmtId="3" fontId="20" fillId="0" borderId="22" xfId="0" applyNumberFormat="1" applyFont="1" applyBorder="1" applyAlignment="1">
      <alignment horizontal="center" vertical="center" shrinkToFit="1"/>
    </xf>
    <xf numFmtId="3" fontId="20" fillId="0" borderId="41" xfId="0" applyNumberFormat="1" applyFont="1" applyBorder="1" applyAlignment="1">
      <alignment horizontal="center" vertical="center" shrinkToFit="1"/>
    </xf>
    <xf numFmtId="3" fontId="20" fillId="0" borderId="24" xfId="0" applyNumberFormat="1" applyFont="1" applyBorder="1" applyAlignment="1">
      <alignment horizontal="center" vertical="center" shrinkToFit="1"/>
    </xf>
    <xf numFmtId="3" fontId="20" fillId="0" borderId="42" xfId="0" applyNumberFormat="1" applyFont="1" applyBorder="1" applyAlignment="1">
      <alignment horizontal="center" vertical="center"/>
    </xf>
    <xf numFmtId="3" fontId="20" fillId="0" borderId="43" xfId="0" applyNumberFormat="1" applyFont="1" applyBorder="1" applyAlignment="1">
      <alignment horizontal="center" vertical="center"/>
    </xf>
    <xf numFmtId="3" fontId="20" fillId="0" borderId="44" xfId="0" applyNumberFormat="1" applyFont="1" applyBorder="1" applyAlignment="1">
      <alignment horizontal="center" vertical="center" shrinkToFit="1"/>
    </xf>
    <xf numFmtId="3" fontId="0" fillId="0" borderId="45" xfId="0" applyNumberFormat="1" applyFont="1" applyBorder="1" applyAlignment="1">
      <alignment horizontal="center" vertical="center" shrinkToFit="1"/>
    </xf>
    <xf numFmtId="3" fontId="20" fillId="0" borderId="45" xfId="0" applyNumberFormat="1" applyFont="1" applyBorder="1" applyAlignment="1">
      <alignment horizontal="center" vertical="center" shrinkToFit="1"/>
    </xf>
    <xf numFmtId="3" fontId="20" fillId="0" borderId="46" xfId="0" applyNumberFormat="1" applyFont="1" applyBorder="1" applyAlignment="1">
      <alignment horizontal="center" vertical="center" shrinkToFit="1"/>
    </xf>
    <xf numFmtId="3" fontId="20" fillId="0" borderId="47" xfId="0" applyNumberFormat="1" applyFont="1" applyBorder="1" applyAlignment="1">
      <alignment horizontal="center" vertical="center" shrinkToFit="1"/>
    </xf>
    <xf numFmtId="3" fontId="22" fillId="0" borderId="10" xfId="0" applyNumberFormat="1" applyFont="1" applyBorder="1" applyAlignment="1">
      <alignment vertical="center"/>
    </xf>
    <xf numFmtId="1" fontId="22" fillId="0" borderId="48" xfId="0" applyNumberFormat="1" applyFont="1" applyBorder="1" applyAlignment="1">
      <alignment vertical="center"/>
    </xf>
    <xf numFmtId="176" fontId="22" fillId="0" borderId="13" xfId="0" applyNumberFormat="1" applyFont="1" applyBorder="1" applyAlignment="1">
      <alignment vertical="center"/>
    </xf>
    <xf numFmtId="176" fontId="22" fillId="0" borderId="12" xfId="0" applyNumberFormat="1" applyFont="1" applyBorder="1" applyAlignment="1">
      <alignment vertical="center"/>
    </xf>
    <xf numFmtId="176" fontId="22" fillId="0" borderId="14" xfId="0" applyNumberFormat="1" applyFont="1" applyBorder="1" applyAlignment="1">
      <alignment vertical="center"/>
    </xf>
    <xf numFmtId="3" fontId="22" fillId="0" borderId="48" xfId="0" applyNumberFormat="1" applyFont="1" applyBorder="1" applyAlignment="1">
      <alignment vertical="center"/>
    </xf>
    <xf numFmtId="38" fontId="22" fillId="0" borderId="0" xfId="48" applyFont="1" applyBorder="1" applyAlignment="1">
      <alignment vertical="center"/>
    </xf>
    <xf numFmtId="3" fontId="22" fillId="0" borderId="49" xfId="0" applyNumberFormat="1" applyFont="1" applyBorder="1" applyAlignment="1">
      <alignment vertical="center"/>
    </xf>
    <xf numFmtId="3" fontId="22" fillId="0" borderId="50" xfId="0" applyNumberFormat="1" applyFont="1" applyBorder="1" applyAlignment="1">
      <alignment vertical="center"/>
    </xf>
    <xf numFmtId="38" fontId="22" fillId="0" borderId="51" xfId="48" applyFont="1" applyBorder="1" applyAlignment="1">
      <alignment vertical="center"/>
    </xf>
    <xf numFmtId="176" fontId="22" fillId="0" borderId="20" xfId="0" applyNumberFormat="1" applyFont="1" applyBorder="1" applyAlignment="1">
      <alignment vertical="center"/>
    </xf>
    <xf numFmtId="176" fontId="22" fillId="0" borderId="19" xfId="0" applyNumberFormat="1" applyFont="1" applyBorder="1" applyAlignment="1">
      <alignment vertical="center"/>
    </xf>
    <xf numFmtId="176" fontId="22" fillId="0" borderId="52" xfId="0" applyNumberFormat="1" applyFont="1" applyBorder="1" applyAlignment="1">
      <alignment vertical="center"/>
    </xf>
    <xf numFmtId="38" fontId="22" fillId="0" borderId="53" xfId="48" applyFont="1" applyBorder="1" applyAlignment="1">
      <alignment vertical="center"/>
    </xf>
    <xf numFmtId="3" fontId="22" fillId="0" borderId="54" xfId="0" applyNumberFormat="1" applyFont="1" applyBorder="1" applyAlignment="1">
      <alignment vertical="center"/>
    </xf>
    <xf numFmtId="3" fontId="22" fillId="0" borderId="55" xfId="0" applyNumberFormat="1" applyFont="1" applyBorder="1" applyAlignment="1">
      <alignment vertical="center"/>
    </xf>
    <xf numFmtId="38" fontId="22" fillId="0" borderId="56" xfId="48" applyFont="1" applyBorder="1" applyAlignment="1">
      <alignment vertical="center"/>
    </xf>
    <xf numFmtId="176" fontId="22" fillId="0" borderId="23" xfId="0" applyNumberFormat="1" applyFont="1" applyBorder="1" applyAlignment="1">
      <alignment vertical="center"/>
    </xf>
    <xf numFmtId="176" fontId="22" fillId="0" borderId="22" xfId="0" applyNumberFormat="1" applyFont="1" applyBorder="1" applyAlignment="1">
      <alignment vertical="center"/>
    </xf>
    <xf numFmtId="176" fontId="22" fillId="0" borderId="41" xfId="0" applyNumberFormat="1" applyFont="1" applyBorder="1" applyAlignment="1">
      <alignment vertical="center"/>
    </xf>
    <xf numFmtId="3" fontId="22" fillId="0" borderId="57" xfId="0" applyNumberFormat="1" applyFont="1" applyBorder="1" applyAlignment="1">
      <alignment vertical="center"/>
    </xf>
    <xf numFmtId="3" fontId="22" fillId="0" borderId="58" xfId="0" applyNumberFormat="1" applyFont="1" applyBorder="1" applyAlignment="1">
      <alignment vertical="center"/>
    </xf>
    <xf numFmtId="38" fontId="22" fillId="0" borderId="59" xfId="48" applyFont="1" applyBorder="1" applyAlignment="1">
      <alignment vertical="center"/>
    </xf>
    <xf numFmtId="176" fontId="22" fillId="0" borderId="26" xfId="0" applyNumberFormat="1" applyFont="1" applyBorder="1" applyAlignment="1">
      <alignment vertical="center"/>
    </xf>
    <xf numFmtId="176" fontId="22" fillId="0" borderId="25" xfId="0" applyNumberFormat="1" applyFont="1" applyBorder="1" applyAlignment="1">
      <alignment vertical="center"/>
    </xf>
    <xf numFmtId="176" fontId="22" fillId="0" borderId="60" xfId="0" applyNumberFormat="1" applyFont="1" applyBorder="1" applyAlignment="1">
      <alignment vertical="center"/>
    </xf>
    <xf numFmtId="3" fontId="22" fillId="0" borderId="61" xfId="0" applyNumberFormat="1" applyFont="1" applyBorder="1" applyAlignment="1">
      <alignment vertical="center"/>
    </xf>
    <xf numFmtId="3" fontId="22" fillId="0" borderId="62" xfId="0" applyNumberFormat="1" applyFont="1" applyBorder="1" applyAlignment="1">
      <alignment vertical="center"/>
    </xf>
    <xf numFmtId="38" fontId="22" fillId="0" borderId="63" xfId="48" applyFont="1" applyBorder="1" applyAlignment="1">
      <alignment vertical="center"/>
    </xf>
    <xf numFmtId="176" fontId="22" fillId="0" borderId="29" xfId="0" applyNumberFormat="1" applyFont="1" applyBorder="1" applyAlignment="1">
      <alignment vertical="center"/>
    </xf>
    <xf numFmtId="176" fontId="22" fillId="0" borderId="28" xfId="0" applyNumberFormat="1" applyFont="1" applyBorder="1" applyAlignment="1">
      <alignment vertical="center"/>
    </xf>
    <xf numFmtId="176" fontId="22" fillId="0" borderId="64" xfId="0" applyNumberFormat="1" applyFont="1" applyBorder="1" applyAlignment="1">
      <alignment vertical="center"/>
    </xf>
    <xf numFmtId="3" fontId="22" fillId="0" borderId="48" xfId="0" applyNumberFormat="1" applyFont="1" applyBorder="1" applyAlignment="1">
      <alignment horizontal="distributed" vertical="center"/>
    </xf>
    <xf numFmtId="38" fontId="22" fillId="0" borderId="0" xfId="48" applyFont="1" applyBorder="1" applyAlignment="1">
      <alignment vertical="center" shrinkToFit="1"/>
    </xf>
    <xf numFmtId="38" fontId="22" fillId="0" borderId="13" xfId="48" applyFont="1" applyBorder="1" applyAlignment="1">
      <alignment vertical="center" shrinkToFit="1"/>
    </xf>
    <xf numFmtId="3" fontId="22" fillId="0" borderId="65" xfId="0" applyNumberFormat="1" applyFont="1" applyBorder="1" applyAlignment="1">
      <alignment vertical="center"/>
    </xf>
    <xf numFmtId="3" fontId="22" fillId="0" borderId="66" xfId="0" applyNumberFormat="1" applyFont="1" applyBorder="1" applyAlignment="1">
      <alignment vertical="center" shrinkToFit="1"/>
    </xf>
    <xf numFmtId="38" fontId="22" fillId="0" borderId="67" xfId="48" applyFont="1" applyBorder="1" applyAlignment="1">
      <alignment vertical="center" shrinkToFit="1"/>
    </xf>
    <xf numFmtId="38" fontId="22" fillId="0" borderId="32" xfId="48" applyFont="1" applyBorder="1" applyAlignment="1">
      <alignment vertical="center" shrinkToFit="1"/>
    </xf>
    <xf numFmtId="176" fontId="22" fillId="0" borderId="67" xfId="0" applyNumberFormat="1" applyFont="1" applyBorder="1" applyAlignment="1">
      <alignment vertical="center"/>
    </xf>
    <xf numFmtId="176" fontId="22" fillId="0" borderId="31" xfId="0" applyNumberFormat="1" applyFont="1" applyBorder="1" applyAlignment="1">
      <alignment vertical="center"/>
    </xf>
    <xf numFmtId="176" fontId="22" fillId="0" borderId="68" xfId="0" applyNumberFormat="1" applyFont="1" applyBorder="1" applyAlignment="1">
      <alignment vertical="center"/>
    </xf>
    <xf numFmtId="3" fontId="22" fillId="0" borderId="10" xfId="0" applyNumberFormat="1" applyFont="1" applyFill="1" applyBorder="1" applyAlignment="1">
      <alignment vertical="center"/>
    </xf>
    <xf numFmtId="3" fontId="22" fillId="0" borderId="48" xfId="0" applyNumberFormat="1" applyFont="1" applyFill="1" applyBorder="1" applyAlignment="1">
      <alignment horizontal="distributed" vertical="center"/>
    </xf>
    <xf numFmtId="38" fontId="22" fillId="0" borderId="12" xfId="48" applyFont="1" applyFill="1" applyBorder="1" applyAlignment="1">
      <alignment vertical="center"/>
    </xf>
    <xf numFmtId="38" fontId="22" fillId="0" borderId="12" xfId="48" applyFont="1" applyFill="1" applyBorder="1" applyAlignment="1">
      <alignment vertical="center" shrinkToFit="1"/>
    </xf>
    <xf numFmtId="38" fontId="22" fillId="0" borderId="13" xfId="48" applyFont="1" applyFill="1" applyBorder="1" applyAlignment="1">
      <alignment vertical="center" shrinkToFit="1"/>
    </xf>
    <xf numFmtId="38" fontId="22" fillId="0" borderId="0" xfId="48" applyFont="1" applyFill="1" applyBorder="1" applyAlignment="1">
      <alignment vertical="center" shrinkToFit="1"/>
    </xf>
    <xf numFmtId="0" fontId="22" fillId="0" borderId="0" xfId="0" applyFont="1" applyFill="1" applyAlignment="1">
      <alignment vertical="center"/>
    </xf>
    <xf numFmtId="176" fontId="22" fillId="0" borderId="13" xfId="0" applyNumberFormat="1" applyFont="1" applyFill="1" applyBorder="1" applyAlignment="1">
      <alignment vertical="center"/>
    </xf>
    <xf numFmtId="176" fontId="22" fillId="0" borderId="12" xfId="0" applyNumberFormat="1" applyFont="1" applyFill="1" applyBorder="1" applyAlignment="1">
      <alignment vertical="center"/>
    </xf>
    <xf numFmtId="176" fontId="22" fillId="0" borderId="14" xfId="0" applyNumberFormat="1" applyFont="1" applyFill="1" applyBorder="1" applyAlignment="1">
      <alignment vertical="center"/>
    </xf>
    <xf numFmtId="3" fontId="24" fillId="0" borderId="0" xfId="0" applyNumberFormat="1" applyFont="1" applyBorder="1" applyAlignment="1">
      <alignment horizontal="right" vertical="center"/>
    </xf>
    <xf numFmtId="3" fontId="20" fillId="0" borderId="69" xfId="0" applyNumberFormat="1" applyFont="1" applyBorder="1" applyAlignment="1">
      <alignment horizontal="left" vertical="center" shrinkToFit="1"/>
    </xf>
    <xf numFmtId="3" fontId="20" fillId="0" borderId="70" xfId="0" applyNumberFormat="1" applyFont="1" applyBorder="1" applyAlignment="1">
      <alignment horizontal="center" vertical="center" shrinkToFit="1"/>
    </xf>
    <xf numFmtId="3" fontId="20" fillId="0" borderId="71" xfId="0" applyNumberFormat="1" applyFont="1" applyBorder="1" applyAlignment="1">
      <alignment horizontal="center" vertical="center" shrinkToFit="1"/>
    </xf>
    <xf numFmtId="3" fontId="20" fillId="0" borderId="72" xfId="0" applyNumberFormat="1" applyFont="1" applyBorder="1" applyAlignment="1">
      <alignment horizontal="center" vertical="center" shrinkToFit="1"/>
    </xf>
    <xf numFmtId="38" fontId="22" fillId="0" borderId="70" xfId="48" applyFont="1" applyBorder="1" applyAlignment="1">
      <alignment vertical="center"/>
    </xf>
    <xf numFmtId="0" fontId="20" fillId="0" borderId="70" xfId="0" applyFont="1" applyBorder="1" applyAlignment="1">
      <alignment vertical="center" shrinkToFit="1"/>
    </xf>
    <xf numFmtId="38" fontId="22" fillId="0" borderId="70" xfId="48" applyFont="1" applyFill="1" applyBorder="1" applyAlignment="1">
      <alignment vertical="center"/>
    </xf>
    <xf numFmtId="38" fontId="22" fillId="0" borderId="73" xfId="48" applyFont="1" applyBorder="1" applyAlignment="1">
      <alignment vertical="center"/>
    </xf>
    <xf numFmtId="38" fontId="22" fillId="0" borderId="21" xfId="48" applyFont="1" applyBorder="1" applyAlignment="1">
      <alignment vertical="center"/>
    </xf>
    <xf numFmtId="38" fontId="22" fillId="0" borderId="24" xfId="48" applyFont="1" applyBorder="1" applyAlignment="1">
      <alignment vertical="center"/>
    </xf>
    <xf numFmtId="38" fontId="22" fillId="0" borderId="27" xfId="48" applyFont="1" applyBorder="1" applyAlignment="1">
      <alignment vertical="center"/>
    </xf>
    <xf numFmtId="38" fontId="22" fillId="0" borderId="30" xfId="48" applyFont="1" applyBorder="1" applyAlignment="1">
      <alignment vertical="center"/>
    </xf>
    <xf numFmtId="3" fontId="20" fillId="0" borderId="74" xfId="0" applyNumberFormat="1" applyFont="1" applyBorder="1" applyAlignment="1">
      <alignment horizontal="left" vertical="center" shrinkToFit="1"/>
    </xf>
    <xf numFmtId="3" fontId="20" fillId="0" borderId="75" xfId="0" applyNumberFormat="1" applyFont="1" applyBorder="1" applyAlignment="1">
      <alignment horizontal="left" vertical="center" shrinkToFit="1"/>
    </xf>
    <xf numFmtId="38" fontId="22" fillId="0" borderId="14" xfId="48" applyFont="1" applyBorder="1" applyAlignment="1">
      <alignment vertical="center"/>
    </xf>
    <xf numFmtId="38" fontId="22" fillId="0" borderId="52" xfId="48" applyFont="1" applyBorder="1" applyAlignment="1">
      <alignment vertical="center"/>
    </xf>
    <xf numFmtId="38" fontId="22" fillId="0" borderId="41" xfId="48" applyFont="1" applyBorder="1" applyAlignment="1">
      <alignment vertical="center"/>
    </xf>
    <xf numFmtId="38" fontId="22" fillId="0" borderId="60" xfId="48" applyFont="1" applyBorder="1" applyAlignment="1">
      <alignment vertical="center"/>
    </xf>
    <xf numFmtId="38" fontId="22" fillId="0" borderId="64" xfId="48" applyFont="1" applyBorder="1" applyAlignment="1">
      <alignment vertical="center"/>
    </xf>
    <xf numFmtId="38" fontId="22" fillId="0" borderId="76" xfId="48" applyFont="1" applyBorder="1" applyAlignment="1">
      <alignment vertical="center" shrinkToFit="1"/>
    </xf>
    <xf numFmtId="38" fontId="22" fillId="0" borderId="14" xfId="48" applyFont="1" applyBorder="1" applyAlignment="1">
      <alignment vertical="center" shrinkToFit="1"/>
    </xf>
    <xf numFmtId="38" fontId="22" fillId="0" borderId="14" xfId="48" applyFont="1" applyFill="1" applyBorder="1" applyAlignment="1">
      <alignment vertical="center" shrinkToFit="1"/>
    </xf>
    <xf numFmtId="38" fontId="22" fillId="0" borderId="68" xfId="48" applyFont="1" applyBorder="1" applyAlignment="1">
      <alignment vertical="center" shrinkToFit="1"/>
    </xf>
    <xf numFmtId="3" fontId="20" fillId="0" borderId="77" xfId="0" applyNumberFormat="1" applyFont="1" applyBorder="1" applyAlignment="1">
      <alignment horizontal="centerContinuous" vertical="center" shrinkToFit="1"/>
    </xf>
    <xf numFmtId="3" fontId="20" fillId="0" borderId="56" xfId="0" applyNumberFormat="1" applyFont="1" applyBorder="1" applyAlignment="1">
      <alignment horizontal="left" vertical="center" shrinkToFit="1"/>
    </xf>
    <xf numFmtId="3" fontId="20" fillId="0" borderId="53" xfId="0" applyNumberFormat="1" applyFont="1" applyBorder="1" applyAlignment="1">
      <alignment horizontal="center" vertical="center" shrinkToFit="1"/>
    </xf>
    <xf numFmtId="3" fontId="20" fillId="0" borderId="78" xfId="0" applyNumberFormat="1" applyFont="1" applyBorder="1" applyAlignment="1">
      <alignment horizontal="center" vertical="center" shrinkToFit="1"/>
    </xf>
    <xf numFmtId="176" fontId="22" fillId="0" borderId="53" xfId="0" applyNumberFormat="1" applyFont="1" applyBorder="1" applyAlignment="1">
      <alignment vertical="center"/>
    </xf>
    <xf numFmtId="176" fontId="22" fillId="0" borderId="51" xfId="0" applyNumberFormat="1" applyFont="1" applyBorder="1" applyAlignment="1">
      <alignment vertical="center"/>
    </xf>
    <xf numFmtId="176" fontId="22" fillId="0" borderId="56" xfId="0" applyNumberFormat="1" applyFont="1" applyBorder="1" applyAlignment="1">
      <alignment vertical="center"/>
    </xf>
    <xf numFmtId="176" fontId="22" fillId="0" borderId="59" xfId="0" applyNumberFormat="1" applyFont="1" applyBorder="1" applyAlignment="1">
      <alignment vertical="center"/>
    </xf>
    <xf numFmtId="176" fontId="22" fillId="0" borderId="63" xfId="0" applyNumberFormat="1" applyFont="1" applyBorder="1" applyAlignment="1">
      <alignment vertical="center"/>
    </xf>
    <xf numFmtId="176" fontId="22" fillId="0" borderId="53" xfId="0" applyNumberFormat="1" applyFont="1" applyFill="1" applyBorder="1" applyAlignment="1">
      <alignment vertical="center"/>
    </xf>
    <xf numFmtId="176" fontId="22" fillId="0" borderId="79" xfId="0" applyNumberFormat="1" applyFont="1" applyBorder="1" applyAlignment="1">
      <alignment vertical="center"/>
    </xf>
    <xf numFmtId="3" fontId="20" fillId="0" borderId="14" xfId="0" applyNumberFormat="1" applyFont="1" applyBorder="1" applyAlignment="1">
      <alignment horizontal="left" vertical="center" shrinkToFit="1"/>
    </xf>
    <xf numFmtId="3" fontId="20" fillId="0" borderId="14" xfId="0" applyNumberFormat="1" applyFont="1" applyBorder="1" applyAlignment="1">
      <alignment horizontal="right" vertical="center" shrinkToFit="1"/>
    </xf>
    <xf numFmtId="0" fontId="20" fillId="0" borderId="47" xfId="0" applyNumberFormat="1" applyFont="1" applyBorder="1" applyAlignment="1" quotePrefix="1">
      <alignment horizontal="center" vertical="center" shrinkToFit="1"/>
    </xf>
    <xf numFmtId="179" fontId="22" fillId="0" borderId="12" xfId="0" applyNumberFormat="1" applyFont="1" applyBorder="1" applyAlignment="1">
      <alignment vertical="center"/>
    </xf>
    <xf numFmtId="179" fontId="22" fillId="0" borderId="20" xfId="0" applyNumberFormat="1" applyFont="1" applyBorder="1" applyAlignment="1">
      <alignment vertical="center"/>
    </xf>
    <xf numFmtId="179" fontId="22" fillId="0" borderId="13" xfId="0" applyNumberFormat="1" applyFont="1" applyBorder="1" applyAlignment="1">
      <alignment vertical="center"/>
    </xf>
    <xf numFmtId="179" fontId="22" fillId="0" borderId="23" xfId="0" applyNumberFormat="1" applyFont="1" applyBorder="1" applyAlignment="1">
      <alignment vertical="center"/>
    </xf>
    <xf numFmtId="179" fontId="22" fillId="0" borderId="26" xfId="0" applyNumberFormat="1" applyFont="1" applyBorder="1" applyAlignment="1">
      <alignment vertical="center"/>
    </xf>
    <xf numFmtId="179" fontId="22" fillId="0" borderId="29" xfId="0" applyNumberFormat="1" applyFont="1" applyBorder="1" applyAlignment="1">
      <alignment vertical="center"/>
    </xf>
    <xf numFmtId="179" fontId="22" fillId="0" borderId="12" xfId="48" applyNumberFormat="1" applyFont="1" applyBorder="1" applyAlignment="1">
      <alignment vertical="center" shrinkToFit="1"/>
    </xf>
    <xf numFmtId="179" fontId="22" fillId="0" borderId="12" xfId="48" applyNumberFormat="1" applyFont="1" applyFill="1" applyBorder="1" applyAlignment="1">
      <alignment vertical="center" shrinkToFit="1"/>
    </xf>
    <xf numFmtId="179" fontId="22" fillId="0" borderId="31" xfId="48" applyNumberFormat="1" applyFont="1" applyBorder="1" applyAlignment="1">
      <alignment vertical="center" shrinkToFit="1"/>
    </xf>
    <xf numFmtId="3" fontId="20" fillId="0" borderId="80" xfId="0" applyNumberFormat="1" applyFont="1" applyBorder="1" applyAlignment="1">
      <alignment horizontal="center" vertical="center" shrinkToFit="1"/>
    </xf>
    <xf numFmtId="3" fontId="25" fillId="0" borderId="32" xfId="0" applyNumberFormat="1" applyFont="1" applyBorder="1" applyAlignment="1">
      <alignment horizontal="right" vertical="center"/>
    </xf>
    <xf numFmtId="1" fontId="22" fillId="0" borderId="48" xfId="0" applyNumberFormat="1" applyFont="1" applyFill="1" applyBorder="1" applyAlignment="1">
      <alignment vertical="center"/>
    </xf>
    <xf numFmtId="38" fontId="22" fillId="0" borderId="76" xfId="48" applyFont="1" applyFill="1" applyBorder="1" applyAlignment="1">
      <alignment vertical="center"/>
    </xf>
    <xf numFmtId="38" fontId="22" fillId="0" borderId="0" xfId="48" applyFont="1" applyFill="1" applyBorder="1" applyAlignment="1">
      <alignment vertical="center"/>
    </xf>
    <xf numFmtId="38" fontId="22" fillId="0" borderId="13" xfId="48" applyFont="1" applyFill="1" applyBorder="1" applyAlignment="1">
      <alignment vertical="center"/>
    </xf>
    <xf numFmtId="179" fontId="22" fillId="0" borderId="12" xfId="0" applyNumberFormat="1" applyFont="1" applyFill="1" applyBorder="1" applyAlignment="1">
      <alignment vertical="center"/>
    </xf>
    <xf numFmtId="38" fontId="22" fillId="0" borderId="14" xfId="48" applyFont="1" applyFill="1" applyBorder="1" applyAlignment="1">
      <alignment vertical="center"/>
    </xf>
    <xf numFmtId="3" fontId="20" fillId="0" borderId="36" xfId="0" applyNumberFormat="1" applyFont="1" applyBorder="1" applyAlignment="1">
      <alignment horizontal="center" vertical="center" shrinkToFit="1"/>
    </xf>
    <xf numFmtId="3" fontId="20" fillId="0" borderId="23" xfId="0" applyNumberFormat="1" applyFont="1" applyBorder="1" applyAlignment="1">
      <alignment horizontal="center" vertical="center" shrinkToFit="1"/>
    </xf>
    <xf numFmtId="3" fontId="20" fillId="0" borderId="35" xfId="0" applyNumberFormat="1" applyFont="1" applyBorder="1" applyAlignment="1">
      <alignment horizontal="left" vertical="center" shrinkToFit="1"/>
    </xf>
    <xf numFmtId="3" fontId="20" fillId="0" borderId="38" xfId="0" applyNumberFormat="1" applyFont="1" applyBorder="1" applyAlignment="1">
      <alignment horizontal="left" vertical="center" shrinkToFit="1"/>
    </xf>
    <xf numFmtId="3" fontId="20" fillId="0" borderId="81" xfId="0" applyNumberFormat="1" applyFont="1" applyBorder="1" applyAlignment="1">
      <alignment horizontal="left" vertical="center" shrinkToFit="1"/>
    </xf>
    <xf numFmtId="3" fontId="20" fillId="0" borderId="82" xfId="0" applyNumberFormat="1" applyFont="1" applyBorder="1" applyAlignment="1">
      <alignment horizontal="left" vertical="center" shrinkToFit="1"/>
    </xf>
    <xf numFmtId="3" fontId="20" fillId="0" borderId="37" xfId="0" applyNumberFormat="1" applyFont="1" applyBorder="1" applyAlignment="1">
      <alignment horizontal="left" vertical="center" shrinkToFit="1"/>
    </xf>
    <xf numFmtId="3" fontId="20" fillId="0" borderId="74" xfId="0" applyNumberFormat="1" applyFont="1" applyBorder="1" applyAlignment="1">
      <alignment horizontal="left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2:AP36"/>
  <sheetViews>
    <sheetView tabSelected="1" view="pageBreakPreview" zoomScale="55" zoomScaleNormal="67" zoomScaleSheetLayoutView="55" zoomScalePageLayoutView="0" workbookViewId="0" topLeftCell="A1">
      <pane xSplit="2" ySplit="8" topLeftCell="AA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P3" sqref="AP3"/>
    </sheetView>
  </sheetViews>
  <sheetFormatPr defaultColWidth="13.83203125" defaultRowHeight="18"/>
  <cols>
    <col min="1" max="1" width="11" style="1" customWidth="1"/>
    <col min="2" max="2" width="15.58203125" style="1" customWidth="1"/>
    <col min="3" max="3" width="15.16015625" style="1" customWidth="1"/>
    <col min="4" max="4" width="12" style="1" hidden="1" customWidth="1"/>
    <col min="5" max="6" width="16.66015625" style="1" customWidth="1"/>
    <col min="7" max="7" width="16.33203125" style="1" hidden="1" customWidth="1"/>
    <col min="8" max="8" width="8.16015625" style="1" customWidth="1"/>
    <col min="9" max="9" width="8.5" style="1" customWidth="1"/>
    <col min="10" max="11" width="16.66015625" style="1" customWidth="1"/>
    <col min="12" max="12" width="15.16015625" style="1" customWidth="1"/>
    <col min="13" max="13" width="19.41015625" style="1" customWidth="1"/>
    <col min="14" max="15" width="14.16015625" style="1" customWidth="1"/>
    <col min="16" max="18" width="11.83203125" style="1" customWidth="1"/>
    <col min="19" max="19" width="14.33203125" style="1" customWidth="1"/>
    <col min="20" max="20" width="13.83203125" style="1" customWidth="1"/>
    <col min="21" max="21" width="13.66015625" style="1" customWidth="1"/>
    <col min="22" max="23" width="11.83203125" style="1" customWidth="1"/>
    <col min="24" max="24" width="12" style="1" customWidth="1"/>
    <col min="25" max="25" width="14.16015625" style="1" customWidth="1"/>
    <col min="26" max="26" width="17" style="1" customWidth="1"/>
    <col min="27" max="27" width="14.83203125" style="1" customWidth="1"/>
    <col min="28" max="28" width="13.83203125" style="1" customWidth="1"/>
    <col min="29" max="30" width="15.66015625" style="1" customWidth="1"/>
    <col min="31" max="31" width="15.41015625" style="1" customWidth="1"/>
    <col min="32" max="32" width="22.58203125" style="1" customWidth="1"/>
    <col min="33" max="33" width="2" style="1" hidden="1" customWidth="1"/>
    <col min="34" max="34" width="5.16015625" style="1" hidden="1" customWidth="1"/>
    <col min="35" max="35" width="0.99609375" style="1" hidden="1" customWidth="1"/>
    <col min="36" max="36" width="20.33203125" style="1" customWidth="1"/>
    <col min="37" max="38" width="15.16015625" style="1" customWidth="1"/>
    <col min="39" max="39" width="15" style="1" customWidth="1"/>
    <col min="40" max="40" width="14.5" style="1" customWidth="1"/>
    <col min="41" max="41" width="26.41015625" style="1" customWidth="1"/>
    <col min="42" max="42" width="33.66015625" style="1" customWidth="1"/>
    <col min="43" max="16384" width="13.83203125" style="1" customWidth="1"/>
  </cols>
  <sheetData>
    <row r="1" ht="24" customHeight="1"/>
    <row r="2" spans="1:42" ht="24" customHeight="1" thickBot="1">
      <c r="A2" s="35"/>
      <c r="B2" s="35"/>
      <c r="C2" s="2" t="s">
        <v>120</v>
      </c>
      <c r="M2" s="116" t="s">
        <v>140</v>
      </c>
      <c r="N2" s="2" t="s">
        <v>121</v>
      </c>
      <c r="X2" s="116" t="s">
        <v>141</v>
      </c>
      <c r="Y2" s="2" t="s">
        <v>121</v>
      </c>
      <c r="AF2" s="164" t="s">
        <v>142</v>
      </c>
      <c r="AJ2" s="2" t="s">
        <v>121</v>
      </c>
      <c r="AP2" s="116" t="s">
        <v>141</v>
      </c>
    </row>
    <row r="3" spans="1:42" ht="24" customHeight="1">
      <c r="A3" s="36"/>
      <c r="B3" s="37"/>
      <c r="C3" s="175" t="s">
        <v>122</v>
      </c>
      <c r="D3" s="175"/>
      <c r="E3" s="176"/>
      <c r="F3" s="38"/>
      <c r="G3" s="38"/>
      <c r="H3" s="38"/>
      <c r="I3" s="38"/>
      <c r="J3" s="38"/>
      <c r="K3" s="38"/>
      <c r="L3" s="38"/>
      <c r="M3" s="129"/>
      <c r="N3" s="173" t="s">
        <v>123</v>
      </c>
      <c r="O3" s="174"/>
      <c r="P3" s="177" t="s">
        <v>106</v>
      </c>
      <c r="Q3" s="173"/>
      <c r="R3" s="173"/>
      <c r="S3" s="38"/>
      <c r="T3" s="38"/>
      <c r="U3" s="38"/>
      <c r="V3" s="177" t="s">
        <v>107</v>
      </c>
      <c r="W3" s="173"/>
      <c r="X3" s="178"/>
      <c r="Y3" s="173" t="s">
        <v>108</v>
      </c>
      <c r="Z3" s="173"/>
      <c r="AA3" s="174"/>
      <c r="AB3" s="39" t="s">
        <v>124</v>
      </c>
      <c r="AC3" s="39" t="s">
        <v>125</v>
      </c>
      <c r="AD3" s="40" t="s">
        <v>139</v>
      </c>
      <c r="AE3" s="41"/>
      <c r="AF3" s="44" t="s">
        <v>136</v>
      </c>
      <c r="AG3" s="3"/>
      <c r="AH3" s="3"/>
      <c r="AI3" s="3"/>
      <c r="AJ3" s="140" t="s">
        <v>126</v>
      </c>
      <c r="AK3" s="40" t="s">
        <v>1</v>
      </c>
      <c r="AL3" s="42"/>
      <c r="AM3" s="42"/>
      <c r="AN3" s="43" t="s">
        <v>2</v>
      </c>
      <c r="AO3" s="171" t="s">
        <v>127</v>
      </c>
      <c r="AP3" s="44" t="s">
        <v>128</v>
      </c>
    </row>
    <row r="4" spans="1:42" ht="24" customHeight="1">
      <c r="A4" s="45" t="s">
        <v>3</v>
      </c>
      <c r="B4" s="46"/>
      <c r="C4" s="117"/>
      <c r="D4" s="47"/>
      <c r="E4" s="47"/>
      <c r="F4" s="47"/>
      <c r="G4" s="47"/>
      <c r="H4" s="47"/>
      <c r="I4" s="47"/>
      <c r="J4" s="47"/>
      <c r="K4" s="47"/>
      <c r="L4" s="47"/>
      <c r="M4" s="130"/>
      <c r="N4" s="47"/>
      <c r="O4" s="48"/>
      <c r="P4" s="49"/>
      <c r="Q4" s="47"/>
      <c r="R4" s="47"/>
      <c r="S4" s="47"/>
      <c r="T4" s="47"/>
      <c r="U4" s="47"/>
      <c r="V4" s="49"/>
      <c r="W4" s="47"/>
      <c r="X4" s="130"/>
      <c r="Y4" s="47"/>
      <c r="Z4" s="47"/>
      <c r="AA4" s="48"/>
      <c r="AB4" s="50" t="s">
        <v>4</v>
      </c>
      <c r="AC4" s="51" t="s">
        <v>5</v>
      </c>
      <c r="AD4" s="52" t="s">
        <v>6</v>
      </c>
      <c r="AE4" s="53"/>
      <c r="AF4" s="151" t="s">
        <v>138</v>
      </c>
      <c r="AG4" s="3"/>
      <c r="AH4" s="3"/>
      <c r="AI4" s="3"/>
      <c r="AJ4" s="141"/>
      <c r="AK4" s="49"/>
      <c r="AL4" s="47"/>
      <c r="AM4" s="47"/>
      <c r="AN4" s="54" t="s">
        <v>8</v>
      </c>
      <c r="AO4" s="172"/>
      <c r="AP4" s="55" t="s">
        <v>109</v>
      </c>
    </row>
    <row r="5" spans="1:42" ht="24" customHeight="1">
      <c r="A5" s="4"/>
      <c r="B5" s="5"/>
      <c r="C5" s="118" t="s">
        <v>9</v>
      </c>
      <c r="D5" s="56"/>
      <c r="E5" s="6" t="s">
        <v>10</v>
      </c>
      <c r="F5" s="6" t="s">
        <v>11</v>
      </c>
      <c r="G5" s="56"/>
      <c r="H5" s="6" t="s">
        <v>12</v>
      </c>
      <c r="I5" s="6" t="s">
        <v>13</v>
      </c>
      <c r="J5" s="6" t="s">
        <v>14</v>
      </c>
      <c r="K5" s="6" t="s">
        <v>15</v>
      </c>
      <c r="L5" s="6" t="s">
        <v>15</v>
      </c>
      <c r="M5" s="9" t="s">
        <v>16</v>
      </c>
      <c r="N5" s="8" t="s">
        <v>10</v>
      </c>
      <c r="O5" s="7" t="s">
        <v>11</v>
      </c>
      <c r="P5" s="6" t="s">
        <v>11</v>
      </c>
      <c r="Q5" s="6" t="s">
        <v>17</v>
      </c>
      <c r="R5" s="6" t="s">
        <v>15</v>
      </c>
      <c r="S5" s="6" t="s">
        <v>11</v>
      </c>
      <c r="T5" s="6" t="s">
        <v>17</v>
      </c>
      <c r="U5" s="6" t="s">
        <v>16</v>
      </c>
      <c r="V5" s="6" t="s">
        <v>11</v>
      </c>
      <c r="W5" s="6" t="s">
        <v>17</v>
      </c>
      <c r="X5" s="9" t="s">
        <v>15</v>
      </c>
      <c r="Y5" s="8" t="s">
        <v>11</v>
      </c>
      <c r="Z5" s="6" t="s">
        <v>17</v>
      </c>
      <c r="AA5" s="7" t="s">
        <v>16</v>
      </c>
      <c r="AB5" s="7" t="s">
        <v>18</v>
      </c>
      <c r="AC5" s="7" t="s">
        <v>18</v>
      </c>
      <c r="AD5" s="6" t="s">
        <v>19</v>
      </c>
      <c r="AE5" s="7" t="s">
        <v>20</v>
      </c>
      <c r="AF5" s="152" t="s">
        <v>137</v>
      </c>
      <c r="AG5" s="3"/>
      <c r="AH5" s="3"/>
      <c r="AI5" s="3"/>
      <c r="AJ5" s="142" t="s">
        <v>0</v>
      </c>
      <c r="AK5" s="6" t="s">
        <v>20</v>
      </c>
      <c r="AL5" s="6" t="s">
        <v>21</v>
      </c>
      <c r="AM5" s="6" t="s">
        <v>22</v>
      </c>
      <c r="AN5" s="6" t="s">
        <v>20</v>
      </c>
      <c r="AO5" s="7" t="s">
        <v>0</v>
      </c>
      <c r="AP5" s="9" t="s">
        <v>0</v>
      </c>
    </row>
    <row r="6" spans="1:42" ht="24" customHeight="1">
      <c r="A6" s="4"/>
      <c r="B6" s="5"/>
      <c r="C6" s="122"/>
      <c r="D6" s="6" t="s">
        <v>23</v>
      </c>
      <c r="E6" s="6" t="s">
        <v>24</v>
      </c>
      <c r="F6" s="6" t="s">
        <v>24</v>
      </c>
      <c r="G6" s="6" t="s">
        <v>23</v>
      </c>
      <c r="H6" s="6" t="s">
        <v>25</v>
      </c>
      <c r="I6" s="6" t="s">
        <v>25</v>
      </c>
      <c r="J6" s="6" t="s">
        <v>24</v>
      </c>
      <c r="K6" s="6" t="s">
        <v>24</v>
      </c>
      <c r="L6" s="6" t="s">
        <v>26</v>
      </c>
      <c r="M6" s="9" t="s">
        <v>27</v>
      </c>
      <c r="N6" s="8" t="s">
        <v>24</v>
      </c>
      <c r="O6" s="7" t="s">
        <v>24</v>
      </c>
      <c r="P6" s="6" t="s">
        <v>28</v>
      </c>
      <c r="Q6" s="6" t="s">
        <v>29</v>
      </c>
      <c r="R6" s="6" t="s">
        <v>26</v>
      </c>
      <c r="S6" s="6" t="s">
        <v>24</v>
      </c>
      <c r="T6" s="6" t="s">
        <v>29</v>
      </c>
      <c r="U6" s="6" t="s">
        <v>27</v>
      </c>
      <c r="V6" s="6" t="s">
        <v>28</v>
      </c>
      <c r="W6" s="6" t="s">
        <v>29</v>
      </c>
      <c r="X6" s="9" t="s">
        <v>26</v>
      </c>
      <c r="Y6" s="8" t="s">
        <v>24</v>
      </c>
      <c r="Z6" s="6" t="s">
        <v>29</v>
      </c>
      <c r="AA6" s="7" t="s">
        <v>27</v>
      </c>
      <c r="AB6" s="7"/>
      <c r="AC6" s="7"/>
      <c r="AD6" s="6"/>
      <c r="AE6" s="7"/>
      <c r="AF6" s="9"/>
      <c r="AG6" s="3"/>
      <c r="AH6" s="3"/>
      <c r="AI6" s="3"/>
      <c r="AJ6" s="142" t="s">
        <v>7</v>
      </c>
      <c r="AK6" s="6"/>
      <c r="AL6" s="6"/>
      <c r="AM6" s="6"/>
      <c r="AN6" s="6"/>
      <c r="AO6" s="7" t="s">
        <v>7</v>
      </c>
      <c r="AP6" s="9" t="s">
        <v>7</v>
      </c>
    </row>
    <row r="7" spans="1:42" ht="24" customHeight="1">
      <c r="A7" s="10"/>
      <c r="B7" s="11"/>
      <c r="C7" s="119" t="s">
        <v>30</v>
      </c>
      <c r="D7" s="13" t="s">
        <v>31</v>
      </c>
      <c r="E7" s="13" t="s">
        <v>32</v>
      </c>
      <c r="F7" s="13" t="s">
        <v>33</v>
      </c>
      <c r="G7" s="13" t="s">
        <v>31</v>
      </c>
      <c r="H7" s="13" t="s">
        <v>34</v>
      </c>
      <c r="I7" s="13" t="s">
        <v>35</v>
      </c>
      <c r="J7" s="13" t="s">
        <v>36</v>
      </c>
      <c r="K7" s="13" t="s">
        <v>37</v>
      </c>
      <c r="L7" s="13" t="s">
        <v>38</v>
      </c>
      <c r="M7" s="15" t="s">
        <v>39</v>
      </c>
      <c r="N7" s="12" t="s">
        <v>40</v>
      </c>
      <c r="O7" s="14" t="s">
        <v>41</v>
      </c>
      <c r="P7" s="13" t="s">
        <v>39</v>
      </c>
      <c r="Q7" s="13" t="s">
        <v>42</v>
      </c>
      <c r="R7" s="13" t="s">
        <v>43</v>
      </c>
      <c r="S7" s="13" t="s">
        <v>44</v>
      </c>
      <c r="T7" s="13" t="s">
        <v>44</v>
      </c>
      <c r="U7" s="13" t="s">
        <v>39</v>
      </c>
      <c r="V7" s="13" t="s">
        <v>39</v>
      </c>
      <c r="W7" s="13" t="s">
        <v>45</v>
      </c>
      <c r="X7" s="15" t="s">
        <v>46</v>
      </c>
      <c r="Y7" s="12" t="s">
        <v>44</v>
      </c>
      <c r="Z7" s="13" t="s">
        <v>44</v>
      </c>
      <c r="AA7" s="14" t="s">
        <v>110</v>
      </c>
      <c r="AB7" s="14" t="s">
        <v>47</v>
      </c>
      <c r="AC7" s="14" t="s">
        <v>48</v>
      </c>
      <c r="AD7" s="13" t="s">
        <v>49</v>
      </c>
      <c r="AE7" s="14" t="s">
        <v>50</v>
      </c>
      <c r="AF7" s="15" t="s">
        <v>51</v>
      </c>
      <c r="AG7" s="3"/>
      <c r="AH7" s="3"/>
      <c r="AI7" s="3"/>
      <c r="AJ7" s="163" t="s">
        <v>52</v>
      </c>
      <c r="AK7" s="13" t="s">
        <v>53</v>
      </c>
      <c r="AL7" s="13" t="s">
        <v>54</v>
      </c>
      <c r="AM7" s="13" t="s">
        <v>55</v>
      </c>
      <c r="AN7" s="13" t="s">
        <v>56</v>
      </c>
      <c r="AO7" s="14" t="s">
        <v>133</v>
      </c>
      <c r="AP7" s="15" t="s">
        <v>129</v>
      </c>
    </row>
    <row r="8" spans="1:42" ht="24" customHeight="1" thickBot="1">
      <c r="A8" s="57"/>
      <c r="B8" s="58"/>
      <c r="C8" s="120" t="s">
        <v>57</v>
      </c>
      <c r="D8" s="60" t="s">
        <v>111</v>
      </c>
      <c r="E8" s="61" t="s">
        <v>58</v>
      </c>
      <c r="F8" s="61" t="s">
        <v>59</v>
      </c>
      <c r="G8" s="60" t="s">
        <v>112</v>
      </c>
      <c r="H8" s="61" t="s">
        <v>60</v>
      </c>
      <c r="I8" s="61" t="s">
        <v>61</v>
      </c>
      <c r="J8" s="61" t="s">
        <v>62</v>
      </c>
      <c r="K8" s="61" t="s">
        <v>63</v>
      </c>
      <c r="L8" s="61" t="s">
        <v>64</v>
      </c>
      <c r="M8" s="63" t="s">
        <v>65</v>
      </c>
      <c r="N8" s="59" t="s">
        <v>66</v>
      </c>
      <c r="O8" s="62" t="s">
        <v>67</v>
      </c>
      <c r="P8" s="61" t="s">
        <v>68</v>
      </c>
      <c r="Q8" s="61" t="s">
        <v>69</v>
      </c>
      <c r="R8" s="61" t="s">
        <v>70</v>
      </c>
      <c r="S8" s="61" t="s">
        <v>71</v>
      </c>
      <c r="T8" s="61" t="s">
        <v>72</v>
      </c>
      <c r="U8" s="61" t="s">
        <v>73</v>
      </c>
      <c r="V8" s="61" t="s">
        <v>74</v>
      </c>
      <c r="W8" s="61" t="s">
        <v>75</v>
      </c>
      <c r="X8" s="63" t="s">
        <v>76</v>
      </c>
      <c r="Y8" s="59" t="s">
        <v>77</v>
      </c>
      <c r="Z8" s="61" t="s">
        <v>78</v>
      </c>
      <c r="AA8" s="62" t="s">
        <v>79</v>
      </c>
      <c r="AB8" s="62" t="s">
        <v>80</v>
      </c>
      <c r="AC8" s="62" t="s">
        <v>134</v>
      </c>
      <c r="AD8" s="61"/>
      <c r="AE8" s="62"/>
      <c r="AF8" s="153" t="s">
        <v>135</v>
      </c>
      <c r="AG8" s="3"/>
      <c r="AH8" s="3"/>
      <c r="AI8" s="3"/>
      <c r="AJ8" s="143"/>
      <c r="AK8" s="61"/>
      <c r="AL8" s="61"/>
      <c r="AM8" s="61"/>
      <c r="AN8" s="61"/>
      <c r="AO8" s="62"/>
      <c r="AP8" s="63"/>
    </row>
    <row r="9" spans="1:42" s="112" customFormat="1" ht="66.75" customHeight="1" thickTop="1">
      <c r="A9" s="106" t="s">
        <v>81</v>
      </c>
      <c r="B9" s="165" t="s">
        <v>82</v>
      </c>
      <c r="C9" s="123">
        <v>1124270</v>
      </c>
      <c r="D9" s="108"/>
      <c r="E9" s="108">
        <v>166686000</v>
      </c>
      <c r="F9" s="108">
        <v>141305620</v>
      </c>
      <c r="G9" s="108"/>
      <c r="H9" s="108">
        <v>8</v>
      </c>
      <c r="I9" s="108">
        <v>8</v>
      </c>
      <c r="J9" s="108">
        <v>166686000</v>
      </c>
      <c r="K9" s="108">
        <v>141305620</v>
      </c>
      <c r="L9" s="108">
        <v>1124270</v>
      </c>
      <c r="M9" s="166">
        <v>1089770</v>
      </c>
      <c r="N9" s="167">
        <v>0</v>
      </c>
      <c r="O9" s="168">
        <v>0</v>
      </c>
      <c r="P9" s="108">
        <v>10303</v>
      </c>
      <c r="Q9" s="108">
        <v>10303</v>
      </c>
      <c r="R9" s="108">
        <v>10303</v>
      </c>
      <c r="S9" s="108">
        <v>2950000</v>
      </c>
      <c r="T9" s="108">
        <v>2950000</v>
      </c>
      <c r="U9" s="108">
        <v>8706</v>
      </c>
      <c r="V9" s="108">
        <v>0</v>
      </c>
      <c r="W9" s="108">
        <v>0</v>
      </c>
      <c r="X9" s="166">
        <v>0</v>
      </c>
      <c r="Y9" s="167">
        <v>0</v>
      </c>
      <c r="Z9" s="108">
        <v>0</v>
      </c>
      <c r="AA9" s="168">
        <v>0</v>
      </c>
      <c r="AB9" s="108">
        <v>0</v>
      </c>
      <c r="AC9" s="108">
        <v>35740</v>
      </c>
      <c r="AD9" s="108">
        <v>1027439</v>
      </c>
      <c r="AE9" s="169">
        <v>133.96</v>
      </c>
      <c r="AF9" s="170">
        <v>1191030</v>
      </c>
      <c r="AJ9" s="149">
        <f>ROUND(C9/AF9*100,1)</f>
        <v>94.4</v>
      </c>
      <c r="AK9" s="114">
        <f>IF(E9=0,"",ROUND(F9/E9*100,1))</f>
        <v>84.8</v>
      </c>
      <c r="AL9" s="114">
        <f>IF(H9=0,"",ROUND(I9/H9*100,1))</f>
        <v>100</v>
      </c>
      <c r="AM9" s="114">
        <f>IF(J9=0,"",ROUND(K9/J9*100,1))</f>
        <v>84.8</v>
      </c>
      <c r="AN9" s="114">
        <f>IF(N9=0,"",ROUND(O9/N9*100,1))</f>
      </c>
      <c r="AO9" s="113">
        <f>ROUND((C9+Q9+W9)/AF9*100,1)</f>
        <v>95.3</v>
      </c>
      <c r="AP9" s="115">
        <f>ROUND((L9+R9+X9+AB9+AC9)/AF9*100,1)</f>
        <v>98.3</v>
      </c>
    </row>
    <row r="10" spans="1:42" s="17" customFormat="1" ht="66.75" customHeight="1">
      <c r="A10" s="64"/>
      <c r="B10" s="65" t="s">
        <v>83</v>
      </c>
      <c r="C10" s="121">
        <v>201457</v>
      </c>
      <c r="D10" s="16"/>
      <c r="E10" s="16">
        <v>48641000</v>
      </c>
      <c r="F10" s="16">
        <v>38595000</v>
      </c>
      <c r="G10" s="16"/>
      <c r="H10" s="16">
        <v>10</v>
      </c>
      <c r="I10" s="16">
        <v>9</v>
      </c>
      <c r="J10" s="16">
        <v>48641000</v>
      </c>
      <c r="K10" s="16">
        <v>38595000</v>
      </c>
      <c r="L10" s="16">
        <v>201457</v>
      </c>
      <c r="M10" s="131">
        <v>193664</v>
      </c>
      <c r="N10" s="70">
        <v>0</v>
      </c>
      <c r="O10" s="22">
        <v>0</v>
      </c>
      <c r="P10" s="16">
        <v>2921</v>
      </c>
      <c r="Q10" s="16">
        <v>2921</v>
      </c>
      <c r="R10" s="16">
        <v>2921</v>
      </c>
      <c r="S10" s="16">
        <v>700000</v>
      </c>
      <c r="T10" s="16">
        <v>700000</v>
      </c>
      <c r="U10" s="16">
        <v>2130</v>
      </c>
      <c r="V10" s="16">
        <v>1828</v>
      </c>
      <c r="W10" s="16">
        <v>1828</v>
      </c>
      <c r="X10" s="131">
        <v>1828</v>
      </c>
      <c r="Y10" s="70">
        <v>580000</v>
      </c>
      <c r="Z10" s="16">
        <v>580000</v>
      </c>
      <c r="AA10" s="22">
        <v>863</v>
      </c>
      <c r="AB10" s="16">
        <v>836</v>
      </c>
      <c r="AC10" s="16">
        <v>8266</v>
      </c>
      <c r="AD10" s="16">
        <v>156083</v>
      </c>
      <c r="AE10" s="154">
        <v>29.72</v>
      </c>
      <c r="AF10" s="131">
        <v>232925</v>
      </c>
      <c r="AJ10" s="144">
        <f aca="true" t="shared" si="0" ref="AJ10:AJ28">ROUND(C10/AF10*100,1)</f>
        <v>86.5</v>
      </c>
      <c r="AK10" s="67">
        <f aca="true" t="shared" si="1" ref="AK10:AK28">IF(E10=0,"",ROUND(F10/E10*100,1))</f>
        <v>79.3</v>
      </c>
      <c r="AL10" s="67">
        <f aca="true" t="shared" si="2" ref="AL10:AL28">IF(H10=0,"",ROUND(I10/H10*100,1))</f>
        <v>90</v>
      </c>
      <c r="AM10" s="67">
        <f aca="true" t="shared" si="3" ref="AM10:AM28">IF(J10=0,"",ROUND(K10/J10*100,1))</f>
        <v>79.3</v>
      </c>
      <c r="AN10" s="67">
        <f aca="true" t="shared" si="4" ref="AN10:AN28">IF(N10=0,"",ROUND(O10/N10*100,1))</f>
      </c>
      <c r="AO10" s="66">
        <f aca="true" t="shared" si="5" ref="AO10:AO28">ROUND((C10+Q10+W10)/AF10*100,1)</f>
        <v>88.5</v>
      </c>
      <c r="AP10" s="68">
        <f aca="true" t="shared" si="6" ref="AP10:AP28">ROUND((L10+R10+X10+AB10+AC10)/AF10*100,1)</f>
        <v>92.4</v>
      </c>
    </row>
    <row r="11" spans="1:42" s="17" customFormat="1" ht="66.75" customHeight="1">
      <c r="A11" s="64"/>
      <c r="B11" s="65" t="s">
        <v>84</v>
      </c>
      <c r="C11" s="121">
        <v>3980</v>
      </c>
      <c r="D11" s="16"/>
      <c r="E11" s="16">
        <v>9576000</v>
      </c>
      <c r="F11" s="16">
        <v>1049000</v>
      </c>
      <c r="G11" s="16"/>
      <c r="H11" s="16">
        <v>2</v>
      </c>
      <c r="I11" s="16">
        <v>1</v>
      </c>
      <c r="J11" s="16">
        <v>9576000</v>
      </c>
      <c r="K11" s="16">
        <v>1049000</v>
      </c>
      <c r="L11" s="16">
        <v>3980</v>
      </c>
      <c r="M11" s="131">
        <v>3093</v>
      </c>
      <c r="N11" s="70">
        <v>0</v>
      </c>
      <c r="O11" s="22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31">
        <v>0</v>
      </c>
      <c r="Y11" s="70">
        <v>0</v>
      </c>
      <c r="Z11" s="16">
        <v>0</v>
      </c>
      <c r="AA11" s="22">
        <v>0</v>
      </c>
      <c r="AB11" s="16">
        <v>0</v>
      </c>
      <c r="AC11" s="16">
        <v>6134</v>
      </c>
      <c r="AD11" s="16">
        <v>6555</v>
      </c>
      <c r="AE11" s="154">
        <v>2.22</v>
      </c>
      <c r="AF11" s="131">
        <v>27222</v>
      </c>
      <c r="AJ11" s="144">
        <f t="shared" si="0"/>
        <v>14.6</v>
      </c>
      <c r="AK11" s="67">
        <f t="shared" si="1"/>
        <v>11</v>
      </c>
      <c r="AL11" s="67">
        <f t="shared" si="2"/>
        <v>50</v>
      </c>
      <c r="AM11" s="67">
        <f t="shared" si="3"/>
        <v>11</v>
      </c>
      <c r="AN11" s="67">
        <f t="shared" si="4"/>
      </c>
      <c r="AO11" s="66">
        <f t="shared" si="5"/>
        <v>14.6</v>
      </c>
      <c r="AP11" s="68">
        <f t="shared" si="6"/>
        <v>37.2</v>
      </c>
    </row>
    <row r="12" spans="1:42" s="17" customFormat="1" ht="66.75" customHeight="1">
      <c r="A12" s="64"/>
      <c r="B12" s="69" t="s">
        <v>85</v>
      </c>
      <c r="C12" s="121">
        <v>42590</v>
      </c>
      <c r="D12" s="16"/>
      <c r="E12" s="16">
        <v>27947000</v>
      </c>
      <c r="F12" s="16">
        <v>12063700</v>
      </c>
      <c r="G12" s="16"/>
      <c r="H12" s="16">
        <v>3</v>
      </c>
      <c r="I12" s="16">
        <v>1</v>
      </c>
      <c r="J12" s="16">
        <v>27947000</v>
      </c>
      <c r="K12" s="16">
        <v>12063700</v>
      </c>
      <c r="L12" s="16">
        <v>42590</v>
      </c>
      <c r="M12" s="131">
        <v>37167</v>
      </c>
      <c r="N12" s="70">
        <v>6220000</v>
      </c>
      <c r="O12" s="22">
        <v>5100000</v>
      </c>
      <c r="P12" s="16">
        <v>1237</v>
      </c>
      <c r="Q12" s="16">
        <v>1237</v>
      </c>
      <c r="R12" s="16">
        <v>1237</v>
      </c>
      <c r="S12" s="16">
        <v>734000</v>
      </c>
      <c r="T12" s="16">
        <v>734000</v>
      </c>
      <c r="U12" s="16">
        <v>1143</v>
      </c>
      <c r="V12" s="16">
        <v>847</v>
      </c>
      <c r="W12" s="16">
        <v>847</v>
      </c>
      <c r="X12" s="131">
        <v>847</v>
      </c>
      <c r="Y12" s="70">
        <v>66000</v>
      </c>
      <c r="Z12" s="16">
        <v>66000</v>
      </c>
      <c r="AA12" s="22">
        <v>434</v>
      </c>
      <c r="AB12" s="16">
        <v>0</v>
      </c>
      <c r="AC12" s="16">
        <v>27915</v>
      </c>
      <c r="AD12" s="16">
        <v>46736</v>
      </c>
      <c r="AE12" s="154">
        <v>10.47</v>
      </c>
      <c r="AF12" s="131">
        <v>97872</v>
      </c>
      <c r="AJ12" s="144">
        <f t="shared" si="0"/>
        <v>43.5</v>
      </c>
      <c r="AK12" s="67">
        <f t="shared" si="1"/>
        <v>43.2</v>
      </c>
      <c r="AL12" s="67">
        <f t="shared" si="2"/>
        <v>33.3</v>
      </c>
      <c r="AM12" s="67">
        <f t="shared" si="3"/>
        <v>43.2</v>
      </c>
      <c r="AN12" s="67">
        <f t="shared" si="4"/>
        <v>82</v>
      </c>
      <c r="AO12" s="66">
        <f t="shared" si="5"/>
        <v>45.6</v>
      </c>
      <c r="AP12" s="68">
        <f t="shared" si="6"/>
        <v>74.2</v>
      </c>
    </row>
    <row r="13" spans="1:42" s="17" customFormat="1" ht="66.75" customHeight="1">
      <c r="A13" s="64"/>
      <c r="B13" s="69" t="s">
        <v>86</v>
      </c>
      <c r="C13" s="121">
        <v>16864</v>
      </c>
      <c r="D13" s="16"/>
      <c r="E13" s="16">
        <v>5503000</v>
      </c>
      <c r="F13" s="16">
        <v>3529000</v>
      </c>
      <c r="G13" s="16"/>
      <c r="H13" s="16">
        <v>3</v>
      </c>
      <c r="I13" s="16">
        <v>3</v>
      </c>
      <c r="J13" s="16">
        <v>5503000</v>
      </c>
      <c r="K13" s="16">
        <v>3529000</v>
      </c>
      <c r="L13" s="16">
        <v>16864</v>
      </c>
      <c r="M13" s="131">
        <v>14108</v>
      </c>
      <c r="N13" s="70">
        <v>3005800</v>
      </c>
      <c r="O13" s="22">
        <v>2503800</v>
      </c>
      <c r="P13" s="16">
        <v>474</v>
      </c>
      <c r="Q13" s="16">
        <v>474</v>
      </c>
      <c r="R13" s="16">
        <v>474</v>
      </c>
      <c r="S13" s="16">
        <v>161000</v>
      </c>
      <c r="T13" s="16">
        <v>161000</v>
      </c>
      <c r="U13" s="16">
        <v>417</v>
      </c>
      <c r="V13" s="16">
        <v>221</v>
      </c>
      <c r="W13" s="16">
        <v>221</v>
      </c>
      <c r="X13" s="131">
        <v>221</v>
      </c>
      <c r="Y13" s="70">
        <v>100000</v>
      </c>
      <c r="Z13" s="16">
        <v>100000</v>
      </c>
      <c r="AA13" s="22">
        <v>135</v>
      </c>
      <c r="AB13" s="16">
        <v>0</v>
      </c>
      <c r="AC13" s="16">
        <v>44328</v>
      </c>
      <c r="AD13" s="16">
        <v>58931</v>
      </c>
      <c r="AE13" s="154">
        <v>14.4</v>
      </c>
      <c r="AF13" s="131">
        <v>142462</v>
      </c>
      <c r="AJ13" s="144">
        <f t="shared" si="0"/>
        <v>11.8</v>
      </c>
      <c r="AK13" s="67">
        <f t="shared" si="1"/>
        <v>64.1</v>
      </c>
      <c r="AL13" s="67">
        <f t="shared" si="2"/>
        <v>100</v>
      </c>
      <c r="AM13" s="67">
        <f t="shared" si="3"/>
        <v>64.1</v>
      </c>
      <c r="AN13" s="67">
        <f t="shared" si="4"/>
        <v>83.3</v>
      </c>
      <c r="AO13" s="66">
        <f t="shared" si="5"/>
        <v>12.3</v>
      </c>
      <c r="AP13" s="68">
        <f t="shared" si="6"/>
        <v>43.4</v>
      </c>
    </row>
    <row r="14" spans="1:42" s="17" customFormat="1" ht="66.75" customHeight="1">
      <c r="A14" s="64"/>
      <c r="B14" s="69" t="s">
        <v>87</v>
      </c>
      <c r="C14" s="121">
        <v>334336</v>
      </c>
      <c r="D14" s="16"/>
      <c r="E14" s="16">
        <v>86208000</v>
      </c>
      <c r="F14" s="16">
        <v>70979000</v>
      </c>
      <c r="G14" s="16"/>
      <c r="H14" s="16">
        <v>1</v>
      </c>
      <c r="I14" s="16">
        <v>1</v>
      </c>
      <c r="J14" s="16">
        <v>86208000</v>
      </c>
      <c r="K14" s="16">
        <v>70979000</v>
      </c>
      <c r="L14" s="16">
        <v>334336</v>
      </c>
      <c r="M14" s="131">
        <v>309991</v>
      </c>
      <c r="N14" s="70">
        <v>0</v>
      </c>
      <c r="O14" s="22">
        <v>0</v>
      </c>
      <c r="P14" s="16">
        <v>1535</v>
      </c>
      <c r="Q14" s="16">
        <v>1535</v>
      </c>
      <c r="R14" s="16">
        <v>1535</v>
      </c>
      <c r="S14" s="16">
        <v>780000</v>
      </c>
      <c r="T14" s="16">
        <v>780000</v>
      </c>
      <c r="U14" s="16">
        <v>1103</v>
      </c>
      <c r="V14" s="16">
        <v>1993</v>
      </c>
      <c r="W14" s="16">
        <v>1993</v>
      </c>
      <c r="X14" s="131">
        <v>1993</v>
      </c>
      <c r="Y14" s="70">
        <v>1168000</v>
      </c>
      <c r="Z14" s="16">
        <v>1168000</v>
      </c>
      <c r="AA14" s="22">
        <v>1082</v>
      </c>
      <c r="AB14" s="16">
        <v>0</v>
      </c>
      <c r="AC14" s="16">
        <v>46582</v>
      </c>
      <c r="AD14" s="16">
        <v>265448</v>
      </c>
      <c r="AE14" s="154">
        <v>59.89</v>
      </c>
      <c r="AF14" s="131">
        <v>471974</v>
      </c>
      <c r="AJ14" s="144">
        <f t="shared" si="0"/>
        <v>70.8</v>
      </c>
      <c r="AK14" s="67">
        <f t="shared" si="1"/>
        <v>82.3</v>
      </c>
      <c r="AL14" s="67">
        <f t="shared" si="2"/>
        <v>100</v>
      </c>
      <c r="AM14" s="67">
        <f t="shared" si="3"/>
        <v>82.3</v>
      </c>
      <c r="AN14" s="67">
        <f t="shared" si="4"/>
      </c>
      <c r="AO14" s="66">
        <f t="shared" si="5"/>
        <v>71.6</v>
      </c>
      <c r="AP14" s="68">
        <f t="shared" si="6"/>
        <v>81.5</v>
      </c>
    </row>
    <row r="15" spans="1:42" s="17" customFormat="1" ht="66.75" customHeight="1">
      <c r="A15" s="64"/>
      <c r="B15" s="69" t="s">
        <v>88</v>
      </c>
      <c r="C15" s="121">
        <v>14207</v>
      </c>
      <c r="D15" s="16"/>
      <c r="E15" s="16">
        <v>14695000</v>
      </c>
      <c r="F15" s="16">
        <v>4405800</v>
      </c>
      <c r="G15" s="16"/>
      <c r="H15" s="16">
        <v>1</v>
      </c>
      <c r="I15" s="16">
        <v>1</v>
      </c>
      <c r="J15" s="16">
        <v>14695000</v>
      </c>
      <c r="K15" s="16">
        <v>4405800</v>
      </c>
      <c r="L15" s="16">
        <v>14207</v>
      </c>
      <c r="M15" s="131">
        <v>9645</v>
      </c>
      <c r="N15" s="70">
        <v>5080000</v>
      </c>
      <c r="O15" s="22">
        <v>2857700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31">
        <v>0</v>
      </c>
      <c r="Y15" s="70">
        <v>0</v>
      </c>
      <c r="Z15" s="16">
        <v>0</v>
      </c>
      <c r="AA15" s="22">
        <v>0</v>
      </c>
      <c r="AB15" s="16">
        <v>0</v>
      </c>
      <c r="AC15" s="16">
        <v>9479</v>
      </c>
      <c r="AD15" s="16">
        <v>19569</v>
      </c>
      <c r="AE15" s="154">
        <v>6.06</v>
      </c>
      <c r="AF15" s="131">
        <v>41365</v>
      </c>
      <c r="AJ15" s="144">
        <f t="shared" si="0"/>
        <v>34.3</v>
      </c>
      <c r="AK15" s="67">
        <f t="shared" si="1"/>
        <v>30</v>
      </c>
      <c r="AL15" s="67">
        <f t="shared" si="2"/>
        <v>100</v>
      </c>
      <c r="AM15" s="67">
        <f t="shared" si="3"/>
        <v>30</v>
      </c>
      <c r="AN15" s="67">
        <f t="shared" si="4"/>
        <v>56.3</v>
      </c>
      <c r="AO15" s="66">
        <f t="shared" si="5"/>
        <v>34.3</v>
      </c>
      <c r="AP15" s="68">
        <f t="shared" si="6"/>
        <v>57.3</v>
      </c>
    </row>
    <row r="16" spans="1:42" s="17" customFormat="1" ht="66.75" customHeight="1">
      <c r="A16" s="64"/>
      <c r="B16" s="69" t="s">
        <v>89</v>
      </c>
      <c r="C16" s="121">
        <v>20375</v>
      </c>
      <c r="D16" s="16"/>
      <c r="E16" s="16">
        <v>15250000</v>
      </c>
      <c r="F16" s="16">
        <v>7930000</v>
      </c>
      <c r="G16" s="16"/>
      <c r="H16" s="16">
        <v>8</v>
      </c>
      <c r="I16" s="16">
        <v>8</v>
      </c>
      <c r="J16" s="16">
        <v>15250000</v>
      </c>
      <c r="K16" s="16">
        <v>7930000</v>
      </c>
      <c r="L16" s="16">
        <v>20375</v>
      </c>
      <c r="M16" s="131">
        <v>14600</v>
      </c>
      <c r="N16" s="70">
        <v>0</v>
      </c>
      <c r="O16" s="22">
        <v>0</v>
      </c>
      <c r="P16" s="16">
        <v>6831</v>
      </c>
      <c r="Q16" s="16">
        <v>6831</v>
      </c>
      <c r="R16" s="16">
        <v>6831</v>
      </c>
      <c r="S16" s="16">
        <v>3380000</v>
      </c>
      <c r="T16" s="16">
        <v>3380000</v>
      </c>
      <c r="U16" s="16">
        <v>5670</v>
      </c>
      <c r="V16" s="16">
        <v>0</v>
      </c>
      <c r="W16" s="16">
        <v>0</v>
      </c>
      <c r="X16" s="131">
        <v>0</v>
      </c>
      <c r="Y16" s="70">
        <v>0</v>
      </c>
      <c r="Z16" s="16">
        <v>0</v>
      </c>
      <c r="AA16" s="22">
        <v>0</v>
      </c>
      <c r="AB16" s="16">
        <v>0</v>
      </c>
      <c r="AC16" s="16">
        <v>15091</v>
      </c>
      <c r="AD16" s="16">
        <v>11465</v>
      </c>
      <c r="AE16" s="154">
        <v>3.03</v>
      </c>
      <c r="AF16" s="131">
        <v>54622</v>
      </c>
      <c r="AJ16" s="144">
        <f t="shared" si="0"/>
        <v>37.3</v>
      </c>
      <c r="AK16" s="67">
        <f t="shared" si="1"/>
        <v>52</v>
      </c>
      <c r="AL16" s="67">
        <f t="shared" si="2"/>
        <v>100</v>
      </c>
      <c r="AM16" s="67">
        <f t="shared" si="3"/>
        <v>52</v>
      </c>
      <c r="AN16" s="67">
        <f t="shared" si="4"/>
      </c>
      <c r="AO16" s="66">
        <f t="shared" si="5"/>
        <v>49.8</v>
      </c>
      <c r="AP16" s="68">
        <f t="shared" si="6"/>
        <v>77.4</v>
      </c>
    </row>
    <row r="17" spans="1:42" s="17" customFormat="1" ht="66.75" customHeight="1">
      <c r="A17" s="64"/>
      <c r="B17" s="69" t="s">
        <v>90</v>
      </c>
      <c r="C17" s="121">
        <v>13787</v>
      </c>
      <c r="D17" s="16"/>
      <c r="E17" s="16">
        <v>12446000</v>
      </c>
      <c r="F17" s="16">
        <v>7268000</v>
      </c>
      <c r="G17" s="16"/>
      <c r="H17" s="16">
        <v>4</v>
      </c>
      <c r="I17" s="16">
        <v>4</v>
      </c>
      <c r="J17" s="16">
        <v>12446000</v>
      </c>
      <c r="K17" s="16">
        <v>7268000</v>
      </c>
      <c r="L17" s="16">
        <v>13787</v>
      </c>
      <c r="M17" s="131">
        <v>12389</v>
      </c>
      <c r="N17" s="70">
        <v>3230000</v>
      </c>
      <c r="O17" s="22">
        <v>2991000</v>
      </c>
      <c r="P17" s="16">
        <v>5547</v>
      </c>
      <c r="Q17" s="16">
        <v>5547</v>
      </c>
      <c r="R17" s="16">
        <v>5547</v>
      </c>
      <c r="S17" s="16">
        <v>1784000</v>
      </c>
      <c r="T17" s="16">
        <v>1784000</v>
      </c>
      <c r="U17" s="16">
        <v>4425</v>
      </c>
      <c r="V17" s="16">
        <v>0</v>
      </c>
      <c r="W17" s="16">
        <v>0</v>
      </c>
      <c r="X17" s="131">
        <v>0</v>
      </c>
      <c r="Y17" s="70">
        <v>0</v>
      </c>
      <c r="Z17" s="16">
        <v>0</v>
      </c>
      <c r="AA17" s="22">
        <v>0</v>
      </c>
      <c r="AB17" s="16">
        <v>0</v>
      </c>
      <c r="AC17" s="16">
        <v>6170</v>
      </c>
      <c r="AD17" s="16"/>
      <c r="AE17" s="154"/>
      <c r="AF17" s="131">
        <v>37557</v>
      </c>
      <c r="AJ17" s="144">
        <f t="shared" si="0"/>
        <v>36.7</v>
      </c>
      <c r="AK17" s="67">
        <f t="shared" si="1"/>
        <v>58.4</v>
      </c>
      <c r="AL17" s="67">
        <f t="shared" si="2"/>
        <v>100</v>
      </c>
      <c r="AM17" s="67">
        <f t="shared" si="3"/>
        <v>58.4</v>
      </c>
      <c r="AN17" s="67">
        <f t="shared" si="4"/>
        <v>92.6</v>
      </c>
      <c r="AO17" s="66">
        <f t="shared" si="5"/>
        <v>51.5</v>
      </c>
      <c r="AP17" s="68">
        <f t="shared" si="6"/>
        <v>67.9</v>
      </c>
    </row>
    <row r="18" spans="1:42" s="17" customFormat="1" ht="66.75" customHeight="1">
      <c r="A18" s="64"/>
      <c r="B18" s="69" t="s">
        <v>91</v>
      </c>
      <c r="C18" s="121">
        <v>26249</v>
      </c>
      <c r="D18" s="16"/>
      <c r="E18" s="16">
        <v>7201000</v>
      </c>
      <c r="F18" s="16">
        <v>7039000</v>
      </c>
      <c r="G18" s="16"/>
      <c r="H18" s="16">
        <v>1</v>
      </c>
      <c r="I18" s="16">
        <v>1</v>
      </c>
      <c r="J18" s="16">
        <v>7201000</v>
      </c>
      <c r="K18" s="16">
        <v>7039000</v>
      </c>
      <c r="L18" s="16">
        <v>26249</v>
      </c>
      <c r="M18" s="131">
        <v>26134</v>
      </c>
      <c r="N18" s="70">
        <v>0</v>
      </c>
      <c r="O18" s="22">
        <v>0</v>
      </c>
      <c r="P18" s="16">
        <v>338</v>
      </c>
      <c r="Q18" s="16">
        <v>338</v>
      </c>
      <c r="R18" s="16">
        <v>338</v>
      </c>
      <c r="S18" s="16">
        <v>137000</v>
      </c>
      <c r="T18" s="16">
        <v>137000</v>
      </c>
      <c r="U18" s="16">
        <v>316</v>
      </c>
      <c r="V18" s="16">
        <v>295</v>
      </c>
      <c r="W18" s="16">
        <v>295</v>
      </c>
      <c r="X18" s="131">
        <v>295</v>
      </c>
      <c r="Y18" s="70">
        <v>101000</v>
      </c>
      <c r="Z18" s="16">
        <v>101000</v>
      </c>
      <c r="AA18" s="22">
        <v>289</v>
      </c>
      <c r="AB18" s="16">
        <v>0</v>
      </c>
      <c r="AC18" s="16">
        <v>459</v>
      </c>
      <c r="AD18" s="16">
        <v>23905</v>
      </c>
      <c r="AE18" s="154">
        <v>8.23</v>
      </c>
      <c r="AF18" s="131">
        <v>27985</v>
      </c>
      <c r="AJ18" s="144">
        <f t="shared" si="0"/>
        <v>93.8</v>
      </c>
      <c r="AK18" s="67">
        <f t="shared" si="1"/>
        <v>97.8</v>
      </c>
      <c r="AL18" s="67">
        <f t="shared" si="2"/>
        <v>100</v>
      </c>
      <c r="AM18" s="67">
        <f t="shared" si="3"/>
        <v>97.8</v>
      </c>
      <c r="AN18" s="67">
        <f t="shared" si="4"/>
      </c>
      <c r="AO18" s="66">
        <f t="shared" si="5"/>
        <v>96.1</v>
      </c>
      <c r="AP18" s="68">
        <f t="shared" si="6"/>
        <v>97.7</v>
      </c>
    </row>
    <row r="19" spans="1:42" s="17" customFormat="1" ht="66.75" customHeight="1">
      <c r="A19" s="64"/>
      <c r="B19" s="69" t="s">
        <v>92</v>
      </c>
      <c r="C19" s="121">
        <v>78948</v>
      </c>
      <c r="D19" s="16"/>
      <c r="E19" s="16">
        <v>29448000</v>
      </c>
      <c r="F19" s="16">
        <v>20900000</v>
      </c>
      <c r="G19" s="16"/>
      <c r="H19" s="16">
        <v>5</v>
      </c>
      <c r="I19" s="16">
        <v>5</v>
      </c>
      <c r="J19" s="16">
        <v>29448000</v>
      </c>
      <c r="K19" s="16">
        <v>20900000</v>
      </c>
      <c r="L19" s="16">
        <v>78948</v>
      </c>
      <c r="M19" s="131">
        <v>68695</v>
      </c>
      <c r="N19" s="70">
        <v>0</v>
      </c>
      <c r="O19" s="22">
        <v>0</v>
      </c>
      <c r="P19" s="16">
        <v>2698</v>
      </c>
      <c r="Q19" s="16">
        <v>2698</v>
      </c>
      <c r="R19" s="16">
        <v>2698</v>
      </c>
      <c r="S19" s="16">
        <v>656000</v>
      </c>
      <c r="T19" s="16">
        <v>656000</v>
      </c>
      <c r="U19" s="16">
        <v>2311</v>
      </c>
      <c r="V19" s="16">
        <v>0</v>
      </c>
      <c r="W19" s="16">
        <v>0</v>
      </c>
      <c r="X19" s="131">
        <v>0</v>
      </c>
      <c r="Y19" s="70">
        <v>0</v>
      </c>
      <c r="Z19" s="16">
        <v>0</v>
      </c>
      <c r="AA19" s="22">
        <v>0</v>
      </c>
      <c r="AB19" s="16">
        <v>0</v>
      </c>
      <c r="AC19" s="16">
        <v>76417</v>
      </c>
      <c r="AD19" s="16">
        <v>51311</v>
      </c>
      <c r="AE19" s="154">
        <v>7.6</v>
      </c>
      <c r="AF19" s="131">
        <v>185374</v>
      </c>
      <c r="AJ19" s="144">
        <f t="shared" si="0"/>
        <v>42.6</v>
      </c>
      <c r="AK19" s="67">
        <f t="shared" si="1"/>
        <v>71</v>
      </c>
      <c r="AL19" s="67">
        <f t="shared" si="2"/>
        <v>100</v>
      </c>
      <c r="AM19" s="67">
        <f t="shared" si="3"/>
        <v>71</v>
      </c>
      <c r="AN19" s="67">
        <f t="shared" si="4"/>
      </c>
      <c r="AO19" s="66">
        <f t="shared" si="5"/>
        <v>44</v>
      </c>
      <c r="AP19" s="68">
        <f t="shared" si="6"/>
        <v>85.3</v>
      </c>
    </row>
    <row r="20" spans="1:42" s="17" customFormat="1" ht="66.75" customHeight="1">
      <c r="A20" s="64"/>
      <c r="B20" s="69" t="s">
        <v>93</v>
      </c>
      <c r="C20" s="121">
        <v>50571</v>
      </c>
      <c r="D20" s="16"/>
      <c r="E20" s="16">
        <v>30573000</v>
      </c>
      <c r="F20" s="16">
        <v>11813600</v>
      </c>
      <c r="G20" s="16"/>
      <c r="H20" s="16">
        <v>5</v>
      </c>
      <c r="I20" s="16">
        <v>5</v>
      </c>
      <c r="J20" s="16">
        <v>30573000</v>
      </c>
      <c r="K20" s="16">
        <v>11813600</v>
      </c>
      <c r="L20" s="16">
        <v>50571</v>
      </c>
      <c r="M20" s="131">
        <v>45523</v>
      </c>
      <c r="N20" s="70">
        <v>0</v>
      </c>
      <c r="O20" s="22">
        <v>0</v>
      </c>
      <c r="P20" s="16">
        <v>635</v>
      </c>
      <c r="Q20" s="16">
        <v>635</v>
      </c>
      <c r="R20" s="16">
        <v>635</v>
      </c>
      <c r="S20" s="16">
        <v>169000</v>
      </c>
      <c r="T20" s="16">
        <v>169000</v>
      </c>
      <c r="U20" s="16">
        <v>410</v>
      </c>
      <c r="V20" s="16">
        <v>0</v>
      </c>
      <c r="W20" s="16">
        <v>0</v>
      </c>
      <c r="X20" s="131">
        <v>0</v>
      </c>
      <c r="Y20" s="70">
        <v>0</v>
      </c>
      <c r="Z20" s="16">
        <v>0</v>
      </c>
      <c r="AA20" s="22">
        <v>0</v>
      </c>
      <c r="AB20" s="16">
        <v>0</v>
      </c>
      <c r="AC20" s="16">
        <v>20592</v>
      </c>
      <c r="AD20" s="16">
        <v>81161</v>
      </c>
      <c r="AE20" s="154">
        <v>15.17</v>
      </c>
      <c r="AF20" s="131">
        <v>117292</v>
      </c>
      <c r="AJ20" s="144">
        <f t="shared" si="0"/>
        <v>43.1</v>
      </c>
      <c r="AK20" s="67">
        <f t="shared" si="1"/>
        <v>38.6</v>
      </c>
      <c r="AL20" s="67">
        <f t="shared" si="2"/>
        <v>100</v>
      </c>
      <c r="AM20" s="67">
        <f t="shared" si="3"/>
        <v>38.6</v>
      </c>
      <c r="AN20" s="67">
        <f t="shared" si="4"/>
      </c>
      <c r="AO20" s="66">
        <f t="shared" si="5"/>
        <v>43.7</v>
      </c>
      <c r="AP20" s="68">
        <f t="shared" si="6"/>
        <v>61.2</v>
      </c>
    </row>
    <row r="21" spans="1:42" s="18" customFormat="1" ht="66.75" customHeight="1">
      <c r="A21" s="64"/>
      <c r="B21" s="69" t="s">
        <v>113</v>
      </c>
      <c r="C21" s="121">
        <v>10098</v>
      </c>
      <c r="D21" s="16"/>
      <c r="E21" s="16">
        <v>4490000</v>
      </c>
      <c r="F21" s="16">
        <v>4490000</v>
      </c>
      <c r="G21" s="16"/>
      <c r="H21" s="16">
        <v>4</v>
      </c>
      <c r="I21" s="16">
        <v>4</v>
      </c>
      <c r="J21" s="16">
        <v>4490000</v>
      </c>
      <c r="K21" s="16">
        <v>4490000</v>
      </c>
      <c r="L21" s="16">
        <v>10098</v>
      </c>
      <c r="M21" s="131">
        <v>7792</v>
      </c>
      <c r="N21" s="70">
        <v>0</v>
      </c>
      <c r="O21" s="22">
        <v>0</v>
      </c>
      <c r="P21" s="16">
        <v>4706</v>
      </c>
      <c r="Q21" s="16">
        <v>4706</v>
      </c>
      <c r="R21" s="16">
        <v>4706</v>
      </c>
      <c r="S21" s="16">
        <v>2660000</v>
      </c>
      <c r="T21" s="16">
        <v>2660000</v>
      </c>
      <c r="U21" s="16">
        <v>3854</v>
      </c>
      <c r="V21" s="16">
        <v>0</v>
      </c>
      <c r="W21" s="16">
        <v>0</v>
      </c>
      <c r="X21" s="131">
        <v>0</v>
      </c>
      <c r="Y21" s="70">
        <v>0</v>
      </c>
      <c r="Z21" s="16">
        <v>0</v>
      </c>
      <c r="AA21" s="22">
        <v>0</v>
      </c>
      <c r="AB21" s="16">
        <v>85</v>
      </c>
      <c r="AC21" s="16">
        <v>8226</v>
      </c>
      <c r="AD21" s="16"/>
      <c r="AE21" s="154"/>
      <c r="AF21" s="131">
        <v>30150</v>
      </c>
      <c r="AJ21" s="144">
        <f>ROUND(C21/AF21*100,1)</f>
        <v>33.5</v>
      </c>
      <c r="AK21" s="67">
        <f>IF(E21=0,"",ROUND(F21/E21*100,1))</f>
        <v>100</v>
      </c>
      <c r="AL21" s="67">
        <f>IF(H21=0,"",ROUND(I21/H21*100,1))</f>
        <v>100</v>
      </c>
      <c r="AM21" s="67">
        <f>IF(J21=0,"",ROUND(K21/J21*100,1))</f>
        <v>100</v>
      </c>
      <c r="AN21" s="67">
        <f>IF(N21=0,"",ROUND(O21/N21*100,1))</f>
      </c>
      <c r="AO21" s="66">
        <f>ROUND((C21+Q21+W21)/AF21*100,1)</f>
        <v>49.1</v>
      </c>
      <c r="AP21" s="68">
        <f>ROUND((L21+R21+X21+AB21+AC21)/AF21*100,1)</f>
        <v>76.7</v>
      </c>
    </row>
    <row r="22" spans="1:42" s="18" customFormat="1" ht="66.75" customHeight="1">
      <c r="A22" s="64"/>
      <c r="B22" s="69" t="s">
        <v>114</v>
      </c>
      <c r="C22" s="121">
        <v>14130</v>
      </c>
      <c r="D22" s="16"/>
      <c r="E22" s="16">
        <v>8551000</v>
      </c>
      <c r="F22" s="16">
        <v>6465000</v>
      </c>
      <c r="G22" s="16"/>
      <c r="H22" s="16">
        <v>5</v>
      </c>
      <c r="I22" s="16">
        <v>5</v>
      </c>
      <c r="J22" s="16">
        <v>8551000</v>
      </c>
      <c r="K22" s="16">
        <v>6465000</v>
      </c>
      <c r="L22" s="16">
        <v>14130</v>
      </c>
      <c r="M22" s="131">
        <v>9676</v>
      </c>
      <c r="N22" s="70">
        <v>2084000</v>
      </c>
      <c r="O22" s="22">
        <v>2084000</v>
      </c>
      <c r="P22" s="16">
        <v>3310</v>
      </c>
      <c r="Q22" s="16">
        <v>3310</v>
      </c>
      <c r="R22" s="16">
        <v>3310</v>
      </c>
      <c r="S22" s="16">
        <v>1150000</v>
      </c>
      <c r="T22" s="16">
        <v>1150000</v>
      </c>
      <c r="U22" s="16">
        <v>2335</v>
      </c>
      <c r="V22" s="16">
        <v>0</v>
      </c>
      <c r="W22" s="16">
        <v>0</v>
      </c>
      <c r="X22" s="131">
        <v>0</v>
      </c>
      <c r="Y22" s="70">
        <v>0</v>
      </c>
      <c r="Z22" s="16">
        <v>0</v>
      </c>
      <c r="AA22" s="22">
        <v>0</v>
      </c>
      <c r="AB22" s="16">
        <v>0</v>
      </c>
      <c r="AC22" s="16">
        <v>1694</v>
      </c>
      <c r="AD22" s="16"/>
      <c r="AE22" s="154"/>
      <c r="AF22" s="131">
        <v>25144</v>
      </c>
      <c r="AJ22" s="144">
        <f>ROUND(C22/AF22*100,1)</f>
        <v>56.2</v>
      </c>
      <c r="AK22" s="67">
        <f>IF(E22=0,"",ROUND(F22/E22*100,1))</f>
        <v>75.6</v>
      </c>
      <c r="AL22" s="67">
        <f>IF(H22=0,"",ROUND(I22/H22*100,1))</f>
        <v>100</v>
      </c>
      <c r="AM22" s="67">
        <f>IF(J22=0,"",ROUND(K22/J22*100,1))</f>
        <v>75.6</v>
      </c>
      <c r="AN22" s="67">
        <f>IF(N22=0,"",ROUND(O22/N22*100,1))</f>
        <v>100</v>
      </c>
      <c r="AO22" s="66">
        <f>ROUND((C22+Q22+W22)/AF22*100,1)</f>
        <v>69.4</v>
      </c>
      <c r="AP22" s="68">
        <f>ROUND((L22+R22+X22+AB22+AC22)/AF22*100,1)</f>
        <v>76.1</v>
      </c>
    </row>
    <row r="23" spans="1:42" s="17" customFormat="1" ht="66.75" customHeight="1">
      <c r="A23" s="71" t="s">
        <v>94</v>
      </c>
      <c r="B23" s="72" t="s">
        <v>95</v>
      </c>
      <c r="C23" s="73">
        <v>47439</v>
      </c>
      <c r="D23" s="19"/>
      <c r="E23" s="19">
        <v>5090700</v>
      </c>
      <c r="F23" s="19">
        <v>4803100</v>
      </c>
      <c r="G23" s="19"/>
      <c r="H23" s="19">
        <v>0</v>
      </c>
      <c r="I23" s="19">
        <v>0</v>
      </c>
      <c r="J23" s="19">
        <v>5090700</v>
      </c>
      <c r="K23" s="19">
        <v>4803100</v>
      </c>
      <c r="L23" s="19">
        <v>47439</v>
      </c>
      <c r="M23" s="132">
        <v>42769</v>
      </c>
      <c r="N23" s="125">
        <v>0</v>
      </c>
      <c r="O23" s="20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19">
        <v>0</v>
      </c>
      <c r="V23" s="19">
        <v>0</v>
      </c>
      <c r="W23" s="19">
        <v>0</v>
      </c>
      <c r="X23" s="132">
        <v>0</v>
      </c>
      <c r="Y23" s="125">
        <v>0</v>
      </c>
      <c r="Z23" s="19">
        <v>0</v>
      </c>
      <c r="AA23" s="20">
        <v>0</v>
      </c>
      <c r="AB23" s="19">
        <v>0</v>
      </c>
      <c r="AC23" s="19">
        <v>2303</v>
      </c>
      <c r="AD23" s="20">
        <v>50776</v>
      </c>
      <c r="AE23" s="155">
        <v>5.58</v>
      </c>
      <c r="AF23" s="132">
        <v>52093</v>
      </c>
      <c r="AG23" s="21"/>
      <c r="AH23" s="21"/>
      <c r="AI23" s="21"/>
      <c r="AJ23" s="145">
        <f t="shared" si="0"/>
        <v>91.1</v>
      </c>
      <c r="AK23" s="75">
        <f t="shared" si="1"/>
        <v>94.4</v>
      </c>
      <c r="AL23" s="75">
        <f t="shared" si="2"/>
      </c>
      <c r="AM23" s="75">
        <f t="shared" si="3"/>
        <v>94.4</v>
      </c>
      <c r="AN23" s="75">
        <f t="shared" si="4"/>
      </c>
      <c r="AO23" s="74">
        <f t="shared" si="5"/>
        <v>91.1</v>
      </c>
      <c r="AP23" s="76">
        <f t="shared" si="6"/>
        <v>95.5</v>
      </c>
    </row>
    <row r="24" spans="1:42" s="17" customFormat="1" ht="66.75" customHeight="1">
      <c r="A24" s="64"/>
      <c r="B24" s="69" t="s">
        <v>96</v>
      </c>
      <c r="C24" s="77">
        <v>28805</v>
      </c>
      <c r="D24" s="16"/>
      <c r="E24" s="16">
        <v>6120000</v>
      </c>
      <c r="F24" s="16">
        <v>4700000</v>
      </c>
      <c r="G24" s="16"/>
      <c r="H24" s="16">
        <v>0</v>
      </c>
      <c r="I24" s="16">
        <v>0</v>
      </c>
      <c r="J24" s="16">
        <v>6120000</v>
      </c>
      <c r="K24" s="16">
        <v>4700000</v>
      </c>
      <c r="L24" s="16">
        <v>28805</v>
      </c>
      <c r="M24" s="131">
        <v>26592</v>
      </c>
      <c r="N24" s="70">
        <v>0</v>
      </c>
      <c r="O24" s="22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31">
        <v>0</v>
      </c>
      <c r="Y24" s="70">
        <v>0</v>
      </c>
      <c r="Z24" s="16">
        <v>0</v>
      </c>
      <c r="AA24" s="22">
        <v>0</v>
      </c>
      <c r="AB24" s="16">
        <v>0</v>
      </c>
      <c r="AC24" s="16">
        <v>415</v>
      </c>
      <c r="AD24" s="22">
        <v>26912</v>
      </c>
      <c r="AE24" s="156">
        <v>4.74</v>
      </c>
      <c r="AF24" s="131">
        <v>29280</v>
      </c>
      <c r="AG24" s="18"/>
      <c r="AH24" s="18"/>
      <c r="AI24" s="18"/>
      <c r="AJ24" s="144">
        <f t="shared" si="0"/>
        <v>98.4</v>
      </c>
      <c r="AK24" s="67">
        <f t="shared" si="1"/>
        <v>76.8</v>
      </c>
      <c r="AL24" s="67">
        <f t="shared" si="2"/>
      </c>
      <c r="AM24" s="67">
        <f t="shared" si="3"/>
        <v>76.8</v>
      </c>
      <c r="AN24" s="67">
        <f t="shared" si="4"/>
      </c>
      <c r="AO24" s="66">
        <f t="shared" si="5"/>
        <v>98.4</v>
      </c>
      <c r="AP24" s="68">
        <f t="shared" si="6"/>
        <v>99.8</v>
      </c>
    </row>
    <row r="25" spans="1:42" s="17" customFormat="1" ht="66.75" customHeight="1">
      <c r="A25" s="64"/>
      <c r="B25" s="69" t="s">
        <v>97</v>
      </c>
      <c r="C25" s="77">
        <v>22194</v>
      </c>
      <c r="D25" s="16"/>
      <c r="E25" s="16">
        <v>5719000</v>
      </c>
      <c r="F25" s="16">
        <v>4623500</v>
      </c>
      <c r="G25" s="16"/>
      <c r="H25" s="16">
        <v>0</v>
      </c>
      <c r="I25" s="16">
        <v>0</v>
      </c>
      <c r="J25" s="16">
        <v>5719000</v>
      </c>
      <c r="K25" s="16">
        <v>4623500</v>
      </c>
      <c r="L25" s="16">
        <v>22194</v>
      </c>
      <c r="M25" s="131">
        <v>21301</v>
      </c>
      <c r="N25" s="70">
        <v>0</v>
      </c>
      <c r="O25" s="22">
        <v>0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131">
        <v>0</v>
      </c>
      <c r="Y25" s="70">
        <v>0</v>
      </c>
      <c r="Z25" s="16">
        <v>0</v>
      </c>
      <c r="AA25" s="22">
        <v>0</v>
      </c>
      <c r="AB25" s="16">
        <v>0</v>
      </c>
      <c r="AC25" s="16">
        <v>1379</v>
      </c>
      <c r="AD25" s="22"/>
      <c r="AE25" s="156"/>
      <c r="AF25" s="131">
        <v>24667</v>
      </c>
      <c r="AG25" s="18"/>
      <c r="AH25" s="18"/>
      <c r="AI25" s="18"/>
      <c r="AJ25" s="144">
        <f t="shared" si="0"/>
        <v>90</v>
      </c>
      <c r="AK25" s="67">
        <f t="shared" si="1"/>
        <v>80.8</v>
      </c>
      <c r="AL25" s="67">
        <f t="shared" si="2"/>
      </c>
      <c r="AM25" s="67">
        <f t="shared" si="3"/>
        <v>80.8</v>
      </c>
      <c r="AN25" s="67">
        <f t="shared" si="4"/>
      </c>
      <c r="AO25" s="66">
        <f t="shared" si="5"/>
        <v>90</v>
      </c>
      <c r="AP25" s="68">
        <f t="shared" si="6"/>
        <v>95.6</v>
      </c>
    </row>
    <row r="26" spans="1:42" s="17" customFormat="1" ht="66.75" customHeight="1">
      <c r="A26" s="78"/>
      <c r="B26" s="79" t="s">
        <v>98</v>
      </c>
      <c r="C26" s="80">
        <v>12881</v>
      </c>
      <c r="D26" s="23"/>
      <c r="E26" s="23">
        <v>4020000</v>
      </c>
      <c r="F26" s="23">
        <v>3850000</v>
      </c>
      <c r="G26" s="23"/>
      <c r="H26" s="23">
        <v>0</v>
      </c>
      <c r="I26" s="23">
        <v>0</v>
      </c>
      <c r="J26" s="23">
        <v>4020000</v>
      </c>
      <c r="K26" s="23">
        <v>3850000</v>
      </c>
      <c r="L26" s="23">
        <v>12881</v>
      </c>
      <c r="M26" s="133">
        <v>12604</v>
      </c>
      <c r="N26" s="126">
        <v>0</v>
      </c>
      <c r="O26" s="24">
        <v>0</v>
      </c>
      <c r="P26" s="23">
        <v>0</v>
      </c>
      <c r="Q26" s="23">
        <v>0</v>
      </c>
      <c r="R26" s="23">
        <v>0</v>
      </c>
      <c r="S26" s="23">
        <v>0</v>
      </c>
      <c r="T26" s="23">
        <v>0</v>
      </c>
      <c r="U26" s="23">
        <v>0</v>
      </c>
      <c r="V26" s="23">
        <v>0</v>
      </c>
      <c r="W26" s="23">
        <v>0</v>
      </c>
      <c r="X26" s="133">
        <v>0</v>
      </c>
      <c r="Y26" s="126">
        <v>0</v>
      </c>
      <c r="Z26" s="23">
        <v>0</v>
      </c>
      <c r="AA26" s="24">
        <v>0</v>
      </c>
      <c r="AB26" s="23">
        <v>0</v>
      </c>
      <c r="AC26" s="23">
        <v>55</v>
      </c>
      <c r="AD26" s="24">
        <v>7248</v>
      </c>
      <c r="AE26" s="157">
        <v>1.46</v>
      </c>
      <c r="AF26" s="133">
        <v>13099</v>
      </c>
      <c r="AG26" s="25"/>
      <c r="AH26" s="25"/>
      <c r="AI26" s="25"/>
      <c r="AJ26" s="146">
        <f t="shared" si="0"/>
        <v>98.3</v>
      </c>
      <c r="AK26" s="82">
        <f t="shared" si="1"/>
        <v>95.8</v>
      </c>
      <c r="AL26" s="82">
        <f t="shared" si="2"/>
      </c>
      <c r="AM26" s="82">
        <f t="shared" si="3"/>
        <v>95.8</v>
      </c>
      <c r="AN26" s="82">
        <f t="shared" si="4"/>
      </c>
      <c r="AO26" s="81">
        <f t="shared" si="5"/>
        <v>98.3</v>
      </c>
      <c r="AP26" s="83">
        <v>100</v>
      </c>
    </row>
    <row r="27" spans="1:42" s="17" customFormat="1" ht="66.75" customHeight="1">
      <c r="A27" s="71" t="s">
        <v>99</v>
      </c>
      <c r="B27" s="72" t="s">
        <v>115</v>
      </c>
      <c r="C27" s="121">
        <v>2756</v>
      </c>
      <c r="D27" s="19"/>
      <c r="E27" s="19">
        <v>1531000</v>
      </c>
      <c r="F27" s="19">
        <v>1528000</v>
      </c>
      <c r="G27" s="19"/>
      <c r="H27" s="19">
        <v>5</v>
      </c>
      <c r="I27" s="19">
        <v>5</v>
      </c>
      <c r="J27" s="19">
        <v>1531000</v>
      </c>
      <c r="K27" s="19">
        <v>1528000</v>
      </c>
      <c r="L27" s="19">
        <v>2756</v>
      </c>
      <c r="M27" s="132">
        <v>2170</v>
      </c>
      <c r="N27" s="125">
        <v>0</v>
      </c>
      <c r="O27" s="20">
        <v>0</v>
      </c>
      <c r="P27" s="19">
        <v>1357</v>
      </c>
      <c r="Q27" s="19">
        <v>1357</v>
      </c>
      <c r="R27" s="19">
        <v>1357</v>
      </c>
      <c r="S27" s="19">
        <v>395000</v>
      </c>
      <c r="T27" s="19">
        <v>395000</v>
      </c>
      <c r="U27" s="19">
        <v>1212</v>
      </c>
      <c r="V27" s="19">
        <v>0</v>
      </c>
      <c r="W27" s="19">
        <v>0</v>
      </c>
      <c r="X27" s="132">
        <v>0</v>
      </c>
      <c r="Y27" s="125">
        <v>0</v>
      </c>
      <c r="Z27" s="19">
        <v>0</v>
      </c>
      <c r="AA27" s="20">
        <v>0</v>
      </c>
      <c r="AB27" s="19">
        <v>0</v>
      </c>
      <c r="AC27" s="19">
        <v>1743</v>
      </c>
      <c r="AD27" s="16"/>
      <c r="AE27" s="154"/>
      <c r="AF27" s="132">
        <v>6807</v>
      </c>
      <c r="AG27" s="21"/>
      <c r="AH27" s="21"/>
      <c r="AI27" s="21"/>
      <c r="AJ27" s="145">
        <f t="shared" si="0"/>
        <v>40.5</v>
      </c>
      <c r="AK27" s="75">
        <f t="shared" si="1"/>
        <v>99.8</v>
      </c>
      <c r="AL27" s="75">
        <f t="shared" si="2"/>
        <v>100</v>
      </c>
      <c r="AM27" s="75">
        <f t="shared" si="3"/>
        <v>99.8</v>
      </c>
      <c r="AN27" s="75">
        <f t="shared" si="4"/>
      </c>
      <c r="AO27" s="74">
        <f t="shared" si="5"/>
        <v>60.4</v>
      </c>
      <c r="AP27" s="76">
        <f t="shared" si="6"/>
        <v>86</v>
      </c>
    </row>
    <row r="28" spans="1:42" s="17" customFormat="1" ht="66.75" customHeight="1">
      <c r="A28" s="78"/>
      <c r="B28" s="79" t="s">
        <v>116</v>
      </c>
      <c r="C28" s="121">
        <v>8807</v>
      </c>
      <c r="D28" s="23"/>
      <c r="E28" s="23">
        <v>8097000</v>
      </c>
      <c r="F28" s="23">
        <v>6536900</v>
      </c>
      <c r="G28" s="23"/>
      <c r="H28" s="23">
        <v>3</v>
      </c>
      <c r="I28" s="23">
        <v>3</v>
      </c>
      <c r="J28" s="23">
        <v>8097000</v>
      </c>
      <c r="K28" s="23">
        <v>6536900</v>
      </c>
      <c r="L28" s="23">
        <v>8466</v>
      </c>
      <c r="M28" s="133">
        <v>7722</v>
      </c>
      <c r="N28" s="126">
        <v>0</v>
      </c>
      <c r="O28" s="24">
        <v>0</v>
      </c>
      <c r="P28" s="23">
        <v>2853</v>
      </c>
      <c r="Q28" s="23">
        <v>2853</v>
      </c>
      <c r="R28" s="23">
        <v>2853</v>
      </c>
      <c r="S28" s="23">
        <v>940000</v>
      </c>
      <c r="T28" s="23">
        <v>940000</v>
      </c>
      <c r="U28" s="23">
        <v>2754</v>
      </c>
      <c r="V28" s="23">
        <v>0</v>
      </c>
      <c r="W28" s="23">
        <v>0</v>
      </c>
      <c r="X28" s="133">
        <v>0</v>
      </c>
      <c r="Y28" s="126">
        <v>0</v>
      </c>
      <c r="Z28" s="23">
        <v>0</v>
      </c>
      <c r="AA28" s="24">
        <v>0</v>
      </c>
      <c r="AB28" s="23">
        <v>0</v>
      </c>
      <c r="AC28" s="23">
        <v>6019</v>
      </c>
      <c r="AD28" s="16"/>
      <c r="AE28" s="154"/>
      <c r="AF28" s="133">
        <v>19459</v>
      </c>
      <c r="AG28" s="25"/>
      <c r="AH28" s="25"/>
      <c r="AI28" s="25"/>
      <c r="AJ28" s="146">
        <f t="shared" si="0"/>
        <v>45.3</v>
      </c>
      <c r="AK28" s="82">
        <f t="shared" si="1"/>
        <v>80.7</v>
      </c>
      <c r="AL28" s="82">
        <f t="shared" si="2"/>
        <v>100</v>
      </c>
      <c r="AM28" s="82">
        <f t="shared" si="3"/>
        <v>80.7</v>
      </c>
      <c r="AN28" s="82">
        <f t="shared" si="4"/>
      </c>
      <c r="AO28" s="81">
        <f t="shared" si="5"/>
        <v>59.9</v>
      </c>
      <c r="AP28" s="83">
        <f t="shared" si="6"/>
        <v>89.1</v>
      </c>
    </row>
    <row r="29" spans="1:42" s="17" customFormat="1" ht="66.75" customHeight="1">
      <c r="A29" s="84" t="s">
        <v>100</v>
      </c>
      <c r="B29" s="85" t="s">
        <v>117</v>
      </c>
      <c r="C29" s="86">
        <v>2573</v>
      </c>
      <c r="D29" s="26"/>
      <c r="E29" s="26">
        <v>980000</v>
      </c>
      <c r="F29" s="26">
        <v>890000</v>
      </c>
      <c r="G29" s="26"/>
      <c r="H29" s="26">
        <v>1</v>
      </c>
      <c r="I29" s="26">
        <v>1</v>
      </c>
      <c r="J29" s="26">
        <v>980000</v>
      </c>
      <c r="K29" s="26">
        <v>890000</v>
      </c>
      <c r="L29" s="26">
        <v>2573</v>
      </c>
      <c r="M29" s="134">
        <v>1967</v>
      </c>
      <c r="N29" s="127">
        <v>0</v>
      </c>
      <c r="O29" s="27">
        <v>0</v>
      </c>
      <c r="P29" s="26">
        <v>528</v>
      </c>
      <c r="Q29" s="26">
        <v>528</v>
      </c>
      <c r="R29" s="26">
        <v>528</v>
      </c>
      <c r="S29" s="26">
        <v>200000</v>
      </c>
      <c r="T29" s="26">
        <v>200000</v>
      </c>
      <c r="U29" s="26">
        <v>397</v>
      </c>
      <c r="V29" s="26">
        <v>924</v>
      </c>
      <c r="W29" s="26">
        <v>924</v>
      </c>
      <c r="X29" s="134">
        <v>924</v>
      </c>
      <c r="Y29" s="127">
        <v>520000</v>
      </c>
      <c r="Z29" s="26">
        <v>520000</v>
      </c>
      <c r="AA29" s="27">
        <v>464</v>
      </c>
      <c r="AB29" s="26">
        <v>0</v>
      </c>
      <c r="AC29" s="26">
        <v>1938</v>
      </c>
      <c r="AD29" s="27"/>
      <c r="AE29" s="158"/>
      <c r="AF29" s="134">
        <v>7988</v>
      </c>
      <c r="AG29" s="28"/>
      <c r="AH29" s="28"/>
      <c r="AI29" s="28"/>
      <c r="AJ29" s="147">
        <f>ROUND(C29/AF29*100,1)</f>
        <v>32.2</v>
      </c>
      <c r="AK29" s="88">
        <f>IF(E29=0,"",ROUND(F29/E29*100,1))</f>
        <v>90.8</v>
      </c>
      <c r="AL29" s="88">
        <f>IF(H29=0,"",ROUND(I29/H29*100,1))</f>
        <v>100</v>
      </c>
      <c r="AM29" s="88">
        <f>IF(J29=0,"",ROUND(K29/J29*100,1))</f>
        <v>90.8</v>
      </c>
      <c r="AN29" s="88">
        <f>IF(N29=0,"",ROUND(O29/N29*100,1))</f>
      </c>
      <c r="AO29" s="87">
        <f>ROUND((C29+Q29+W29)/AF29*100,1)</f>
        <v>50.4</v>
      </c>
      <c r="AP29" s="89">
        <f>ROUND((L29+R29+X29+AB29+AC29)/AF29*100,1)</f>
        <v>74.6</v>
      </c>
    </row>
    <row r="30" spans="1:42" s="17" customFormat="1" ht="66.75" customHeight="1">
      <c r="A30" s="84" t="s">
        <v>101</v>
      </c>
      <c r="B30" s="85" t="s">
        <v>118</v>
      </c>
      <c r="C30" s="86">
        <v>1275</v>
      </c>
      <c r="D30" s="26"/>
      <c r="E30" s="26">
        <v>1060000</v>
      </c>
      <c r="F30" s="26">
        <v>689300</v>
      </c>
      <c r="G30" s="26"/>
      <c r="H30" s="26">
        <v>1</v>
      </c>
      <c r="I30" s="26">
        <v>1</v>
      </c>
      <c r="J30" s="26">
        <v>1060000</v>
      </c>
      <c r="K30" s="26">
        <v>689300</v>
      </c>
      <c r="L30" s="26">
        <v>1275</v>
      </c>
      <c r="M30" s="134">
        <v>612</v>
      </c>
      <c r="N30" s="127">
        <v>0</v>
      </c>
      <c r="O30" s="27">
        <v>0</v>
      </c>
      <c r="P30" s="26">
        <v>743</v>
      </c>
      <c r="Q30" s="26">
        <v>743</v>
      </c>
      <c r="R30" s="26">
        <v>743</v>
      </c>
      <c r="S30" s="26">
        <v>520000</v>
      </c>
      <c r="T30" s="26">
        <v>520000</v>
      </c>
      <c r="U30" s="26">
        <v>675</v>
      </c>
      <c r="V30" s="26">
        <v>0</v>
      </c>
      <c r="W30" s="26">
        <v>0</v>
      </c>
      <c r="X30" s="134">
        <v>0</v>
      </c>
      <c r="Y30" s="127">
        <v>0</v>
      </c>
      <c r="Z30" s="26">
        <v>0</v>
      </c>
      <c r="AA30" s="27">
        <v>0</v>
      </c>
      <c r="AB30" s="26">
        <v>0</v>
      </c>
      <c r="AC30" s="26">
        <v>7783</v>
      </c>
      <c r="AD30" s="27"/>
      <c r="AE30" s="158"/>
      <c r="AF30" s="134">
        <v>17077</v>
      </c>
      <c r="AG30" s="28"/>
      <c r="AH30" s="28"/>
      <c r="AI30" s="28"/>
      <c r="AJ30" s="147">
        <f>ROUND(C30/AF30*100,1)</f>
        <v>7.5</v>
      </c>
      <c r="AK30" s="88">
        <f>IF(E30=0,"",ROUND(F30/E30*100,1))</f>
        <v>65</v>
      </c>
      <c r="AL30" s="88">
        <f>IF(H30=0,"",ROUND(I30/H30*100,1))</f>
        <v>100</v>
      </c>
      <c r="AM30" s="88">
        <f>IF(J30=0,"",ROUND(K30/J30*100,1))</f>
        <v>65</v>
      </c>
      <c r="AN30" s="88">
        <f>IF(N30=0,"",ROUND(O30/N30*100,1))</f>
      </c>
      <c r="AO30" s="87">
        <f>ROUND((C30+Q30+W30)/AF30*100,1)</f>
        <v>11.8</v>
      </c>
      <c r="AP30" s="89">
        <f>ROUND((L30+R30+X30+AB30+AC30)/AF30*100,1)</f>
        <v>57.4</v>
      </c>
    </row>
    <row r="31" spans="1:42" s="17" customFormat="1" ht="66.75" customHeight="1" thickBot="1">
      <c r="A31" s="90" t="s">
        <v>102</v>
      </c>
      <c r="B31" s="91" t="s">
        <v>119</v>
      </c>
      <c r="C31" s="92">
        <v>0</v>
      </c>
      <c r="D31" s="29"/>
      <c r="E31" s="29">
        <v>0</v>
      </c>
      <c r="F31" s="29">
        <v>0</v>
      </c>
      <c r="G31" s="29"/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135">
        <v>0</v>
      </c>
      <c r="N31" s="128">
        <v>0</v>
      </c>
      <c r="O31" s="30">
        <v>0</v>
      </c>
      <c r="P31" s="29">
        <v>3029</v>
      </c>
      <c r="Q31" s="29">
        <v>3029</v>
      </c>
      <c r="R31" s="29">
        <v>3029</v>
      </c>
      <c r="S31" s="29">
        <v>2510000</v>
      </c>
      <c r="T31" s="29">
        <v>2510000</v>
      </c>
      <c r="U31" s="29">
        <v>2801</v>
      </c>
      <c r="V31" s="29">
        <v>0</v>
      </c>
      <c r="W31" s="29">
        <v>0</v>
      </c>
      <c r="X31" s="135">
        <v>0</v>
      </c>
      <c r="Y31" s="128">
        <v>0</v>
      </c>
      <c r="Z31" s="29">
        <v>0</v>
      </c>
      <c r="AA31" s="30">
        <v>0</v>
      </c>
      <c r="AB31" s="29">
        <v>0</v>
      </c>
      <c r="AC31" s="29">
        <v>3771</v>
      </c>
      <c r="AD31" s="30"/>
      <c r="AE31" s="159"/>
      <c r="AF31" s="135">
        <v>9767</v>
      </c>
      <c r="AG31" s="31"/>
      <c r="AH31" s="31"/>
      <c r="AI31" s="31"/>
      <c r="AJ31" s="148">
        <f aca="true" t="shared" si="7" ref="AJ31:AJ36">ROUND(C31/AF31*100,1)</f>
        <v>0</v>
      </c>
      <c r="AK31" s="94">
        <f>IF(E31=0,"",ROUND(F31/E31*100,1))</f>
      </c>
      <c r="AL31" s="94">
        <f>IF(H31=0,"",ROUND(I31/H31*100,1))</f>
      </c>
      <c r="AM31" s="94">
        <f>IF(J31=0,"",ROUND(K31/J31*100,1))</f>
      </c>
      <c r="AN31" s="94">
        <f>IF(N31=0,"",ROUND(O31/N31*100,1))</f>
      </c>
      <c r="AO31" s="93">
        <f aca="true" t="shared" si="8" ref="AO31:AO36">ROUND((C31+Q31+W31)/AF31*100,1)</f>
        <v>31</v>
      </c>
      <c r="AP31" s="95">
        <f aca="true" t="shared" si="9" ref="AP31:AP36">ROUND((L31+R31+X31+AB31+AC31)/AF31*100,1)</f>
        <v>69.6</v>
      </c>
    </row>
    <row r="32" spans="1:42" s="17" customFormat="1" ht="66.75" customHeight="1" thickTop="1">
      <c r="A32" s="64" t="s">
        <v>103</v>
      </c>
      <c r="B32" s="96" t="s">
        <v>104</v>
      </c>
      <c r="C32" s="121">
        <f>+C9</f>
        <v>1124270</v>
      </c>
      <c r="D32" s="16">
        <v>0</v>
      </c>
      <c r="E32" s="16">
        <f>+E9</f>
        <v>166686000</v>
      </c>
      <c r="F32" s="16">
        <f>+F9</f>
        <v>141305620</v>
      </c>
      <c r="G32" s="16">
        <v>1073480</v>
      </c>
      <c r="H32" s="16">
        <f aca="true" t="shared" si="10" ref="H32:AE32">+H9</f>
        <v>8</v>
      </c>
      <c r="I32" s="16">
        <f t="shared" si="10"/>
        <v>8</v>
      </c>
      <c r="J32" s="16">
        <f t="shared" si="10"/>
        <v>166686000</v>
      </c>
      <c r="K32" s="32">
        <f t="shared" si="10"/>
        <v>141305620</v>
      </c>
      <c r="L32" s="32">
        <f t="shared" si="10"/>
        <v>1124270</v>
      </c>
      <c r="M32" s="136">
        <f t="shared" si="10"/>
        <v>1089770</v>
      </c>
      <c r="N32" s="97">
        <f t="shared" si="10"/>
        <v>0</v>
      </c>
      <c r="O32" s="98">
        <f t="shared" si="10"/>
        <v>0</v>
      </c>
      <c r="P32" s="32">
        <f t="shared" si="10"/>
        <v>10303</v>
      </c>
      <c r="Q32" s="32">
        <f t="shared" si="10"/>
        <v>10303</v>
      </c>
      <c r="R32" s="32">
        <f t="shared" si="10"/>
        <v>10303</v>
      </c>
      <c r="S32" s="32">
        <f t="shared" si="10"/>
        <v>2950000</v>
      </c>
      <c r="T32" s="32">
        <f t="shared" si="10"/>
        <v>2950000</v>
      </c>
      <c r="U32" s="32">
        <f t="shared" si="10"/>
        <v>8706</v>
      </c>
      <c r="V32" s="32">
        <f t="shared" si="10"/>
        <v>0</v>
      </c>
      <c r="W32" s="32">
        <f t="shared" si="10"/>
        <v>0</v>
      </c>
      <c r="X32" s="136">
        <f t="shared" si="10"/>
        <v>0</v>
      </c>
      <c r="Y32" s="97">
        <f t="shared" si="10"/>
        <v>0</v>
      </c>
      <c r="Z32" s="32">
        <f t="shared" si="10"/>
        <v>0</v>
      </c>
      <c r="AA32" s="98">
        <f t="shared" si="10"/>
        <v>0</v>
      </c>
      <c r="AB32" s="32">
        <f t="shared" si="10"/>
        <v>0</v>
      </c>
      <c r="AC32" s="32">
        <f t="shared" si="10"/>
        <v>35740</v>
      </c>
      <c r="AD32" s="32">
        <f t="shared" si="10"/>
        <v>1027439</v>
      </c>
      <c r="AE32" s="160">
        <f t="shared" si="10"/>
        <v>133.96</v>
      </c>
      <c r="AF32" s="136">
        <f>+AF9</f>
        <v>1191030</v>
      </c>
      <c r="AJ32" s="144">
        <f t="shared" si="7"/>
        <v>94.4</v>
      </c>
      <c r="AK32" s="67">
        <f>IF(E32=0,"",ROUND(F32/E32*100,1))</f>
        <v>84.8</v>
      </c>
      <c r="AL32" s="67">
        <f>IF(H32=0,"",ROUND(I32/H32*100,1))</f>
        <v>100</v>
      </c>
      <c r="AM32" s="67">
        <f>IF(J32=0,"",ROUND(K32/J32*100,1))</f>
        <v>84.8</v>
      </c>
      <c r="AN32" s="67">
        <f>IF(N32=0,"",ROUND(O32/N32*100,1))</f>
      </c>
      <c r="AO32" s="66">
        <f t="shared" si="8"/>
        <v>95.3</v>
      </c>
      <c r="AP32" s="68">
        <f t="shared" si="9"/>
        <v>98.3</v>
      </c>
    </row>
    <row r="33" spans="1:42" s="17" customFormat="1" ht="66.75" customHeight="1">
      <c r="A33" s="64"/>
      <c r="B33" s="96" t="s">
        <v>130</v>
      </c>
      <c r="C33" s="121">
        <f>SUM(C10:C22)</f>
        <v>827592</v>
      </c>
      <c r="D33" s="16">
        <v>0</v>
      </c>
      <c r="E33" s="16">
        <f>SUM(E10:E22)</f>
        <v>300529000</v>
      </c>
      <c r="F33" s="16">
        <f>SUM(F10:F22)</f>
        <v>196527100</v>
      </c>
      <c r="G33" s="16">
        <v>709680</v>
      </c>
      <c r="H33" s="16">
        <f aca="true" t="shared" si="11" ref="H33:AF33">SUM(H10:H22)</f>
        <v>52</v>
      </c>
      <c r="I33" s="16">
        <f t="shared" si="11"/>
        <v>48</v>
      </c>
      <c r="J33" s="16">
        <f t="shared" si="11"/>
        <v>300529000</v>
      </c>
      <c r="K33" s="32">
        <f t="shared" si="11"/>
        <v>196527100</v>
      </c>
      <c r="L33" s="32">
        <f t="shared" si="11"/>
        <v>827592</v>
      </c>
      <c r="M33" s="137">
        <f t="shared" si="11"/>
        <v>752477</v>
      </c>
      <c r="N33" s="97">
        <f t="shared" si="11"/>
        <v>19619800</v>
      </c>
      <c r="O33" s="98">
        <f t="shared" si="11"/>
        <v>15536500</v>
      </c>
      <c r="P33" s="32">
        <f t="shared" si="11"/>
        <v>30232</v>
      </c>
      <c r="Q33" s="32">
        <f t="shared" si="11"/>
        <v>30232</v>
      </c>
      <c r="R33" s="32">
        <f t="shared" si="11"/>
        <v>30232</v>
      </c>
      <c r="S33" s="32">
        <f t="shared" si="11"/>
        <v>12311000</v>
      </c>
      <c r="T33" s="32">
        <f t="shared" si="11"/>
        <v>12311000</v>
      </c>
      <c r="U33" s="32">
        <f t="shared" si="11"/>
        <v>24114</v>
      </c>
      <c r="V33" s="32">
        <f t="shared" si="11"/>
        <v>5184</v>
      </c>
      <c r="W33" s="32">
        <f t="shared" si="11"/>
        <v>5184</v>
      </c>
      <c r="X33" s="137">
        <f t="shared" si="11"/>
        <v>5184</v>
      </c>
      <c r="Y33" s="97">
        <f t="shared" si="11"/>
        <v>2015000</v>
      </c>
      <c r="Z33" s="32">
        <f t="shared" si="11"/>
        <v>2015000</v>
      </c>
      <c r="AA33" s="98">
        <f t="shared" si="11"/>
        <v>2803</v>
      </c>
      <c r="AB33" s="32">
        <f t="shared" si="11"/>
        <v>921</v>
      </c>
      <c r="AC33" s="32">
        <f t="shared" si="11"/>
        <v>271353</v>
      </c>
      <c r="AD33" s="32">
        <f t="shared" si="11"/>
        <v>721164</v>
      </c>
      <c r="AE33" s="160">
        <f t="shared" si="11"/>
        <v>156.78999999999996</v>
      </c>
      <c r="AF33" s="137">
        <f t="shared" si="11"/>
        <v>1491944</v>
      </c>
      <c r="AJ33" s="144">
        <f t="shared" si="7"/>
        <v>55.5</v>
      </c>
      <c r="AK33" s="67">
        <f>IF(E33=0,"",ROUND(F33/E33*100,1))</f>
        <v>65.4</v>
      </c>
      <c r="AL33" s="67">
        <f>IF(H33=0,"",ROUND(I33/H33*100,1))</f>
        <v>92.3</v>
      </c>
      <c r="AM33" s="67">
        <f>IF(J33=0,"",ROUND(K33/J33*100,1))</f>
        <v>65.4</v>
      </c>
      <c r="AN33" s="67">
        <f>IF(N33=0,"",ROUND(O33/N33*100,1))</f>
        <v>79.2</v>
      </c>
      <c r="AO33" s="66">
        <f t="shared" si="8"/>
        <v>57.8</v>
      </c>
      <c r="AP33" s="68">
        <f t="shared" si="9"/>
        <v>76.1</v>
      </c>
    </row>
    <row r="34" spans="1:42" s="17" customFormat="1" ht="66.75" customHeight="1">
      <c r="A34" s="64"/>
      <c r="B34" s="96" t="s">
        <v>131</v>
      </c>
      <c r="C34" s="121">
        <f>SUM(C23:C31)</f>
        <v>126730</v>
      </c>
      <c r="D34" s="16">
        <v>0</v>
      </c>
      <c r="E34" s="16">
        <f>SUM(E23:E31)</f>
        <v>32617700</v>
      </c>
      <c r="F34" s="16">
        <f>SUM(F23:F31)</f>
        <v>27620800</v>
      </c>
      <c r="G34" s="16">
        <v>111815</v>
      </c>
      <c r="H34" s="16">
        <f aca="true" t="shared" si="12" ref="H34:AF34">SUM(H23:H31)</f>
        <v>10</v>
      </c>
      <c r="I34" s="16">
        <f t="shared" si="12"/>
        <v>10</v>
      </c>
      <c r="J34" s="16">
        <f t="shared" si="12"/>
        <v>32617700</v>
      </c>
      <c r="K34" s="32">
        <f t="shared" si="12"/>
        <v>27620800</v>
      </c>
      <c r="L34" s="32">
        <f t="shared" si="12"/>
        <v>126389</v>
      </c>
      <c r="M34" s="137">
        <f t="shared" si="12"/>
        <v>115737</v>
      </c>
      <c r="N34" s="97">
        <f t="shared" si="12"/>
        <v>0</v>
      </c>
      <c r="O34" s="98">
        <f t="shared" si="12"/>
        <v>0</v>
      </c>
      <c r="P34" s="32">
        <f t="shared" si="12"/>
        <v>8510</v>
      </c>
      <c r="Q34" s="32">
        <f t="shared" si="12"/>
        <v>8510</v>
      </c>
      <c r="R34" s="32">
        <f t="shared" si="12"/>
        <v>8510</v>
      </c>
      <c r="S34" s="32">
        <f t="shared" si="12"/>
        <v>4565000</v>
      </c>
      <c r="T34" s="32">
        <f t="shared" si="12"/>
        <v>4565000</v>
      </c>
      <c r="U34" s="32">
        <f t="shared" si="12"/>
        <v>7839</v>
      </c>
      <c r="V34" s="32">
        <f t="shared" si="12"/>
        <v>924</v>
      </c>
      <c r="W34" s="32">
        <f t="shared" si="12"/>
        <v>924</v>
      </c>
      <c r="X34" s="137">
        <f t="shared" si="12"/>
        <v>924</v>
      </c>
      <c r="Y34" s="97">
        <f t="shared" si="12"/>
        <v>520000</v>
      </c>
      <c r="Z34" s="32">
        <f t="shared" si="12"/>
        <v>520000</v>
      </c>
      <c r="AA34" s="98">
        <f t="shared" si="12"/>
        <v>464</v>
      </c>
      <c r="AB34" s="32">
        <f t="shared" si="12"/>
        <v>0</v>
      </c>
      <c r="AC34" s="32">
        <f t="shared" si="12"/>
        <v>25406</v>
      </c>
      <c r="AD34" s="32">
        <f t="shared" si="12"/>
        <v>84936</v>
      </c>
      <c r="AE34" s="160">
        <f t="shared" si="12"/>
        <v>11.780000000000001</v>
      </c>
      <c r="AF34" s="137">
        <f t="shared" si="12"/>
        <v>180237</v>
      </c>
      <c r="AJ34" s="144">
        <f t="shared" si="7"/>
        <v>70.3</v>
      </c>
      <c r="AK34" s="67">
        <f>IF(E34=0,"",ROUND(F34/E34*100,1))</f>
        <v>84.7</v>
      </c>
      <c r="AL34" s="67">
        <f>IF(H34=0,"",ROUND(I34/H34*100,1))</f>
        <v>100</v>
      </c>
      <c r="AM34" s="67">
        <f>IF(J34=0,"",ROUND(K34/J34*100,1))</f>
        <v>84.7</v>
      </c>
      <c r="AN34" s="67">
        <f>IF(N34=0,"",ROUND(O34/N34*100,1))</f>
      </c>
      <c r="AO34" s="66">
        <f t="shared" si="8"/>
        <v>75.5</v>
      </c>
      <c r="AP34" s="68">
        <f t="shared" si="9"/>
        <v>89.5</v>
      </c>
    </row>
    <row r="35" spans="1:42" s="112" customFormat="1" ht="66.75" customHeight="1">
      <c r="A35" s="106"/>
      <c r="B35" s="107" t="s">
        <v>132</v>
      </c>
      <c r="C35" s="123">
        <f>SUM(C32:C34)</f>
        <v>2078592</v>
      </c>
      <c r="D35" s="108">
        <v>0</v>
      </c>
      <c r="E35" s="108">
        <f>SUM(E32:E34)</f>
        <v>499832700</v>
      </c>
      <c r="F35" s="108">
        <f>SUM(F32:F34)</f>
        <v>365453520</v>
      </c>
      <c r="G35" s="108">
        <v>1894975</v>
      </c>
      <c r="H35" s="108">
        <f aca="true" t="shared" si="13" ref="H35:AF35">SUM(H32:H34)</f>
        <v>70</v>
      </c>
      <c r="I35" s="108">
        <f t="shared" si="13"/>
        <v>66</v>
      </c>
      <c r="J35" s="108">
        <f t="shared" si="13"/>
        <v>499832700</v>
      </c>
      <c r="K35" s="109">
        <f t="shared" si="13"/>
        <v>365453520</v>
      </c>
      <c r="L35" s="109">
        <f t="shared" si="13"/>
        <v>2078251</v>
      </c>
      <c r="M35" s="138">
        <f t="shared" si="13"/>
        <v>1957984</v>
      </c>
      <c r="N35" s="111">
        <f t="shared" si="13"/>
        <v>19619800</v>
      </c>
      <c r="O35" s="110">
        <f t="shared" si="13"/>
        <v>15536500</v>
      </c>
      <c r="P35" s="109">
        <f t="shared" si="13"/>
        <v>49045</v>
      </c>
      <c r="Q35" s="109">
        <f t="shared" si="13"/>
        <v>49045</v>
      </c>
      <c r="R35" s="109">
        <f t="shared" si="13"/>
        <v>49045</v>
      </c>
      <c r="S35" s="109">
        <f t="shared" si="13"/>
        <v>19826000</v>
      </c>
      <c r="T35" s="109">
        <f t="shared" si="13"/>
        <v>19826000</v>
      </c>
      <c r="U35" s="109">
        <f t="shared" si="13"/>
        <v>40659</v>
      </c>
      <c r="V35" s="109">
        <f t="shared" si="13"/>
        <v>6108</v>
      </c>
      <c r="W35" s="109">
        <f t="shared" si="13"/>
        <v>6108</v>
      </c>
      <c r="X35" s="138">
        <f t="shared" si="13"/>
        <v>6108</v>
      </c>
      <c r="Y35" s="111">
        <f t="shared" si="13"/>
        <v>2535000</v>
      </c>
      <c r="Z35" s="109">
        <f t="shared" si="13"/>
        <v>2535000</v>
      </c>
      <c r="AA35" s="110">
        <f t="shared" si="13"/>
        <v>3267</v>
      </c>
      <c r="AB35" s="109">
        <f t="shared" si="13"/>
        <v>921</v>
      </c>
      <c r="AC35" s="109">
        <f t="shared" si="13"/>
        <v>332499</v>
      </c>
      <c r="AD35" s="109">
        <f t="shared" si="13"/>
        <v>1833539</v>
      </c>
      <c r="AE35" s="161">
        <f t="shared" si="13"/>
        <v>302.53</v>
      </c>
      <c r="AF35" s="138">
        <f t="shared" si="13"/>
        <v>2863211</v>
      </c>
      <c r="AJ35" s="149">
        <f t="shared" si="7"/>
        <v>72.6</v>
      </c>
      <c r="AK35" s="114">
        <f>IF(E35=0,"",ROUND(F35/E35*100,1))</f>
        <v>73.1</v>
      </c>
      <c r="AL35" s="114">
        <f>IF(H35=0,"",ROUND(I35/H35*100,1))</f>
        <v>94.3</v>
      </c>
      <c r="AM35" s="114">
        <f>IF(J35=0,"",ROUND(K35/J35*100,1))</f>
        <v>73.1</v>
      </c>
      <c r="AN35" s="114">
        <f>IF(N35=0,"",ROUND(O35/N35*100,1))</f>
        <v>79.2</v>
      </c>
      <c r="AO35" s="113">
        <f t="shared" si="8"/>
        <v>74.5</v>
      </c>
      <c r="AP35" s="115">
        <f t="shared" si="9"/>
        <v>86.2</v>
      </c>
    </row>
    <row r="36" spans="1:42" s="17" customFormat="1" ht="66.75" customHeight="1" thickBot="1">
      <c r="A36" s="99"/>
      <c r="B36" s="100" t="s">
        <v>105</v>
      </c>
      <c r="C36" s="124">
        <f>SUM(C33:C34)</f>
        <v>954322</v>
      </c>
      <c r="D36" s="33">
        <v>0</v>
      </c>
      <c r="E36" s="33">
        <f>SUM(E33:E34)</f>
        <v>333146700</v>
      </c>
      <c r="F36" s="33">
        <f>SUM(F33:F34)</f>
        <v>224147900</v>
      </c>
      <c r="G36" s="33">
        <v>821495</v>
      </c>
      <c r="H36" s="33">
        <f aca="true" t="shared" si="14" ref="H36:AF36">SUM(H33:H34)</f>
        <v>62</v>
      </c>
      <c r="I36" s="33">
        <f t="shared" si="14"/>
        <v>58</v>
      </c>
      <c r="J36" s="33">
        <f t="shared" si="14"/>
        <v>333146700</v>
      </c>
      <c r="K36" s="34">
        <f t="shared" si="14"/>
        <v>224147900</v>
      </c>
      <c r="L36" s="34">
        <f t="shared" si="14"/>
        <v>953981</v>
      </c>
      <c r="M36" s="139">
        <f t="shared" si="14"/>
        <v>868214</v>
      </c>
      <c r="N36" s="102">
        <f t="shared" si="14"/>
        <v>19619800</v>
      </c>
      <c r="O36" s="101">
        <f t="shared" si="14"/>
        <v>15536500</v>
      </c>
      <c r="P36" s="34">
        <f t="shared" si="14"/>
        <v>38742</v>
      </c>
      <c r="Q36" s="34">
        <f t="shared" si="14"/>
        <v>38742</v>
      </c>
      <c r="R36" s="34">
        <f t="shared" si="14"/>
        <v>38742</v>
      </c>
      <c r="S36" s="34">
        <f t="shared" si="14"/>
        <v>16876000</v>
      </c>
      <c r="T36" s="34">
        <f t="shared" si="14"/>
        <v>16876000</v>
      </c>
      <c r="U36" s="34">
        <f t="shared" si="14"/>
        <v>31953</v>
      </c>
      <c r="V36" s="34">
        <f t="shared" si="14"/>
        <v>6108</v>
      </c>
      <c r="W36" s="34">
        <f t="shared" si="14"/>
        <v>6108</v>
      </c>
      <c r="X36" s="139">
        <f t="shared" si="14"/>
        <v>6108</v>
      </c>
      <c r="Y36" s="102">
        <f t="shared" si="14"/>
        <v>2535000</v>
      </c>
      <c r="Z36" s="34">
        <f t="shared" si="14"/>
        <v>2535000</v>
      </c>
      <c r="AA36" s="101">
        <f t="shared" si="14"/>
        <v>3267</v>
      </c>
      <c r="AB36" s="34">
        <f t="shared" si="14"/>
        <v>921</v>
      </c>
      <c r="AC36" s="34">
        <f t="shared" si="14"/>
        <v>296759</v>
      </c>
      <c r="AD36" s="34">
        <f t="shared" si="14"/>
        <v>806100</v>
      </c>
      <c r="AE36" s="162">
        <f t="shared" si="14"/>
        <v>168.56999999999996</v>
      </c>
      <c r="AF36" s="139">
        <f t="shared" si="14"/>
        <v>1672181</v>
      </c>
      <c r="AJ36" s="150">
        <f t="shared" si="7"/>
        <v>57.1</v>
      </c>
      <c r="AK36" s="104">
        <f>IF(E36=0,"",ROUND(F36/E36*100,1))</f>
        <v>67.3</v>
      </c>
      <c r="AL36" s="104">
        <f>IF(H36=0,"",ROUND(I36/H36*100,1))</f>
        <v>93.5</v>
      </c>
      <c r="AM36" s="104">
        <f>IF(J36=0,"",ROUND(K36/J36*100,1))</f>
        <v>67.3</v>
      </c>
      <c r="AN36" s="104">
        <f>IF(N36=0,"",ROUND(O36/N36*100,1))</f>
        <v>79.2</v>
      </c>
      <c r="AO36" s="103">
        <f t="shared" si="8"/>
        <v>59.8</v>
      </c>
      <c r="AP36" s="105">
        <f t="shared" si="9"/>
        <v>77.5</v>
      </c>
    </row>
  </sheetData>
  <sheetProtection/>
  <mergeCells count="6">
    <mergeCell ref="AO3:AO4"/>
    <mergeCell ref="N3:O3"/>
    <mergeCell ref="C3:E3"/>
    <mergeCell ref="P3:R3"/>
    <mergeCell ref="V3:X3"/>
    <mergeCell ref="Y3:AA3"/>
  </mergeCells>
  <printOptions/>
  <pageMargins left="0.95" right="0.3937007874015748" top="0.7874015748031497" bottom="0.31496062992125984" header="0.5511811023622047" footer="0.3937007874015748"/>
  <pageSetup fitToWidth="4" horizontalDpi="600" verticalDpi="600" orientation="portrait" paperSize="9" scale="39" r:id="rId1"/>
  <colBreaks count="3" manualBreakCount="3">
    <brk id="13" max="35" man="1"/>
    <brk id="24" max="35" man="1"/>
    <brk id="35" max="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2017-02-20T05:00:24Z</cp:lastPrinted>
  <dcterms:created xsi:type="dcterms:W3CDTF">2011-01-28T02:23:07Z</dcterms:created>
  <dcterms:modified xsi:type="dcterms:W3CDTF">2017-02-20T05:26:26Z</dcterms:modified>
  <cp:category/>
  <cp:version/>
  <cp:contentType/>
  <cp:contentStatus/>
</cp:coreProperties>
</file>