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030総務局\080財産管理課\01管理G\01　契約関係\04　電力自由化\R8電力契約\06 入札\"/>
    </mc:Choice>
  </mc:AlternateContent>
  <xr:revisionPtr revIDLastSave="0" documentId="13_ncr:1_{516E5C65-A61D-4352-A348-57A7B84B81EE}" xr6:coauthVersionLast="47" xr6:coauthVersionMax="47" xr10:uidLastSave="{00000000-0000-0000-0000-000000000000}"/>
  <bookViews>
    <workbookView xWindow="32280" yWindow="-120" windowWidth="29040" windowHeight="15720" xr2:uid="{00000000-000D-0000-FFFF-FFFF00000000}"/>
  </bookViews>
  <sheets>
    <sheet name="入札付属書（本館等）" sheetId="1" r:id="rId1"/>
    <sheet name="入札付属書（東館）" sheetId="4" r:id="rId2"/>
    <sheet name="入札付属書（農林庁舎）" sheetId="5" r:id="rId3"/>
    <sheet name="記入例" sheetId="3" r:id="rId4"/>
  </sheets>
  <definedNames>
    <definedName name="_xlnm.Print_Area" localSheetId="3">記入例!$A$1:$U$42</definedName>
    <definedName name="_xlnm.Print_Area" localSheetId="1">'入札付属書（東館）'!$A$1:$U$42</definedName>
    <definedName name="_xlnm.Print_Area" localSheetId="2">'入札付属書（農林庁舎）'!$A$1:$U$42</definedName>
    <definedName name="_xlnm.Print_Area" localSheetId="0">'入札付属書（本館等）'!$A$1:$U$42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3" l="1"/>
  <c r="F28" i="5"/>
  <c r="Q27" i="5"/>
  <c r="N27" i="5"/>
  <c r="K27" i="5"/>
  <c r="H27" i="5"/>
  <c r="E27" i="5"/>
  <c r="U27" i="5" s="1"/>
  <c r="Q26" i="5"/>
  <c r="N26" i="5"/>
  <c r="K26" i="5"/>
  <c r="H26" i="5"/>
  <c r="E26" i="5"/>
  <c r="Q25" i="5"/>
  <c r="N25" i="5"/>
  <c r="K25" i="5"/>
  <c r="H25" i="5"/>
  <c r="E25" i="5"/>
  <c r="Q24" i="5"/>
  <c r="N24" i="5"/>
  <c r="K24" i="5"/>
  <c r="H24" i="5"/>
  <c r="E24" i="5"/>
  <c r="Q23" i="5"/>
  <c r="N23" i="5"/>
  <c r="K23" i="5"/>
  <c r="H23" i="5"/>
  <c r="E23" i="5"/>
  <c r="Q22" i="5"/>
  <c r="N22" i="5"/>
  <c r="K22" i="5"/>
  <c r="H22" i="5"/>
  <c r="E22" i="5"/>
  <c r="Q21" i="5"/>
  <c r="N21" i="5"/>
  <c r="K21" i="5"/>
  <c r="H21" i="5"/>
  <c r="E21" i="5"/>
  <c r="U21" i="5" s="1"/>
  <c r="Q20" i="5"/>
  <c r="N20" i="5"/>
  <c r="K20" i="5"/>
  <c r="H20" i="5"/>
  <c r="E20" i="5"/>
  <c r="Q19" i="5"/>
  <c r="N19" i="5"/>
  <c r="K19" i="5"/>
  <c r="H19" i="5"/>
  <c r="E19" i="5"/>
  <c r="Q18" i="5"/>
  <c r="N18" i="5"/>
  <c r="K18" i="5"/>
  <c r="H18" i="5"/>
  <c r="E18" i="5"/>
  <c r="Q17" i="5"/>
  <c r="N17" i="5"/>
  <c r="K17" i="5"/>
  <c r="H17" i="5"/>
  <c r="E17" i="5"/>
  <c r="U17" i="5" s="1"/>
  <c r="Q16" i="5"/>
  <c r="N16" i="5"/>
  <c r="K16" i="5"/>
  <c r="H16" i="5"/>
  <c r="E16" i="5"/>
  <c r="F28" i="4"/>
  <c r="Q27" i="4"/>
  <c r="N27" i="4"/>
  <c r="K27" i="4"/>
  <c r="H27" i="4"/>
  <c r="U27" i="4" s="1"/>
  <c r="E27" i="4"/>
  <c r="Q26" i="4"/>
  <c r="N26" i="4"/>
  <c r="K26" i="4"/>
  <c r="H26" i="4"/>
  <c r="E26" i="4"/>
  <c r="Q25" i="4"/>
  <c r="N25" i="4"/>
  <c r="K25" i="4"/>
  <c r="H25" i="4"/>
  <c r="E25" i="4"/>
  <c r="Q24" i="4"/>
  <c r="N24" i="4"/>
  <c r="K24" i="4"/>
  <c r="H24" i="4"/>
  <c r="E24" i="4"/>
  <c r="U24" i="4" s="1"/>
  <c r="Q23" i="4"/>
  <c r="N23" i="4"/>
  <c r="K23" i="4"/>
  <c r="H23" i="4"/>
  <c r="E23" i="4"/>
  <c r="Q22" i="4"/>
  <c r="N22" i="4"/>
  <c r="K22" i="4"/>
  <c r="H22" i="4"/>
  <c r="E22" i="4"/>
  <c r="U22" i="4" s="1"/>
  <c r="Q21" i="4"/>
  <c r="N21" i="4"/>
  <c r="K21" i="4"/>
  <c r="H21" i="4"/>
  <c r="E21" i="4"/>
  <c r="Q20" i="4"/>
  <c r="N20" i="4"/>
  <c r="K20" i="4"/>
  <c r="H20" i="4"/>
  <c r="E20" i="4"/>
  <c r="Q19" i="4"/>
  <c r="N19" i="4"/>
  <c r="K19" i="4"/>
  <c r="H19" i="4"/>
  <c r="E19" i="4"/>
  <c r="Q18" i="4"/>
  <c r="N18" i="4"/>
  <c r="K18" i="4"/>
  <c r="H18" i="4"/>
  <c r="E18" i="4"/>
  <c r="Q17" i="4"/>
  <c r="N17" i="4"/>
  <c r="K17" i="4"/>
  <c r="H17" i="4"/>
  <c r="E17" i="4"/>
  <c r="Q16" i="4"/>
  <c r="N16" i="4"/>
  <c r="K16" i="4"/>
  <c r="H16" i="4"/>
  <c r="E16" i="4"/>
  <c r="F28" i="3"/>
  <c r="Q27" i="3"/>
  <c r="N27" i="3"/>
  <c r="K27" i="3"/>
  <c r="H27" i="3"/>
  <c r="E27" i="3"/>
  <c r="Q26" i="3"/>
  <c r="N26" i="3"/>
  <c r="K26" i="3"/>
  <c r="H26" i="3"/>
  <c r="E26" i="3"/>
  <c r="Q25" i="3"/>
  <c r="N25" i="3"/>
  <c r="K25" i="3"/>
  <c r="H25" i="3"/>
  <c r="E25" i="3"/>
  <c r="Q24" i="3"/>
  <c r="N24" i="3"/>
  <c r="K24" i="3"/>
  <c r="H24" i="3"/>
  <c r="E24" i="3"/>
  <c r="Q23" i="3"/>
  <c r="N23" i="3"/>
  <c r="K23" i="3"/>
  <c r="H23" i="3"/>
  <c r="E23" i="3"/>
  <c r="Q22" i="3"/>
  <c r="N22" i="3"/>
  <c r="K22" i="3"/>
  <c r="H22" i="3"/>
  <c r="E22" i="3"/>
  <c r="Q21" i="3"/>
  <c r="N21" i="3"/>
  <c r="K21" i="3"/>
  <c r="H21" i="3"/>
  <c r="E21" i="3"/>
  <c r="U21" i="3" s="1"/>
  <c r="Q20" i="3"/>
  <c r="N20" i="3"/>
  <c r="K20" i="3"/>
  <c r="H20" i="3"/>
  <c r="E20" i="3"/>
  <c r="Q19" i="3"/>
  <c r="N19" i="3"/>
  <c r="K19" i="3"/>
  <c r="H19" i="3"/>
  <c r="E19" i="3"/>
  <c r="U19" i="3" s="1"/>
  <c r="Q18" i="3"/>
  <c r="N18" i="3"/>
  <c r="K18" i="3"/>
  <c r="H18" i="3"/>
  <c r="E18" i="3"/>
  <c r="Q17" i="3"/>
  <c r="N17" i="3"/>
  <c r="K17" i="3"/>
  <c r="H17" i="3"/>
  <c r="E17" i="3"/>
  <c r="Q16" i="3"/>
  <c r="N16" i="3"/>
  <c r="K16" i="3"/>
  <c r="H16" i="3"/>
  <c r="E16" i="3"/>
  <c r="U27" i="3" l="1"/>
  <c r="U17" i="3"/>
  <c r="U25" i="5"/>
  <c r="U18" i="5"/>
  <c r="U23" i="5"/>
  <c r="U19" i="5"/>
  <c r="U22" i="5"/>
  <c r="U16" i="5"/>
  <c r="U26" i="5"/>
  <c r="U24" i="5"/>
  <c r="U20" i="5"/>
  <c r="U25" i="4"/>
  <c r="U18" i="4"/>
  <c r="U16" i="4"/>
  <c r="U23" i="4"/>
  <c r="U26" i="4"/>
  <c r="U21" i="4"/>
  <c r="U20" i="4"/>
  <c r="U17" i="4"/>
  <c r="U19" i="4"/>
  <c r="U25" i="3"/>
  <c r="U23" i="3"/>
  <c r="U16" i="3"/>
  <c r="U26" i="3"/>
  <c r="U24" i="3"/>
  <c r="U22" i="3"/>
  <c r="U20" i="3"/>
  <c r="U18" i="3"/>
  <c r="U28" i="5" l="1"/>
  <c r="U29" i="5" s="1"/>
  <c r="U31" i="5" s="1"/>
  <c r="U28" i="4"/>
  <c r="U29" i="4" s="1"/>
  <c r="U31" i="4" s="1"/>
  <c r="U28" i="3"/>
  <c r="U29" i="3" s="1"/>
  <c r="U31" i="3" s="1"/>
  <c r="H16" i="1" l="1"/>
  <c r="K16" i="1"/>
  <c r="N16" i="1"/>
  <c r="Q16" i="1"/>
  <c r="E17" i="1"/>
  <c r="E18" i="1"/>
  <c r="E19" i="1"/>
  <c r="E20" i="1"/>
  <c r="E21" i="1"/>
  <c r="E22" i="1"/>
  <c r="E23" i="1"/>
  <c r="E24" i="1"/>
  <c r="E25" i="1"/>
  <c r="E26" i="1"/>
  <c r="E27" i="1"/>
  <c r="E16" i="1"/>
  <c r="U16" i="1" l="1"/>
  <c r="Q17" i="1"/>
  <c r="Q18" i="1"/>
  <c r="Q19" i="1"/>
  <c r="Q20" i="1"/>
  <c r="Q21" i="1"/>
  <c r="Q22" i="1"/>
  <c r="Q23" i="1"/>
  <c r="Q24" i="1"/>
  <c r="Q25" i="1"/>
  <c r="Q26" i="1"/>
  <c r="Q27" i="1"/>
  <c r="N17" i="1"/>
  <c r="N18" i="1"/>
  <c r="N19" i="1"/>
  <c r="N20" i="1"/>
  <c r="N21" i="1"/>
  <c r="N22" i="1"/>
  <c r="N23" i="1"/>
  <c r="N24" i="1"/>
  <c r="N25" i="1"/>
  <c r="N26" i="1"/>
  <c r="N27" i="1"/>
  <c r="K17" i="1"/>
  <c r="K18" i="1"/>
  <c r="K19" i="1"/>
  <c r="K20" i="1"/>
  <c r="K21" i="1"/>
  <c r="K22" i="1"/>
  <c r="K23" i="1"/>
  <c r="K24" i="1"/>
  <c r="K25" i="1"/>
  <c r="K26" i="1"/>
  <c r="K27" i="1"/>
  <c r="H17" i="1"/>
  <c r="H18" i="1"/>
  <c r="H19" i="1"/>
  <c r="H20" i="1"/>
  <c r="H21" i="1"/>
  <c r="H22" i="1"/>
  <c r="H23" i="1"/>
  <c r="H24" i="1"/>
  <c r="H25" i="1"/>
  <c r="H26" i="1"/>
  <c r="H27" i="1"/>
  <c r="U23" i="1" l="1"/>
  <c r="U22" i="1"/>
  <c r="U21" i="1"/>
  <c r="U20" i="1"/>
  <c r="U19" i="1"/>
  <c r="U18" i="1"/>
  <c r="U17" i="1"/>
  <c r="U27" i="1"/>
  <c r="U26" i="1"/>
  <c r="U25" i="1"/>
  <c r="U24" i="1"/>
  <c r="F28" i="1"/>
  <c r="U28" i="1" l="1"/>
  <c r="U29" i="1" l="1"/>
  <c r="U31" i="1" s="1"/>
</calcChain>
</file>

<file path=xl/sharedStrings.xml><?xml version="1.0" encoding="utf-8"?>
<sst xmlns="http://schemas.openxmlformats.org/spreadsheetml/2006/main" count="231" uniqueCount="60">
  <si>
    <t>令和　　年　　月　　日</t>
  </si>
  <si>
    <t>　広　島　県　知　事　様</t>
  </si>
  <si>
    <t>入札参加者</t>
    <rPh sb="0" eb="2">
      <t>ニュウサツ</t>
    </rPh>
    <rPh sb="2" eb="5">
      <t>サンカシャ</t>
    </rPh>
    <phoneticPr fontId="6"/>
  </si>
  <si>
    <t>（所在地）</t>
    <rPh sb="1" eb="4">
      <t>ショザイチ</t>
    </rPh>
    <phoneticPr fontId="6"/>
  </si>
  <si>
    <t>（商号又は名称）</t>
    <rPh sb="1" eb="3">
      <t>ショウゴウ</t>
    </rPh>
    <rPh sb="3" eb="4">
      <t>マタ</t>
    </rPh>
    <rPh sb="5" eb="7">
      <t>メイショウ</t>
    </rPh>
    <phoneticPr fontId="6"/>
  </si>
  <si>
    <t>（単位：円）</t>
    <rPh sb="1" eb="3">
      <t>タンイ</t>
    </rPh>
    <rPh sb="4" eb="5">
      <t>エン</t>
    </rPh>
    <phoneticPr fontId="6"/>
  </si>
  <si>
    <t>基　本　料　金</t>
    <rPh sb="0" eb="3">
      <t>キホン</t>
    </rPh>
    <rPh sb="4" eb="7">
      <t>リョウキン</t>
    </rPh>
    <phoneticPr fontId="6"/>
  </si>
  <si>
    <t>従　量　料　金</t>
    <rPh sb="0" eb="3">
      <t>ジュウリョウ</t>
    </rPh>
    <rPh sb="4" eb="7">
      <t>リョウキン</t>
    </rPh>
    <phoneticPr fontId="6"/>
  </si>
  <si>
    <t>再エネ賦課金</t>
    <rPh sb="0" eb="1">
      <t>サイ</t>
    </rPh>
    <rPh sb="3" eb="6">
      <t>フカキン</t>
    </rPh>
    <phoneticPr fontId="6"/>
  </si>
  <si>
    <t>月額合計</t>
    <rPh sb="0" eb="2">
      <t>ゲツガク</t>
    </rPh>
    <rPh sb="2" eb="4">
      <t>ゴウケイ</t>
    </rPh>
    <phoneticPr fontId="6"/>
  </si>
  <si>
    <t>契約
電力
(kW)</t>
    <rPh sb="0" eb="2">
      <t>ケイヤク</t>
    </rPh>
    <rPh sb="3" eb="5">
      <t>デンリョク</t>
    </rPh>
    <phoneticPr fontId="6"/>
  </si>
  <si>
    <t>基本料金
単価</t>
    <rPh sb="0" eb="2">
      <t>キホン</t>
    </rPh>
    <rPh sb="2" eb="4">
      <t>リョウキン</t>
    </rPh>
    <rPh sb="5" eb="7">
      <t>タンカ</t>
    </rPh>
    <phoneticPr fontId="6"/>
  </si>
  <si>
    <t>力率
割引･
割増</t>
    <rPh sb="0" eb="1">
      <t>リキ</t>
    </rPh>
    <rPh sb="1" eb="2">
      <t>リツ</t>
    </rPh>
    <rPh sb="3" eb="5">
      <t>ワリビキ</t>
    </rPh>
    <rPh sb="7" eb="9">
      <t>ワリマシ</t>
    </rPh>
    <phoneticPr fontId="6"/>
  </si>
  <si>
    <t>小計(A)</t>
    <rPh sb="0" eb="2">
      <t>ショウケイ</t>
    </rPh>
    <phoneticPr fontId="6"/>
  </si>
  <si>
    <t>使用予定
電力量
(kWh)</t>
    <rPh sb="0" eb="2">
      <t>シヨウ</t>
    </rPh>
    <rPh sb="2" eb="4">
      <t>ヨテイ</t>
    </rPh>
    <rPh sb="5" eb="7">
      <t>デンリョク</t>
    </rPh>
    <rPh sb="7" eb="8">
      <t>リョウ</t>
    </rPh>
    <phoneticPr fontId="6"/>
  </si>
  <si>
    <t>従量
料金
単価</t>
    <rPh sb="0" eb="2">
      <t>ジュウリョウ</t>
    </rPh>
    <rPh sb="3" eb="5">
      <t>リョウキン</t>
    </rPh>
    <rPh sb="6" eb="8">
      <t>タンカ</t>
    </rPh>
    <phoneticPr fontId="6"/>
  </si>
  <si>
    <t>小計(B)</t>
    <rPh sb="0" eb="2">
      <t>ショウケイ</t>
    </rPh>
    <phoneticPr fontId="6"/>
  </si>
  <si>
    <t>小計(C)</t>
    <rPh sb="0" eb="2">
      <t>ショウケイ</t>
    </rPh>
    <phoneticPr fontId="6"/>
  </si>
  <si>
    <t>小計(D)</t>
    <rPh sb="0" eb="2">
      <t>ショウケイ</t>
    </rPh>
    <phoneticPr fontId="6"/>
  </si>
  <si>
    <t>小計(E)</t>
    <rPh sb="0" eb="2">
      <t>ショウケイ</t>
    </rPh>
    <phoneticPr fontId="6"/>
  </si>
  <si>
    <t>4月</t>
    <rPh sb="1" eb="2">
      <t>ガツ</t>
    </rPh>
    <phoneticPr fontId="6"/>
  </si>
  <si>
    <t>5月</t>
  </si>
  <si>
    <t>6月</t>
  </si>
  <si>
    <t>7月</t>
  </si>
  <si>
    <t>8月</t>
  </si>
  <si>
    <t>9月</t>
  </si>
  <si>
    <t>10月</t>
  </si>
  <si>
    <t>11月</t>
  </si>
  <si>
    <t>12月</t>
  </si>
  <si>
    <t>1月</t>
  </si>
  <si>
    <t>2月</t>
  </si>
  <si>
    <t>3月</t>
  </si>
  <si>
    <t>（年間使用予定電力量）</t>
    <rPh sb="1" eb="3">
      <t>ネンカン</t>
    </rPh>
    <rPh sb="3" eb="5">
      <t>シヨウ</t>
    </rPh>
    <rPh sb="5" eb="7">
      <t>ヨテイ</t>
    </rPh>
    <rPh sb="7" eb="9">
      <t>デンリョク</t>
    </rPh>
    <rPh sb="9" eb="10">
      <t>リョウ</t>
    </rPh>
    <phoneticPr fontId="6"/>
  </si>
  <si>
    <t>燃料費調整額・市場価格調整・離島ユニバーサルサービス調整額を含む、「燃料費等調整額」</t>
    <phoneticPr fontId="6"/>
  </si>
  <si>
    <t>小計(F)</t>
    <rPh sb="0" eb="2">
      <t>ショウケイ</t>
    </rPh>
    <phoneticPr fontId="6"/>
  </si>
  <si>
    <t>(A)+(B)+(C)+(D)+(E)+(F)</t>
    <phoneticPr fontId="6"/>
  </si>
  <si>
    <t>燃料費等調整額の積算方法</t>
    <rPh sb="6" eb="7">
      <t>ガク</t>
    </rPh>
    <rPh sb="8" eb="10">
      <t>セキサン</t>
    </rPh>
    <rPh sb="10" eb="12">
      <t>ホウホウ</t>
    </rPh>
    <phoneticPr fontId="6"/>
  </si>
  <si>
    <t>（契約電力）×（基本料金単価）×力率割引（１８５％―[力率]）×（割引率3％）</t>
    <phoneticPr fontId="3"/>
  </si>
  <si>
    <t xml:space="preserve">  契約電力×基本料金単価×力率割引（１８５％―[力率]）</t>
    <phoneticPr fontId="3"/>
  </si>
  <si>
    <t>100%再生可能エネルギー</t>
    <rPh sb="4" eb="6">
      <t>サイセイ</t>
    </rPh>
    <rPh sb="6" eb="8">
      <t>カノウ</t>
    </rPh>
    <phoneticPr fontId="6"/>
  </si>
  <si>
    <t>(別記様式第２－２号)</t>
    <rPh sb="1" eb="3">
      <t>ベッキ</t>
    </rPh>
    <rPh sb="3" eb="5">
      <t>ヨウシキ</t>
    </rPh>
    <rPh sb="5" eb="6">
      <t>ダイ</t>
    </rPh>
    <rPh sb="9" eb="10">
      <t>ゴウ</t>
    </rPh>
    <phoneticPr fontId="6"/>
  </si>
  <si>
    <t>再生可能エネルギー導入単価</t>
    <rPh sb="0" eb="4">
      <t>サイセイカノウ</t>
    </rPh>
    <rPh sb="9" eb="11">
      <t>ドウニュウ</t>
    </rPh>
    <rPh sb="11" eb="13">
      <t>タンカ</t>
    </rPh>
    <phoneticPr fontId="6"/>
  </si>
  <si>
    <t>令和７年12月の単価である3.98円を適用</t>
    <rPh sb="0" eb="2">
      <t>レイワ</t>
    </rPh>
    <rPh sb="3" eb="4">
      <t>ネン</t>
    </rPh>
    <rPh sb="6" eb="7">
      <t>ガツ</t>
    </rPh>
    <rPh sb="8" eb="10">
      <t>タンカ</t>
    </rPh>
    <rPh sb="17" eb="18">
      <t>エン</t>
    </rPh>
    <rPh sb="19" eb="21">
      <t>テキヨウ</t>
    </rPh>
    <phoneticPr fontId="6"/>
  </si>
  <si>
    <r>
      <rPr>
        <sz val="10"/>
        <rFont val="ＭＳ Ｐゴシック"/>
        <family val="3"/>
        <charset val="128"/>
      </rPr>
      <t>その他</t>
    </r>
    <r>
      <rPr>
        <sz val="9"/>
        <rFont val="ＭＳ Ｐゴシック"/>
        <family val="3"/>
        <charset val="128"/>
      </rPr>
      <t xml:space="preserve">
</t>
    </r>
    <r>
      <rPr>
        <sz val="8"/>
        <rFont val="ＭＳ Ｐゴシック"/>
        <family val="3"/>
        <charset val="128"/>
      </rPr>
      <t>（燃料費等調整額、100％再生エネルギー、再エネ賦課金</t>
    </r>
    <r>
      <rPr>
        <u/>
        <sz val="8"/>
        <rFont val="ＭＳ Ｐゴシック"/>
        <family val="3"/>
        <charset val="128"/>
      </rPr>
      <t>以外に必要な料金</t>
    </r>
    <r>
      <rPr>
        <sz val="8"/>
        <rFont val="ＭＳ Ｐゴシック"/>
        <family val="3"/>
        <charset val="128"/>
      </rPr>
      <t>がある場合のみ記入）</t>
    </r>
    <rPh sb="2" eb="3">
      <t>タ</t>
    </rPh>
    <rPh sb="17" eb="19">
      <t>サイセイ</t>
    </rPh>
    <rPh sb="25" eb="26">
      <t>サイ</t>
    </rPh>
    <rPh sb="28" eb="30">
      <t>フカ</t>
    </rPh>
    <rPh sb="30" eb="31">
      <t>キン</t>
    </rPh>
    <rPh sb="31" eb="33">
      <t>イガイ</t>
    </rPh>
    <rPh sb="34" eb="36">
      <t>ヒツヨウ</t>
    </rPh>
    <rPh sb="37" eb="39">
      <t>リョウキン</t>
    </rPh>
    <rPh sb="42" eb="44">
      <t>バアイ</t>
    </rPh>
    <rPh sb="46" eb="48">
      <t>キニュウ</t>
    </rPh>
    <phoneticPr fontId="3"/>
  </si>
  <si>
    <r>
      <t xml:space="preserve">②3年間予定料金
</t>
    </r>
    <r>
      <rPr>
        <sz val="9"/>
        <rFont val="ＭＳ ゴシック"/>
        <family val="3"/>
        <charset val="128"/>
      </rPr>
      <t>〔①×3年〕</t>
    </r>
    <rPh sb="2" eb="4">
      <t>ネンカン</t>
    </rPh>
    <rPh sb="4" eb="6">
      <t>ヨテイ</t>
    </rPh>
    <rPh sb="6" eb="8">
      <t>リョウキン</t>
    </rPh>
    <rPh sb="13" eb="14">
      <t>ネン</t>
    </rPh>
    <phoneticPr fontId="6"/>
  </si>
  <si>
    <t>③3年間割引金額</t>
    <phoneticPr fontId="6"/>
  </si>
  <si>
    <t>(各金額には、消費税及び地方消費税相当額を含む。)</t>
    <rPh sb="2" eb="4">
      <t>キンガク</t>
    </rPh>
    <phoneticPr fontId="6"/>
  </si>
  <si>
    <t>3年間割引金額の積算方法・条件等</t>
    <rPh sb="13" eb="15">
      <t>ジョウケン</t>
    </rPh>
    <rPh sb="15" eb="16">
      <t>ナド</t>
    </rPh>
    <phoneticPr fontId="6"/>
  </si>
  <si>
    <t>基本料金の積算方法</t>
    <rPh sb="0" eb="2">
      <t>キホン</t>
    </rPh>
    <rPh sb="2" eb="4">
      <t>リョウキン</t>
    </rPh>
    <rPh sb="5" eb="9">
      <t>セキサンホウホウ</t>
    </rPh>
    <phoneticPr fontId="6"/>
  </si>
  <si>
    <t>　別紙のとおり</t>
    <rPh sb="1" eb="3">
      <t>ベッシ</t>
    </rPh>
    <phoneticPr fontId="6"/>
  </si>
  <si>
    <r>
      <t xml:space="preserve">         入札付属書（入札書積算内訳） ：広島県庁舎(本館等)で使用する電気の調達</t>
    </r>
    <r>
      <rPr>
        <b/>
        <u/>
        <sz val="14"/>
        <rFont val="ＭＳ ゴシック"/>
        <family val="3"/>
        <charset val="128"/>
      </rPr>
      <t xml:space="preserve">                                                       </t>
    </r>
    <rPh sb="9" eb="11">
      <t>ニュウサツ</t>
    </rPh>
    <rPh sb="11" eb="14">
      <t>フゾクショ</t>
    </rPh>
    <rPh sb="15" eb="17">
      <t>ニュウサツ</t>
    </rPh>
    <rPh sb="17" eb="18">
      <t>ショ</t>
    </rPh>
    <rPh sb="18" eb="20">
      <t>セキサン</t>
    </rPh>
    <rPh sb="20" eb="22">
      <t>ウチワケ</t>
    </rPh>
    <rPh sb="31" eb="33">
      <t>ホンカン</t>
    </rPh>
    <rPh sb="33" eb="34">
      <t>トウ</t>
    </rPh>
    <phoneticPr fontId="6"/>
  </si>
  <si>
    <r>
      <t xml:space="preserve">         入札付属書（入札書積算内訳） ：広島県庁舎(東館)で使用する電気の調達</t>
    </r>
    <r>
      <rPr>
        <b/>
        <u/>
        <sz val="14"/>
        <rFont val="ＭＳ ゴシック"/>
        <family val="3"/>
        <charset val="128"/>
      </rPr>
      <t xml:space="preserve">                                                       </t>
    </r>
    <rPh sb="9" eb="11">
      <t>ニュウサツ</t>
    </rPh>
    <rPh sb="11" eb="14">
      <t>フゾクショ</t>
    </rPh>
    <rPh sb="15" eb="17">
      <t>ニュウサツ</t>
    </rPh>
    <rPh sb="17" eb="18">
      <t>ショ</t>
    </rPh>
    <rPh sb="18" eb="20">
      <t>セキサン</t>
    </rPh>
    <rPh sb="20" eb="22">
      <t>ウチワケ</t>
    </rPh>
    <rPh sb="31" eb="33">
      <t>ヒガシカン</t>
    </rPh>
    <phoneticPr fontId="6"/>
  </si>
  <si>
    <r>
      <t>使用月</t>
    </r>
    <r>
      <rPr>
        <strike/>
        <sz val="9"/>
        <rFont val="ＭＳ ゴシック"/>
        <family val="3"/>
        <charset val="128"/>
      </rPr>
      <t xml:space="preserve">
</t>
    </r>
    <rPh sb="0" eb="2">
      <t>シヨウ</t>
    </rPh>
    <rPh sb="2" eb="3">
      <t>ツキ</t>
    </rPh>
    <phoneticPr fontId="6"/>
  </si>
  <si>
    <r>
      <rPr>
        <sz val="8"/>
        <rFont val="ＭＳ ゴシック"/>
        <family val="3"/>
        <charset val="128"/>
      </rPr>
      <t>燃料費等
調整単価</t>
    </r>
    <r>
      <rPr>
        <sz val="9"/>
        <rFont val="ＭＳ ゴシック"/>
        <family val="3"/>
        <charset val="128"/>
      </rPr>
      <t xml:space="preserve">
</t>
    </r>
    <r>
      <rPr>
        <sz val="8"/>
        <rFont val="ＭＳ ゴシック"/>
        <family val="3"/>
        <charset val="128"/>
      </rPr>
      <t>※令和７年10月実績を基準（政府補助含めない）とする。</t>
    </r>
    <rPh sb="7" eb="9">
      <t>タンカ</t>
    </rPh>
    <rPh sb="11" eb="13">
      <t>レイワ</t>
    </rPh>
    <rPh sb="14" eb="15">
      <t>ネン</t>
    </rPh>
    <rPh sb="17" eb="18">
      <t>ガツ</t>
    </rPh>
    <rPh sb="18" eb="20">
      <t>ジッセキ</t>
    </rPh>
    <rPh sb="21" eb="23">
      <t>キジュン</t>
    </rPh>
    <rPh sb="24" eb="26">
      <t>セイフ</t>
    </rPh>
    <rPh sb="26" eb="28">
      <t>ホジョ</t>
    </rPh>
    <rPh sb="28" eb="29">
      <t>フク</t>
    </rPh>
    <phoneticPr fontId="6"/>
  </si>
  <si>
    <r>
      <t xml:space="preserve">①年間予定料金
</t>
    </r>
    <r>
      <rPr>
        <sz val="9"/>
        <rFont val="ＭＳ ゴシック"/>
        <family val="3"/>
        <charset val="128"/>
      </rPr>
      <t>〔月額合計の総和〕</t>
    </r>
    <rPh sb="1" eb="3">
      <t>ネンカン</t>
    </rPh>
    <rPh sb="3" eb="5">
      <t>ヨテイ</t>
    </rPh>
    <rPh sb="5" eb="7">
      <t>リョウキン</t>
    </rPh>
    <rPh sb="9" eb="11">
      <t>ゲツガク</t>
    </rPh>
    <rPh sb="11" eb="13">
      <t>ゴウケイ</t>
    </rPh>
    <rPh sb="14" eb="16">
      <t>ソウワ</t>
    </rPh>
    <phoneticPr fontId="6"/>
  </si>
  <si>
    <t>　○○○の単価
（○○○に単価名称を記入）</t>
    <rPh sb="5" eb="7">
      <t>タンカ</t>
    </rPh>
    <rPh sb="13" eb="15">
      <t>タンカ</t>
    </rPh>
    <rPh sb="15" eb="17">
      <t>メイショウ</t>
    </rPh>
    <rPh sb="18" eb="20">
      <t>キニュウ</t>
    </rPh>
    <phoneticPr fontId="3"/>
  </si>
  <si>
    <r>
      <t xml:space="preserve">④3年間予定総額
</t>
    </r>
    <r>
      <rPr>
        <sz val="9"/>
        <rFont val="ＭＳ ゴシック"/>
        <family val="3"/>
        <charset val="128"/>
      </rPr>
      <t>〔②－③〕</t>
    </r>
    <phoneticPr fontId="6"/>
  </si>
  <si>
    <r>
      <t xml:space="preserve">         入札付属書（入札書積算内訳）：広島県庁舎(農林庁舎)で使用する電気の調達</t>
    </r>
    <r>
      <rPr>
        <b/>
        <u/>
        <sz val="14"/>
        <rFont val="ＭＳ ゴシック"/>
        <family val="3"/>
        <charset val="128"/>
      </rPr>
      <t xml:space="preserve">                                                       </t>
    </r>
    <rPh sb="9" eb="11">
      <t>ニュウサツ</t>
    </rPh>
    <rPh sb="11" eb="14">
      <t>フゾクショ</t>
    </rPh>
    <rPh sb="15" eb="17">
      <t>ニュウサツ</t>
    </rPh>
    <rPh sb="17" eb="18">
      <t>ショ</t>
    </rPh>
    <rPh sb="18" eb="20">
      <t>セキサン</t>
    </rPh>
    <rPh sb="20" eb="22">
      <t>ウチワケ</t>
    </rPh>
    <rPh sb="30" eb="34">
      <t>ノウリンチョウシャ</t>
    </rPh>
    <phoneticPr fontId="6"/>
  </si>
  <si>
    <r>
      <t xml:space="preserve">         入札付属書（入札書積算内訳）：広島県庁舎(本館等)で使用する電気の調達</t>
    </r>
    <r>
      <rPr>
        <b/>
        <u/>
        <sz val="14"/>
        <rFont val="ＭＳ ゴシック"/>
        <family val="3"/>
        <charset val="128"/>
      </rPr>
      <t xml:space="preserve">                                                       </t>
    </r>
    <rPh sb="9" eb="11">
      <t>ニュウサツ</t>
    </rPh>
    <rPh sb="11" eb="14">
      <t>フゾクショ</t>
    </rPh>
    <rPh sb="15" eb="17">
      <t>ニュウサツ</t>
    </rPh>
    <rPh sb="17" eb="18">
      <t>ショ</t>
    </rPh>
    <rPh sb="18" eb="20">
      <t>セキサン</t>
    </rPh>
    <rPh sb="20" eb="22">
      <t>ウチワケ</t>
    </rPh>
    <rPh sb="30" eb="32">
      <t>ホンカン</t>
    </rPh>
    <rPh sb="32" eb="33">
      <t>トウ</t>
    </rPh>
    <phoneticPr fontId="6"/>
  </si>
  <si>
    <r>
      <rPr>
        <sz val="10"/>
        <rFont val="ＭＳ ゴシック"/>
        <family val="3"/>
        <charset val="128"/>
      </rPr>
      <t>その他</t>
    </r>
    <r>
      <rPr>
        <sz val="9"/>
        <rFont val="ＭＳ ゴシック"/>
        <family val="3"/>
        <charset val="128"/>
      </rPr>
      <t xml:space="preserve">
</t>
    </r>
    <r>
      <rPr>
        <sz val="8"/>
        <rFont val="ＭＳ ゴシック"/>
        <family val="3"/>
        <charset val="128"/>
      </rPr>
      <t>（燃料費等調整額、100％再生エネルギー、再エネ賦課金</t>
    </r>
    <r>
      <rPr>
        <u/>
        <sz val="8"/>
        <rFont val="ＭＳ ゴシック"/>
        <family val="3"/>
        <charset val="128"/>
      </rPr>
      <t>以外に必要な料金</t>
    </r>
    <r>
      <rPr>
        <sz val="8"/>
        <rFont val="ＭＳ ゴシック"/>
        <family val="3"/>
        <charset val="128"/>
      </rPr>
      <t>がある場合のみ記入）</t>
    </r>
    <rPh sb="2" eb="3">
      <t>タ</t>
    </rPh>
    <rPh sb="17" eb="19">
      <t>サイセイ</t>
    </rPh>
    <rPh sb="25" eb="26">
      <t>サイ</t>
    </rPh>
    <rPh sb="28" eb="30">
      <t>フカ</t>
    </rPh>
    <rPh sb="30" eb="31">
      <t>キン</t>
    </rPh>
    <rPh sb="31" eb="33">
      <t>イガイ</t>
    </rPh>
    <rPh sb="34" eb="36">
      <t>ヒツヨウ</t>
    </rPh>
    <rPh sb="37" eb="39">
      <t>リョウキン</t>
    </rPh>
    <rPh sb="42" eb="44">
      <t>バアイ</t>
    </rPh>
    <rPh sb="46" eb="48">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</si>
</sst>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Red]\-#,##0.00\ "/>
  </numFmts>
  <fonts count="16" x14ac:knownFonts="1">
    <font>
      <sz val="11"/>
      <name val="ＭＳ Ｐゴシック"/>
      <family val="3"/>
      <charset val="128"/>
    </font>
    <font>
      <sz val="11"/>
      <name val="ＭＳ Ｐゴシック"/>
      <family val="3"/>
      <charset val="128"/>
    </font>
    <font>
      <sz val="9"/>
      <name val="ＭＳ ゴシック"/>
      <family val="3"/>
      <charset val="128"/>
    </font>
    <font>
      <sz val="6"/>
      <name val="ＭＳ Ｐゴシック"/>
      <family val="2"/>
      <charset val="128"/>
      <scheme val="minor"/>
    </font>
    <font>
      <b/>
      <sz val="14"/>
      <name val="ＭＳ ゴシック"/>
      <family val="3"/>
      <charset val="128"/>
    </font>
    <font>
      <b/>
      <u/>
      <sz val="14"/>
      <name val="ＭＳ ゴシック"/>
      <family val="3"/>
      <charset val="128"/>
    </font>
    <font>
      <sz val="6"/>
      <name val="ＭＳ Ｐゴシック"/>
      <family val="3"/>
      <charset val="128"/>
    </font>
    <font>
      <sz val="8"/>
      <name val="ＭＳ ゴシック"/>
      <family val="3"/>
      <charset val="128"/>
    </font>
    <font>
      <sz val="11"/>
      <name val="ＭＳ ゴシック"/>
      <family val="3"/>
      <charset val="128"/>
    </font>
    <font>
      <sz val="10"/>
      <name val="ＭＳ Ｐゴシック"/>
      <family val="3"/>
      <charset val="128"/>
    </font>
    <font>
      <sz val="9"/>
      <name val="ＭＳ Ｐゴシック"/>
      <family val="3"/>
      <charset val="128"/>
    </font>
    <font>
      <sz val="8"/>
      <name val="ＭＳ Ｐゴシック"/>
      <family val="3"/>
      <charset val="128"/>
    </font>
    <font>
      <u/>
      <sz val="8"/>
      <name val="ＭＳ Ｐゴシック"/>
      <family val="3"/>
      <charset val="128"/>
    </font>
    <font>
      <strike/>
      <sz val="9"/>
      <name val="ＭＳ ゴシック"/>
      <family val="3"/>
      <charset val="128"/>
    </font>
    <font>
      <sz val="10"/>
      <name val="ＭＳ ゴシック"/>
      <family val="3"/>
      <charset val="128"/>
    </font>
    <font>
      <u/>
      <sz val="8"/>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style="thick">
        <color indexed="64"/>
      </right>
      <top style="thick">
        <color indexed="64"/>
      </top>
      <bottom/>
      <diagonal/>
    </border>
    <border>
      <left style="hair">
        <color indexed="64"/>
      </left>
      <right style="hair">
        <color indexed="64"/>
      </right>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thick">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hair">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9" fontId="1" fillId="0" borderId="0" applyFont="0" applyFill="0" applyBorder="0" applyAlignment="0" applyProtection="0">
      <alignment vertical="center"/>
    </xf>
    <xf numFmtId="38" fontId="1" fillId="0" borderId="0" applyFont="0" applyFill="0" applyBorder="0" applyAlignment="0" applyProtection="0"/>
  </cellStyleXfs>
  <cellXfs count="88">
    <xf numFmtId="0" fontId="0" fillId="0" borderId="0" xfId="0"/>
    <xf numFmtId="38" fontId="2" fillId="0" borderId="0" xfId="1" applyFont="1"/>
    <xf numFmtId="38" fontId="2" fillId="0" borderId="0" xfId="1" applyFont="1" applyBorder="1"/>
    <xf numFmtId="38" fontId="2" fillId="0" borderId="0" xfId="1" applyFont="1" applyBorder="1" applyAlignment="1">
      <alignment vertical="center"/>
    </xf>
    <xf numFmtId="38" fontId="2" fillId="0" borderId="0" xfId="1" applyFont="1" applyAlignment="1">
      <alignment horizontal="right"/>
    </xf>
    <xf numFmtId="38" fontId="2" fillId="0" borderId="8" xfId="1" applyFont="1" applyBorder="1" applyAlignment="1">
      <alignment horizontal="center" vertical="center"/>
    </xf>
    <xf numFmtId="38" fontId="2" fillId="3" borderId="4" xfId="1" applyFont="1" applyFill="1" applyBorder="1" applyAlignment="1">
      <alignment horizontal="center" vertical="center" wrapText="1"/>
    </xf>
    <xf numFmtId="38" fontId="2" fillId="0" borderId="5" xfId="1" applyFont="1" applyBorder="1" applyAlignment="1">
      <alignment horizontal="center" vertical="center" wrapText="1"/>
    </xf>
    <xf numFmtId="38" fontId="2" fillId="0" borderId="6" xfId="1" applyFont="1" applyBorder="1" applyAlignment="1">
      <alignment horizontal="center" vertical="center"/>
    </xf>
    <xf numFmtId="38" fontId="2" fillId="0" borderId="7" xfId="1" applyFont="1" applyBorder="1" applyAlignment="1">
      <alignment horizontal="center" vertical="center"/>
    </xf>
    <xf numFmtId="38" fontId="7" fillId="0" borderId="9" xfId="1" applyFont="1" applyBorder="1" applyAlignment="1">
      <alignment horizontal="left" vertical="center" wrapText="1"/>
    </xf>
    <xf numFmtId="38" fontId="2" fillId="0" borderId="10" xfId="1" applyFont="1" applyBorder="1" applyAlignment="1">
      <alignment horizontal="center" vertical="center"/>
    </xf>
    <xf numFmtId="176" fontId="2" fillId="0" borderId="5" xfId="1" applyNumberFormat="1" applyFont="1" applyBorder="1"/>
    <xf numFmtId="38" fontId="2" fillId="0" borderId="0" xfId="1" applyFont="1" applyBorder="1" applyAlignment="1">
      <alignment horizontal="right"/>
    </xf>
    <xf numFmtId="38" fontId="2" fillId="0" borderId="0" xfId="1" applyFont="1" applyBorder="1" applyAlignment="1">
      <alignment horizontal="center"/>
    </xf>
    <xf numFmtId="38" fontId="7" fillId="0" borderId="0" xfId="1" applyFont="1" applyBorder="1" applyAlignment="1">
      <alignment horizontal="center" vertical="center" wrapText="1"/>
    </xf>
    <xf numFmtId="0" fontId="1" fillId="0" borderId="0" xfId="0" applyFont="1"/>
    <xf numFmtId="0" fontId="1" fillId="0" borderId="0" xfId="0" applyFont="1" applyAlignment="1">
      <alignment vertical="center"/>
    </xf>
    <xf numFmtId="38" fontId="2" fillId="0" borderId="1" xfId="1" applyFont="1" applyBorder="1" applyAlignment="1">
      <alignment horizontal="center" vertical="center"/>
    </xf>
    <xf numFmtId="38" fontId="2" fillId="3" borderId="4" xfId="1" applyFont="1" applyFill="1" applyBorder="1" applyAlignment="1">
      <alignment vertical="center"/>
    </xf>
    <xf numFmtId="9" fontId="2" fillId="0" borderId="5" xfId="2" applyFont="1" applyBorder="1" applyAlignment="1">
      <alignment horizontal="center" vertical="center"/>
    </xf>
    <xf numFmtId="40" fontId="2" fillId="0" borderId="6" xfId="1" applyNumberFormat="1" applyFont="1" applyBorder="1" applyAlignment="1">
      <alignment vertical="center"/>
    </xf>
    <xf numFmtId="38" fontId="2" fillId="3" borderId="1" xfId="1" applyFont="1" applyFill="1" applyBorder="1" applyAlignment="1">
      <alignment vertical="center"/>
    </xf>
    <xf numFmtId="176" fontId="2" fillId="0" borderId="5" xfId="1" applyNumberFormat="1" applyFont="1" applyBorder="1" applyAlignment="1">
      <alignment vertical="center"/>
    </xf>
    <xf numFmtId="176" fontId="2" fillId="0" borderId="24" xfId="1" applyNumberFormat="1" applyFont="1" applyBorder="1" applyAlignment="1">
      <alignment vertical="center"/>
    </xf>
    <xf numFmtId="176" fontId="2" fillId="0" borderId="7" xfId="1" applyNumberFormat="1" applyFont="1" applyBorder="1" applyAlignment="1">
      <alignment vertical="center"/>
    </xf>
    <xf numFmtId="0" fontId="2" fillId="0" borderId="24" xfId="1" applyNumberFormat="1" applyFont="1" applyBorder="1" applyAlignment="1">
      <alignment horizontal="right" vertical="center"/>
    </xf>
    <xf numFmtId="176" fontId="2" fillId="0" borderId="24" xfId="1" quotePrefix="1" applyNumberFormat="1" applyFont="1" applyBorder="1" applyAlignment="1">
      <alignment horizontal="right" vertical="center" wrapText="1"/>
    </xf>
    <xf numFmtId="38" fontId="2" fillId="0" borderId="14" xfId="1" applyFont="1" applyBorder="1" applyAlignment="1">
      <alignment vertical="center"/>
    </xf>
    <xf numFmtId="38" fontId="2" fillId="0" borderId="15" xfId="1" applyFont="1" applyBorder="1" applyAlignment="1">
      <alignment vertical="center"/>
    </xf>
    <xf numFmtId="38" fontId="2" fillId="0" borderId="0" xfId="1" applyFont="1" applyAlignment="1">
      <alignment horizontal="right" vertical="center"/>
    </xf>
    <xf numFmtId="38" fontId="2" fillId="0" borderId="11" xfId="1" applyFont="1" applyBorder="1" applyAlignment="1">
      <alignment vertical="center"/>
    </xf>
    <xf numFmtId="38" fontId="2" fillId="0" borderId="0" xfId="1" applyFont="1" applyBorder="1" applyAlignment="1">
      <alignment horizontal="right" vertical="center"/>
    </xf>
    <xf numFmtId="0" fontId="2" fillId="0" borderId="5" xfId="1" applyNumberFormat="1" applyFont="1" applyBorder="1" applyAlignment="1">
      <alignment horizontal="right" vertical="center"/>
    </xf>
    <xf numFmtId="38" fontId="7" fillId="4" borderId="9" xfId="1" applyFont="1" applyFill="1" applyBorder="1" applyAlignment="1">
      <alignment horizontal="left" vertical="center" wrapText="1"/>
    </xf>
    <xf numFmtId="176" fontId="2" fillId="4" borderId="24" xfId="1" applyNumberFormat="1" applyFont="1" applyFill="1" applyBorder="1" applyAlignment="1">
      <alignment vertical="center"/>
    </xf>
    <xf numFmtId="38" fontId="2" fillId="0" borderId="9" xfId="1" applyFont="1" applyFill="1" applyBorder="1" applyAlignment="1">
      <alignment horizontal="center" vertical="center" wrapText="1"/>
    </xf>
    <xf numFmtId="38" fontId="8" fillId="0" borderId="0" xfId="1" applyFont="1"/>
    <xf numFmtId="38" fontId="8" fillId="0" borderId="0" xfId="1" applyFont="1" applyAlignment="1">
      <alignment vertical="center"/>
    </xf>
    <xf numFmtId="38" fontId="8" fillId="0" borderId="0" xfId="1" applyFont="1" applyBorder="1"/>
    <xf numFmtId="38" fontId="8" fillId="0" borderId="0" xfId="1" applyFont="1" applyBorder="1" applyAlignment="1">
      <alignment vertical="center"/>
    </xf>
    <xf numFmtId="40" fontId="2" fillId="0" borderId="5" xfId="1" applyNumberFormat="1" applyFont="1" applyBorder="1" applyAlignment="1">
      <alignment horizontal="right" vertical="center"/>
    </xf>
    <xf numFmtId="38" fontId="2" fillId="4" borderId="4" xfId="1" applyFont="1" applyFill="1" applyBorder="1" applyAlignment="1">
      <alignment vertical="center"/>
    </xf>
    <xf numFmtId="0" fontId="8" fillId="0" borderId="0" xfId="0" applyFont="1" applyAlignment="1">
      <alignment vertical="center"/>
    </xf>
    <xf numFmtId="38" fontId="2" fillId="0" borderId="19" xfId="1" applyFont="1" applyBorder="1" applyAlignment="1">
      <alignment horizontal="center" vertical="center" wrapText="1"/>
    </xf>
    <xf numFmtId="0" fontId="8" fillId="0" borderId="1" xfId="0" applyFont="1" applyBorder="1" applyAlignment="1">
      <alignment horizontal="center" vertical="center" wrapText="1"/>
    </xf>
    <xf numFmtId="0" fontId="8" fillId="0" borderId="19" xfId="0" applyFont="1" applyBorder="1" applyAlignment="1">
      <alignment horizontal="center" vertical="center" wrapText="1"/>
    </xf>
    <xf numFmtId="38" fontId="2" fillId="0" borderId="1" xfId="1" applyFont="1" applyBorder="1" applyAlignment="1">
      <alignment vertical="center"/>
    </xf>
    <xf numFmtId="0" fontId="8" fillId="0" borderId="1"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2" xfId="0" applyFont="1" applyBorder="1" applyAlignment="1">
      <alignment vertical="center"/>
    </xf>
    <xf numFmtId="0" fontId="8" fillId="0" borderId="23" xfId="0" applyFont="1" applyBorder="1" applyAlignment="1">
      <alignment vertical="center"/>
    </xf>
    <xf numFmtId="38" fontId="8" fillId="0" borderId="12" xfId="1" applyFont="1" applyBorder="1" applyAlignment="1">
      <alignment horizontal="center" vertical="center" wrapText="1"/>
    </xf>
    <xf numFmtId="38" fontId="8" fillId="0" borderId="13" xfId="1" applyFont="1" applyBorder="1" applyAlignment="1">
      <alignment horizontal="center" vertical="center" wrapText="1"/>
    </xf>
    <xf numFmtId="38" fontId="2" fillId="0" borderId="16" xfId="1" applyFont="1" applyBorder="1" applyAlignment="1">
      <alignment horizontal="center" vertical="center"/>
    </xf>
    <xf numFmtId="0" fontId="8" fillId="0" borderId="17" xfId="0" applyFont="1" applyBorder="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xf>
    <xf numFmtId="38" fontId="2" fillId="0" borderId="17" xfId="1"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38" fontId="4" fillId="0" borderId="0" xfId="1" applyFont="1" applyAlignment="1">
      <alignment vertical="center" wrapText="1"/>
    </xf>
    <xf numFmtId="38" fontId="4" fillId="0" borderId="0" xfId="1" applyFont="1" applyAlignment="1">
      <alignment vertical="center"/>
    </xf>
    <xf numFmtId="0" fontId="1" fillId="0" borderId="0" xfId="0" applyFont="1" applyAlignment="1">
      <alignment vertical="center"/>
    </xf>
    <xf numFmtId="38" fontId="2" fillId="0" borderId="1" xfId="1" applyFont="1" applyBorder="1" applyAlignment="1">
      <alignment horizontal="center" vertical="center" wrapText="1"/>
    </xf>
    <xf numFmtId="38" fontId="2" fillId="0" borderId="1" xfId="1" applyFont="1" applyBorder="1" applyAlignment="1">
      <alignment horizontal="center" vertical="center"/>
    </xf>
    <xf numFmtId="38" fontId="2" fillId="0" borderId="2" xfId="1" applyFont="1" applyBorder="1" applyAlignment="1">
      <alignment horizontal="center" vertical="center"/>
    </xf>
    <xf numFmtId="38" fontId="2" fillId="0" borderId="3" xfId="1" applyFont="1" applyBorder="1" applyAlignment="1">
      <alignment horizontal="center" vertical="center"/>
    </xf>
    <xf numFmtId="38" fontId="2" fillId="2" borderId="4" xfId="1"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0" fillId="0" borderId="4" xfId="0"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 fillId="0" borderId="4" xfId="0" applyFont="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cellXfs>
  <cellStyles count="4">
    <cellStyle name="パーセント" xfId="2" builtinId="5"/>
    <cellStyle name="桁区切り" xfId="1" builtinId="6"/>
    <cellStyle name="桁区切り 2 2" xfId="3" xr:uid="{2791FC0E-729D-4A12-82E8-2A042B8BCCC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463550</xdr:colOff>
      <xdr:row>28</xdr:row>
      <xdr:rowOff>254000</xdr:rowOff>
    </xdr:from>
    <xdr:to>
      <xdr:col>11</xdr:col>
      <xdr:colOff>196850</xdr:colOff>
      <xdr:row>31</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63550" y="7769225"/>
          <a:ext cx="7924800" cy="107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留意事項</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　○この様式は任意です。貴社の積算において必要な項目の追加等があれば修正してください。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○基本料金の積算方法を以下に記入してください。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○燃料費等調整額の積算方法を以下に記入してください。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年間割引金額の積算方法、条件等があれば、以下に記入してください。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463550</xdr:colOff>
      <xdr:row>28</xdr:row>
      <xdr:rowOff>253999</xdr:rowOff>
    </xdr:from>
    <xdr:to>
      <xdr:col>11</xdr:col>
      <xdr:colOff>196850</xdr:colOff>
      <xdr:row>31</xdr:row>
      <xdr:rowOff>123824</xdr:rowOff>
    </xdr:to>
    <xdr:sp macro="" textlink="">
      <xdr:nvSpPr>
        <xdr:cNvPr id="2" name="テキスト ボックス 1">
          <a:extLst>
            <a:ext uri="{FF2B5EF4-FFF2-40B4-BE49-F238E27FC236}">
              <a16:creationId xmlns:a16="http://schemas.microsoft.com/office/drawing/2014/main" id="{32E51CE7-5FDB-4E66-BA4F-C79FFC010EF8}"/>
            </a:ext>
          </a:extLst>
        </xdr:cNvPr>
        <xdr:cNvSpPr txBox="1"/>
      </xdr:nvSpPr>
      <xdr:spPr>
        <a:xfrm>
          <a:off x="463550" y="7769224"/>
          <a:ext cx="7924800" cy="112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留意事項</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　○この様式は任意です。貴社の積算において必要な項目の追加等があれば修正してください。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○基本料金の積算方法を以下に記入してください。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○燃料費等調整額の積算方法を以下に記入してください。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年間割引金額の積算方法、条件等があれば、以下に記入してください。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463550</xdr:colOff>
      <xdr:row>28</xdr:row>
      <xdr:rowOff>253999</xdr:rowOff>
    </xdr:from>
    <xdr:to>
      <xdr:col>11</xdr:col>
      <xdr:colOff>196850</xdr:colOff>
      <xdr:row>31</xdr:row>
      <xdr:rowOff>142874</xdr:rowOff>
    </xdr:to>
    <xdr:sp macro="" textlink="">
      <xdr:nvSpPr>
        <xdr:cNvPr id="2" name="テキスト ボックス 1">
          <a:extLst>
            <a:ext uri="{FF2B5EF4-FFF2-40B4-BE49-F238E27FC236}">
              <a16:creationId xmlns:a16="http://schemas.microsoft.com/office/drawing/2014/main" id="{7924FAA7-8DBD-4697-9A23-22368F1C784F}"/>
            </a:ext>
          </a:extLst>
        </xdr:cNvPr>
        <xdr:cNvSpPr txBox="1"/>
      </xdr:nvSpPr>
      <xdr:spPr>
        <a:xfrm>
          <a:off x="463550" y="7769224"/>
          <a:ext cx="7924800" cy="1146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留意事項</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　○この様式は任意です。貴社の積算において必要な項目の追加等があれば修正してください。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○基本料金の積算方法を以下に記入してください。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○燃料費等調整額の積算方法を以下に記入してください。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年間割引金額の積算方法、条件等があれば、以下に記入してください。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463550</xdr:colOff>
      <xdr:row>28</xdr:row>
      <xdr:rowOff>254000</xdr:rowOff>
    </xdr:from>
    <xdr:to>
      <xdr:col>11</xdr:col>
      <xdr:colOff>196850</xdr:colOff>
      <xdr:row>31</xdr:row>
      <xdr:rowOff>95250</xdr:rowOff>
    </xdr:to>
    <xdr:sp macro="" textlink="">
      <xdr:nvSpPr>
        <xdr:cNvPr id="2" name="テキスト ボックス 1">
          <a:extLst>
            <a:ext uri="{FF2B5EF4-FFF2-40B4-BE49-F238E27FC236}">
              <a16:creationId xmlns:a16="http://schemas.microsoft.com/office/drawing/2014/main" id="{21FF5A3D-FB64-4648-958D-2F3D5301C6A5}"/>
            </a:ext>
          </a:extLst>
        </xdr:cNvPr>
        <xdr:cNvSpPr txBox="1"/>
      </xdr:nvSpPr>
      <xdr:spPr>
        <a:xfrm>
          <a:off x="463550" y="7769225"/>
          <a:ext cx="7924800" cy="1098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留意事項</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　○この様式は任意です。貴社の積算において必要な項目の追加等があれば修正してください。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○基本料金の積算方法を以下に記入してください。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○燃料費等調整額の積算方法を以下に記入してください。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年間割引金額の積算方法、条件等があれば、以下に記入してください。</a:t>
          </a:r>
        </a:p>
      </xdr:txBody>
    </xdr:sp>
    <xdr:clientData/>
  </xdr:twoCellAnchor>
  <xdr:twoCellAnchor>
    <xdr:from>
      <xdr:col>11</xdr:col>
      <xdr:colOff>504826</xdr:colOff>
      <xdr:row>5</xdr:row>
      <xdr:rowOff>85725</xdr:rowOff>
    </xdr:from>
    <xdr:to>
      <xdr:col>18</xdr:col>
      <xdr:colOff>714376</xdr:colOff>
      <xdr:row>10</xdr:row>
      <xdr:rowOff>57150</xdr:rowOff>
    </xdr:to>
    <xdr:sp macro="" textlink="">
      <xdr:nvSpPr>
        <xdr:cNvPr id="3" name="テキスト ボックス 2">
          <a:extLst>
            <a:ext uri="{FF2B5EF4-FFF2-40B4-BE49-F238E27FC236}">
              <a16:creationId xmlns:a16="http://schemas.microsoft.com/office/drawing/2014/main" id="{016FC461-845D-4A40-886A-568F3B14539C}"/>
            </a:ext>
          </a:extLst>
        </xdr:cNvPr>
        <xdr:cNvSpPr txBox="1"/>
      </xdr:nvSpPr>
      <xdr:spPr>
        <a:xfrm>
          <a:off x="8696326" y="819150"/>
          <a:ext cx="5791200" cy="781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記入例</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　これは記入方法の参考として作成したものです。よって単価等は架空のデータです。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（契約電力、使用予定電力量、再エネ賦課金単価を除く）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1"/>
  <sheetViews>
    <sheetView tabSelected="1" view="pageBreakPreview" zoomScaleNormal="100" zoomScaleSheetLayoutView="100" workbookViewId="0">
      <selection activeCell="W30" sqref="W30"/>
    </sheetView>
  </sheetViews>
  <sheetFormatPr defaultColWidth="9" defaultRowHeight="11" x14ac:dyDescent="0.2"/>
  <cols>
    <col min="1" max="1" width="9.08984375" style="1" customWidth="1"/>
    <col min="2" max="2" width="5.90625" style="1" customWidth="1"/>
    <col min="3" max="3" width="11.08984375" style="1" customWidth="1"/>
    <col min="4" max="4" width="6.26953125" style="1" customWidth="1"/>
    <col min="5" max="5" width="11.6328125" style="1" customWidth="1"/>
    <col min="6" max="6" width="11.08984375" style="1" customWidth="1"/>
    <col min="7" max="7" width="10.90625" style="1" customWidth="1"/>
    <col min="8" max="8" width="13.7265625" style="1" customWidth="1"/>
    <col min="9" max="9" width="11.08984375" style="1" customWidth="1"/>
    <col min="10" max="10" width="13.08984375" style="1" customWidth="1"/>
    <col min="11" max="11" width="13.453125" style="1" customWidth="1"/>
    <col min="12" max="13" width="11.08984375" style="1" customWidth="1"/>
    <col min="14" max="14" width="12.08984375" style="1" customWidth="1"/>
    <col min="15" max="16" width="11.08984375" style="1" customWidth="1"/>
    <col min="17" max="17" width="12.54296875" style="1" customWidth="1"/>
    <col min="18" max="20" width="11.08984375" style="1" customWidth="1"/>
    <col min="21" max="21" width="19.7265625" style="1" customWidth="1"/>
    <col min="22" max="16384" width="9" style="1"/>
  </cols>
  <sheetData>
    <row r="1" spans="1:23" ht="13" x14ac:dyDescent="0.2">
      <c r="A1" s="37" t="s">
        <v>40</v>
      </c>
    </row>
    <row r="2" spans="1:23" x14ac:dyDescent="0.2">
      <c r="C2" s="63" t="s">
        <v>50</v>
      </c>
      <c r="D2" s="64"/>
      <c r="E2" s="64"/>
      <c r="F2" s="64"/>
      <c r="G2" s="64"/>
      <c r="H2" s="64"/>
      <c r="I2" s="64"/>
      <c r="J2" s="64"/>
      <c r="K2" s="64"/>
      <c r="L2" s="64"/>
      <c r="M2" s="64"/>
      <c r="N2" s="64"/>
      <c r="O2" s="64"/>
      <c r="P2" s="64"/>
      <c r="Q2" s="64"/>
      <c r="R2" s="65"/>
    </row>
    <row r="3" spans="1:23" x14ac:dyDescent="0.2">
      <c r="C3" s="65"/>
      <c r="D3" s="65"/>
      <c r="E3" s="65"/>
      <c r="F3" s="65"/>
      <c r="G3" s="65"/>
      <c r="H3" s="65"/>
      <c r="I3" s="65"/>
      <c r="J3" s="65"/>
      <c r="K3" s="65"/>
      <c r="L3" s="65"/>
      <c r="M3" s="65"/>
      <c r="N3" s="65"/>
      <c r="O3" s="65"/>
      <c r="P3" s="65"/>
      <c r="Q3" s="65"/>
      <c r="R3" s="65"/>
    </row>
    <row r="4" spans="1:23" x14ac:dyDescent="0.2">
      <c r="C4" s="65"/>
      <c r="D4" s="65"/>
      <c r="E4" s="65"/>
      <c r="F4" s="65"/>
      <c r="G4" s="65"/>
      <c r="H4" s="65"/>
      <c r="I4" s="65"/>
      <c r="J4" s="65"/>
      <c r="K4" s="65"/>
      <c r="L4" s="65"/>
      <c r="M4" s="65"/>
      <c r="N4" s="65"/>
      <c r="O4" s="65"/>
      <c r="P4" s="65"/>
      <c r="Q4" s="65"/>
      <c r="R4" s="65"/>
    </row>
    <row r="5" spans="1:23" ht="13" x14ac:dyDescent="0.2">
      <c r="C5" s="16"/>
      <c r="D5" s="16"/>
      <c r="E5" s="16"/>
      <c r="F5" s="16"/>
      <c r="G5" s="16"/>
      <c r="H5" s="16"/>
      <c r="I5" s="16"/>
      <c r="J5" s="16"/>
      <c r="K5"/>
      <c r="L5" s="37"/>
      <c r="M5" s="37"/>
      <c r="N5" s="37" t="s">
        <v>0</v>
      </c>
      <c r="O5" s="37"/>
      <c r="P5" s="37"/>
    </row>
    <row r="6" spans="1:23" ht="13" x14ac:dyDescent="0.2">
      <c r="C6" t="s">
        <v>1</v>
      </c>
      <c r="D6" s="16"/>
      <c r="E6" s="16"/>
      <c r="F6" s="16"/>
      <c r="G6" s="16"/>
      <c r="H6" s="16"/>
      <c r="I6" s="16"/>
      <c r="J6" s="16"/>
      <c r="K6"/>
      <c r="L6" s="37"/>
      <c r="M6" s="37"/>
      <c r="N6" s="37"/>
      <c r="O6" s="37"/>
      <c r="P6" s="37"/>
    </row>
    <row r="7" spans="1:23" ht="13" x14ac:dyDescent="0.2">
      <c r="C7" s="16"/>
      <c r="D7" s="16"/>
      <c r="E7" s="16"/>
      <c r="F7" s="16"/>
      <c r="G7" s="16"/>
      <c r="H7" s="16"/>
      <c r="I7" s="16"/>
      <c r="J7" s="16"/>
      <c r="K7" s="37" t="s">
        <v>2</v>
      </c>
      <c r="L7" s="37"/>
      <c r="M7" s="37"/>
      <c r="N7" s="37"/>
      <c r="O7" s="37"/>
      <c r="P7" s="37"/>
    </row>
    <row r="8" spans="1:23" ht="13" x14ac:dyDescent="0.2">
      <c r="C8" s="16"/>
      <c r="D8" s="16"/>
      <c r="E8" s="16"/>
      <c r="F8" s="16"/>
      <c r="G8" s="16"/>
      <c r="H8" s="16"/>
      <c r="I8" s="16"/>
      <c r="J8" s="16"/>
      <c r="K8" s="37"/>
      <c r="L8" s="37"/>
      <c r="M8" s="37"/>
      <c r="N8" s="37"/>
      <c r="O8" s="37"/>
      <c r="P8" s="37"/>
    </row>
    <row r="9" spans="1:23" ht="13" x14ac:dyDescent="0.2">
      <c r="C9" s="16"/>
      <c r="D9" s="16"/>
      <c r="E9" s="16"/>
      <c r="F9" s="16"/>
      <c r="G9" s="16"/>
      <c r="H9" s="16"/>
      <c r="I9" s="16"/>
      <c r="J9" s="16"/>
      <c r="K9" s="38" t="s">
        <v>3</v>
      </c>
      <c r="L9" s="37"/>
      <c r="M9" s="37"/>
      <c r="N9" s="37"/>
      <c r="O9" s="37"/>
      <c r="P9" s="37"/>
    </row>
    <row r="10" spans="1:23" ht="13" x14ac:dyDescent="0.2">
      <c r="C10" s="16"/>
      <c r="D10" s="16"/>
      <c r="E10" s="16"/>
      <c r="F10" s="16"/>
      <c r="G10" s="16"/>
      <c r="H10" s="16"/>
      <c r="I10" s="16"/>
      <c r="J10" s="16"/>
      <c r="K10" s="38"/>
      <c r="L10" s="37"/>
      <c r="M10" s="37"/>
      <c r="N10" s="37"/>
      <c r="O10" s="37"/>
      <c r="P10" s="37"/>
    </row>
    <row r="11" spans="1:23" ht="13" x14ac:dyDescent="0.2">
      <c r="K11" s="38" t="s">
        <v>4</v>
      </c>
      <c r="L11" s="37"/>
      <c r="M11" s="37"/>
      <c r="N11" s="37"/>
      <c r="O11" s="37"/>
      <c r="P11" s="37"/>
    </row>
    <row r="12" spans="1:23" ht="16.5" customHeight="1" x14ac:dyDescent="0.2">
      <c r="E12" s="2"/>
      <c r="F12" s="3"/>
      <c r="G12" s="2"/>
      <c r="K12" s="37"/>
      <c r="L12" s="37"/>
      <c r="M12" s="37"/>
      <c r="N12" s="37"/>
      <c r="O12" s="37"/>
      <c r="P12" s="37"/>
      <c r="W12" s="2"/>
    </row>
    <row r="13" spans="1:23" ht="11.5" thickBot="1" x14ac:dyDescent="0.25">
      <c r="U13" s="4" t="s">
        <v>5</v>
      </c>
    </row>
    <row r="14" spans="1:23" ht="41.5" customHeight="1" thickTop="1" x14ac:dyDescent="0.2">
      <c r="A14" s="66" t="s">
        <v>52</v>
      </c>
      <c r="B14" s="67" t="s">
        <v>6</v>
      </c>
      <c r="C14" s="67"/>
      <c r="D14" s="67"/>
      <c r="E14" s="67"/>
      <c r="F14" s="68" t="s">
        <v>7</v>
      </c>
      <c r="G14" s="69"/>
      <c r="H14" s="69"/>
      <c r="I14" s="70" t="s">
        <v>33</v>
      </c>
      <c r="J14" s="71"/>
      <c r="K14" s="72"/>
      <c r="L14" s="73" t="s">
        <v>39</v>
      </c>
      <c r="M14" s="74"/>
      <c r="N14" s="75"/>
      <c r="O14" s="79" t="s">
        <v>8</v>
      </c>
      <c r="P14" s="74"/>
      <c r="Q14" s="75"/>
      <c r="R14" s="76" t="s">
        <v>43</v>
      </c>
      <c r="S14" s="77"/>
      <c r="T14" s="78"/>
      <c r="U14" s="5" t="s">
        <v>9</v>
      </c>
    </row>
    <row r="15" spans="1:23" ht="66" customHeight="1" x14ac:dyDescent="0.2">
      <c r="A15" s="67"/>
      <c r="B15" s="6" t="s">
        <v>10</v>
      </c>
      <c r="C15" s="7" t="s">
        <v>11</v>
      </c>
      <c r="D15" s="7" t="s">
        <v>12</v>
      </c>
      <c r="E15" s="8" t="s">
        <v>13</v>
      </c>
      <c r="F15" s="6" t="s">
        <v>14</v>
      </c>
      <c r="G15" s="7" t="s">
        <v>15</v>
      </c>
      <c r="H15" s="9" t="s">
        <v>16</v>
      </c>
      <c r="I15" s="6" t="s">
        <v>14</v>
      </c>
      <c r="J15" s="36" t="s">
        <v>53</v>
      </c>
      <c r="K15" s="9" t="s">
        <v>17</v>
      </c>
      <c r="L15" s="6" t="s">
        <v>14</v>
      </c>
      <c r="M15" s="10" t="s">
        <v>41</v>
      </c>
      <c r="N15" s="9" t="s">
        <v>18</v>
      </c>
      <c r="O15" s="6" t="s">
        <v>14</v>
      </c>
      <c r="P15" s="34" t="s">
        <v>42</v>
      </c>
      <c r="Q15" s="9" t="s">
        <v>19</v>
      </c>
      <c r="R15" s="6" t="s">
        <v>14</v>
      </c>
      <c r="S15" s="10" t="s">
        <v>55</v>
      </c>
      <c r="T15" s="9" t="s">
        <v>34</v>
      </c>
      <c r="U15" s="11" t="s">
        <v>35</v>
      </c>
    </row>
    <row r="16" spans="1:23" ht="24" customHeight="1" x14ac:dyDescent="0.2">
      <c r="A16" s="18" t="s">
        <v>20</v>
      </c>
      <c r="B16" s="19">
        <v>1200</v>
      </c>
      <c r="C16" s="23"/>
      <c r="D16" s="20"/>
      <c r="E16" s="21">
        <f>B16*C16*D16</f>
        <v>0</v>
      </c>
      <c r="F16" s="42">
        <v>141012</v>
      </c>
      <c r="G16" s="24"/>
      <c r="H16" s="25">
        <f>F16*G16</f>
        <v>0</v>
      </c>
      <c r="I16" s="42">
        <v>141012</v>
      </c>
      <c r="J16" s="26"/>
      <c r="K16" s="41">
        <f>I16*J16</f>
        <v>0</v>
      </c>
      <c r="L16" s="42">
        <v>141012</v>
      </c>
      <c r="M16" s="27"/>
      <c r="N16" s="25">
        <f>L16*M16</f>
        <v>0</v>
      </c>
      <c r="O16" s="42">
        <v>141012</v>
      </c>
      <c r="P16" s="35">
        <v>3.98</v>
      </c>
      <c r="Q16" s="25">
        <f>O16*P16</f>
        <v>561227.76</v>
      </c>
      <c r="R16" s="42">
        <v>141012</v>
      </c>
      <c r="S16" s="24"/>
      <c r="T16" s="25">
        <v>0</v>
      </c>
      <c r="U16" s="31">
        <f>ROUNDDOWN(E16+H16+K16+N16+Q16+T16,0)</f>
        <v>561227</v>
      </c>
    </row>
    <row r="17" spans="1:21" ht="24" customHeight="1" x14ac:dyDescent="0.2">
      <c r="A17" s="18" t="s">
        <v>21</v>
      </c>
      <c r="B17" s="19">
        <v>1200</v>
      </c>
      <c r="C17" s="12"/>
      <c r="D17" s="20"/>
      <c r="E17" s="21">
        <f t="shared" ref="E17:E27" si="0">B17*C17*D17</f>
        <v>0</v>
      </c>
      <c r="F17" s="42">
        <v>136361</v>
      </c>
      <c r="G17" s="24"/>
      <c r="H17" s="25">
        <f t="shared" ref="H17:H27" si="1">F17*G17</f>
        <v>0</v>
      </c>
      <c r="I17" s="42">
        <v>136361</v>
      </c>
      <c r="J17" s="26"/>
      <c r="K17" s="41">
        <f t="shared" ref="K17:K27" si="2">I17*J17</f>
        <v>0</v>
      </c>
      <c r="L17" s="42">
        <v>136361</v>
      </c>
      <c r="M17" s="27"/>
      <c r="N17" s="25">
        <f t="shared" ref="N17:N27" si="3">L17*M17</f>
        <v>0</v>
      </c>
      <c r="O17" s="42">
        <v>136361</v>
      </c>
      <c r="P17" s="35">
        <v>3.98</v>
      </c>
      <c r="Q17" s="25">
        <f t="shared" ref="Q17:Q27" si="4">O17*P17</f>
        <v>542716.78</v>
      </c>
      <c r="R17" s="42">
        <v>136361</v>
      </c>
      <c r="S17" s="24"/>
      <c r="T17" s="25">
        <v>0</v>
      </c>
      <c r="U17" s="31">
        <f t="shared" ref="U17:U27" si="5">ROUNDDOWN(E17+H17+K17+N17+Q17+T17,0)</f>
        <v>542716</v>
      </c>
    </row>
    <row r="18" spans="1:21" ht="24" customHeight="1" x14ac:dyDescent="0.2">
      <c r="A18" s="18" t="s">
        <v>22</v>
      </c>
      <c r="B18" s="19">
        <v>1200</v>
      </c>
      <c r="C18" s="12"/>
      <c r="D18" s="20"/>
      <c r="E18" s="21">
        <f t="shared" si="0"/>
        <v>0</v>
      </c>
      <c r="F18" s="42">
        <v>230112</v>
      </c>
      <c r="G18" s="24"/>
      <c r="H18" s="25">
        <f t="shared" si="1"/>
        <v>0</v>
      </c>
      <c r="I18" s="42">
        <v>230112</v>
      </c>
      <c r="J18" s="26"/>
      <c r="K18" s="41">
        <f t="shared" si="2"/>
        <v>0</v>
      </c>
      <c r="L18" s="42">
        <v>230112</v>
      </c>
      <c r="M18" s="27"/>
      <c r="N18" s="25">
        <f t="shared" si="3"/>
        <v>0</v>
      </c>
      <c r="O18" s="42">
        <v>230112</v>
      </c>
      <c r="P18" s="35">
        <v>3.98</v>
      </c>
      <c r="Q18" s="25">
        <f t="shared" si="4"/>
        <v>915845.76</v>
      </c>
      <c r="R18" s="42">
        <v>230112</v>
      </c>
      <c r="S18" s="24"/>
      <c r="T18" s="25">
        <v>0</v>
      </c>
      <c r="U18" s="31">
        <f t="shared" si="5"/>
        <v>915845</v>
      </c>
    </row>
    <row r="19" spans="1:21" ht="24" customHeight="1" x14ac:dyDescent="0.2">
      <c r="A19" s="18" t="s">
        <v>23</v>
      </c>
      <c r="B19" s="19">
        <v>1200</v>
      </c>
      <c r="C19" s="12"/>
      <c r="D19" s="20"/>
      <c r="E19" s="21">
        <f t="shared" si="0"/>
        <v>0</v>
      </c>
      <c r="F19" s="42">
        <v>320280</v>
      </c>
      <c r="G19" s="24"/>
      <c r="H19" s="25">
        <f t="shared" si="1"/>
        <v>0</v>
      </c>
      <c r="I19" s="42">
        <v>320280</v>
      </c>
      <c r="J19" s="26"/>
      <c r="K19" s="41">
        <f t="shared" si="2"/>
        <v>0</v>
      </c>
      <c r="L19" s="42">
        <v>320280</v>
      </c>
      <c r="M19" s="27"/>
      <c r="N19" s="25">
        <f t="shared" si="3"/>
        <v>0</v>
      </c>
      <c r="O19" s="42">
        <v>320280</v>
      </c>
      <c r="P19" s="35">
        <v>3.98</v>
      </c>
      <c r="Q19" s="25">
        <f t="shared" si="4"/>
        <v>1274714.3999999999</v>
      </c>
      <c r="R19" s="42">
        <v>320280</v>
      </c>
      <c r="S19" s="24"/>
      <c r="T19" s="25">
        <v>0</v>
      </c>
      <c r="U19" s="31">
        <f t="shared" si="5"/>
        <v>1274714</v>
      </c>
    </row>
    <row r="20" spans="1:21" ht="24" customHeight="1" x14ac:dyDescent="0.2">
      <c r="A20" s="18" t="s">
        <v>24</v>
      </c>
      <c r="B20" s="19">
        <v>1200</v>
      </c>
      <c r="C20" s="12"/>
      <c r="D20" s="20"/>
      <c r="E20" s="21">
        <f t="shared" si="0"/>
        <v>0</v>
      </c>
      <c r="F20" s="42">
        <v>293194</v>
      </c>
      <c r="G20" s="24"/>
      <c r="H20" s="25">
        <f t="shared" si="1"/>
        <v>0</v>
      </c>
      <c r="I20" s="42">
        <v>293194</v>
      </c>
      <c r="J20" s="26"/>
      <c r="K20" s="41">
        <f t="shared" si="2"/>
        <v>0</v>
      </c>
      <c r="L20" s="42">
        <v>293194</v>
      </c>
      <c r="M20" s="27"/>
      <c r="N20" s="25">
        <f t="shared" si="3"/>
        <v>0</v>
      </c>
      <c r="O20" s="42">
        <v>293194</v>
      </c>
      <c r="P20" s="35">
        <v>3.98</v>
      </c>
      <c r="Q20" s="25">
        <f t="shared" si="4"/>
        <v>1166912.1199999999</v>
      </c>
      <c r="R20" s="42">
        <v>293194</v>
      </c>
      <c r="S20" s="24"/>
      <c r="T20" s="25">
        <v>0</v>
      </c>
      <c r="U20" s="31">
        <f t="shared" si="5"/>
        <v>1166912</v>
      </c>
    </row>
    <row r="21" spans="1:21" ht="24" customHeight="1" x14ac:dyDescent="0.2">
      <c r="A21" s="18" t="s">
        <v>25</v>
      </c>
      <c r="B21" s="19">
        <v>1200</v>
      </c>
      <c r="C21" s="12"/>
      <c r="D21" s="20"/>
      <c r="E21" s="21">
        <f t="shared" si="0"/>
        <v>0</v>
      </c>
      <c r="F21" s="42">
        <v>277118</v>
      </c>
      <c r="G21" s="24"/>
      <c r="H21" s="25">
        <f t="shared" si="1"/>
        <v>0</v>
      </c>
      <c r="I21" s="42">
        <v>277118</v>
      </c>
      <c r="J21" s="26"/>
      <c r="K21" s="41">
        <f t="shared" si="2"/>
        <v>0</v>
      </c>
      <c r="L21" s="42">
        <v>277118</v>
      </c>
      <c r="M21" s="27"/>
      <c r="N21" s="25">
        <f t="shared" si="3"/>
        <v>0</v>
      </c>
      <c r="O21" s="42">
        <v>277118</v>
      </c>
      <c r="P21" s="35">
        <v>3.98</v>
      </c>
      <c r="Q21" s="25">
        <f t="shared" si="4"/>
        <v>1102929.6399999999</v>
      </c>
      <c r="R21" s="42">
        <v>277118</v>
      </c>
      <c r="S21" s="24"/>
      <c r="T21" s="25">
        <v>0</v>
      </c>
      <c r="U21" s="31">
        <f t="shared" si="5"/>
        <v>1102929</v>
      </c>
    </row>
    <row r="22" spans="1:21" ht="24" customHeight="1" x14ac:dyDescent="0.2">
      <c r="A22" s="18" t="s">
        <v>26</v>
      </c>
      <c r="B22" s="19">
        <v>1200</v>
      </c>
      <c r="C22" s="12"/>
      <c r="D22" s="20"/>
      <c r="E22" s="21">
        <f t="shared" si="0"/>
        <v>0</v>
      </c>
      <c r="F22" s="42">
        <v>194614</v>
      </c>
      <c r="G22" s="24"/>
      <c r="H22" s="25">
        <f t="shared" si="1"/>
        <v>0</v>
      </c>
      <c r="I22" s="42">
        <v>194614</v>
      </c>
      <c r="J22" s="26"/>
      <c r="K22" s="41">
        <f t="shared" si="2"/>
        <v>0</v>
      </c>
      <c r="L22" s="42">
        <v>194614</v>
      </c>
      <c r="M22" s="27"/>
      <c r="N22" s="25">
        <f t="shared" si="3"/>
        <v>0</v>
      </c>
      <c r="O22" s="42">
        <v>194614</v>
      </c>
      <c r="P22" s="35">
        <v>3.98</v>
      </c>
      <c r="Q22" s="25">
        <f t="shared" si="4"/>
        <v>774563.72</v>
      </c>
      <c r="R22" s="42">
        <v>194614</v>
      </c>
      <c r="S22" s="24"/>
      <c r="T22" s="25">
        <v>0</v>
      </c>
      <c r="U22" s="31">
        <f t="shared" si="5"/>
        <v>774563</v>
      </c>
    </row>
    <row r="23" spans="1:21" ht="24" customHeight="1" x14ac:dyDescent="0.2">
      <c r="A23" s="18" t="s">
        <v>27</v>
      </c>
      <c r="B23" s="19">
        <v>1200</v>
      </c>
      <c r="C23" s="12"/>
      <c r="D23" s="20"/>
      <c r="E23" s="21">
        <f t="shared" si="0"/>
        <v>0</v>
      </c>
      <c r="F23" s="42">
        <v>164561</v>
      </c>
      <c r="G23" s="24"/>
      <c r="H23" s="25">
        <f t="shared" si="1"/>
        <v>0</v>
      </c>
      <c r="I23" s="42">
        <v>164561</v>
      </c>
      <c r="J23" s="26"/>
      <c r="K23" s="41">
        <f t="shared" si="2"/>
        <v>0</v>
      </c>
      <c r="L23" s="42">
        <v>164561</v>
      </c>
      <c r="M23" s="27"/>
      <c r="N23" s="25">
        <f t="shared" si="3"/>
        <v>0</v>
      </c>
      <c r="O23" s="42">
        <v>164561</v>
      </c>
      <c r="P23" s="35">
        <v>3.98</v>
      </c>
      <c r="Q23" s="25">
        <f t="shared" si="4"/>
        <v>654952.78</v>
      </c>
      <c r="R23" s="42">
        <v>164561</v>
      </c>
      <c r="S23" s="24"/>
      <c r="T23" s="25">
        <v>0</v>
      </c>
      <c r="U23" s="31">
        <f t="shared" si="5"/>
        <v>654952</v>
      </c>
    </row>
    <row r="24" spans="1:21" ht="24" customHeight="1" x14ac:dyDescent="0.2">
      <c r="A24" s="18" t="s">
        <v>28</v>
      </c>
      <c r="B24" s="19">
        <v>1200</v>
      </c>
      <c r="C24" s="12"/>
      <c r="D24" s="20"/>
      <c r="E24" s="21">
        <f t="shared" si="0"/>
        <v>0</v>
      </c>
      <c r="F24" s="42">
        <v>229999</v>
      </c>
      <c r="G24" s="24"/>
      <c r="H24" s="25">
        <f t="shared" si="1"/>
        <v>0</v>
      </c>
      <c r="I24" s="42">
        <v>229999</v>
      </c>
      <c r="J24" s="26"/>
      <c r="K24" s="41">
        <f t="shared" si="2"/>
        <v>0</v>
      </c>
      <c r="L24" s="42">
        <v>229999</v>
      </c>
      <c r="M24" s="27"/>
      <c r="N24" s="25">
        <f t="shared" si="3"/>
        <v>0</v>
      </c>
      <c r="O24" s="42">
        <v>229999</v>
      </c>
      <c r="P24" s="35">
        <v>3.98</v>
      </c>
      <c r="Q24" s="25">
        <f t="shared" si="4"/>
        <v>915396.02</v>
      </c>
      <c r="R24" s="42">
        <v>229999</v>
      </c>
      <c r="S24" s="24"/>
      <c r="T24" s="25">
        <v>0</v>
      </c>
      <c r="U24" s="31">
        <f t="shared" si="5"/>
        <v>915396</v>
      </c>
    </row>
    <row r="25" spans="1:21" ht="24" customHeight="1" x14ac:dyDescent="0.2">
      <c r="A25" s="18" t="s">
        <v>29</v>
      </c>
      <c r="B25" s="19">
        <v>1200</v>
      </c>
      <c r="C25" s="12"/>
      <c r="D25" s="20"/>
      <c r="E25" s="21">
        <f t="shared" si="0"/>
        <v>0</v>
      </c>
      <c r="F25" s="42">
        <v>221398</v>
      </c>
      <c r="G25" s="24"/>
      <c r="H25" s="25">
        <f t="shared" si="1"/>
        <v>0</v>
      </c>
      <c r="I25" s="42">
        <v>221398</v>
      </c>
      <c r="J25" s="26"/>
      <c r="K25" s="41">
        <f t="shared" si="2"/>
        <v>0</v>
      </c>
      <c r="L25" s="42">
        <v>221398</v>
      </c>
      <c r="M25" s="27"/>
      <c r="N25" s="25">
        <f t="shared" si="3"/>
        <v>0</v>
      </c>
      <c r="O25" s="42">
        <v>221398</v>
      </c>
      <c r="P25" s="35">
        <v>3.98</v>
      </c>
      <c r="Q25" s="25">
        <f t="shared" si="4"/>
        <v>881164.04</v>
      </c>
      <c r="R25" s="42">
        <v>221398</v>
      </c>
      <c r="S25" s="24"/>
      <c r="T25" s="25">
        <v>0</v>
      </c>
      <c r="U25" s="31">
        <f t="shared" si="5"/>
        <v>881164</v>
      </c>
    </row>
    <row r="26" spans="1:21" ht="24" customHeight="1" x14ac:dyDescent="0.2">
      <c r="A26" s="18" t="s">
        <v>30</v>
      </c>
      <c r="B26" s="19">
        <v>1200</v>
      </c>
      <c r="C26" s="12"/>
      <c r="D26" s="20"/>
      <c r="E26" s="21">
        <f t="shared" si="0"/>
        <v>0</v>
      </c>
      <c r="F26" s="42">
        <v>209054</v>
      </c>
      <c r="G26" s="24"/>
      <c r="H26" s="25">
        <f t="shared" si="1"/>
        <v>0</v>
      </c>
      <c r="I26" s="42">
        <v>209054</v>
      </c>
      <c r="J26" s="26"/>
      <c r="K26" s="41">
        <f t="shared" si="2"/>
        <v>0</v>
      </c>
      <c r="L26" s="42">
        <v>209054</v>
      </c>
      <c r="M26" s="27"/>
      <c r="N26" s="25">
        <f t="shared" si="3"/>
        <v>0</v>
      </c>
      <c r="O26" s="42">
        <v>209054</v>
      </c>
      <c r="P26" s="35">
        <v>3.98</v>
      </c>
      <c r="Q26" s="25">
        <f t="shared" si="4"/>
        <v>832034.92</v>
      </c>
      <c r="R26" s="42">
        <v>209054</v>
      </c>
      <c r="S26" s="24"/>
      <c r="T26" s="25">
        <v>0</v>
      </c>
      <c r="U26" s="31">
        <f t="shared" si="5"/>
        <v>832034</v>
      </c>
    </row>
    <row r="27" spans="1:21" ht="24" customHeight="1" thickBot="1" x14ac:dyDescent="0.25">
      <c r="A27" s="18" t="s">
        <v>31</v>
      </c>
      <c r="B27" s="19">
        <v>1200</v>
      </c>
      <c r="C27" s="12"/>
      <c r="D27" s="20"/>
      <c r="E27" s="21">
        <f t="shared" si="0"/>
        <v>0</v>
      </c>
      <c r="F27" s="42">
        <v>198590</v>
      </c>
      <c r="G27" s="24"/>
      <c r="H27" s="25">
        <f t="shared" si="1"/>
        <v>0</v>
      </c>
      <c r="I27" s="42">
        <v>198590</v>
      </c>
      <c r="J27" s="26"/>
      <c r="K27" s="41">
        <f t="shared" si="2"/>
        <v>0</v>
      </c>
      <c r="L27" s="42">
        <v>198590</v>
      </c>
      <c r="M27" s="27"/>
      <c r="N27" s="25">
        <f t="shared" si="3"/>
        <v>0</v>
      </c>
      <c r="O27" s="42">
        <v>198590</v>
      </c>
      <c r="P27" s="35">
        <v>3.98</v>
      </c>
      <c r="Q27" s="25">
        <f t="shared" si="4"/>
        <v>790388.2</v>
      </c>
      <c r="R27" s="42">
        <v>198590</v>
      </c>
      <c r="S27" s="24"/>
      <c r="T27" s="25">
        <v>0</v>
      </c>
      <c r="U27" s="31">
        <f t="shared" si="5"/>
        <v>790388</v>
      </c>
    </row>
    <row r="28" spans="1:21" ht="33.4" customHeight="1" thickBot="1" x14ac:dyDescent="0.25">
      <c r="A28" s="13"/>
      <c r="B28" s="14"/>
      <c r="C28" s="14"/>
      <c r="E28" s="32" t="s">
        <v>32</v>
      </c>
      <c r="F28" s="22">
        <f>SUM(F16:F27)</f>
        <v>2616293</v>
      </c>
      <c r="S28" s="54" t="s">
        <v>54</v>
      </c>
      <c r="T28" s="55"/>
      <c r="U28" s="28">
        <f>SUM(U16:U27)</f>
        <v>10412840</v>
      </c>
    </row>
    <row r="29" spans="1:21" ht="33.4" customHeight="1" thickBot="1" x14ac:dyDescent="0.25">
      <c r="A29" s="13"/>
      <c r="B29" s="2"/>
      <c r="C29" s="2"/>
      <c r="D29" s="2"/>
      <c r="E29" s="2"/>
      <c r="S29" s="54" t="s">
        <v>44</v>
      </c>
      <c r="T29" s="55"/>
      <c r="U29" s="28">
        <f>U28*3</f>
        <v>31238520</v>
      </c>
    </row>
    <row r="30" spans="1:21" ht="33.4" customHeight="1" thickBot="1" x14ac:dyDescent="0.25">
      <c r="A30" s="13"/>
      <c r="B30" s="2"/>
      <c r="C30" s="2"/>
      <c r="D30" s="2"/>
      <c r="E30" s="2"/>
      <c r="S30" s="54" t="s">
        <v>45</v>
      </c>
      <c r="T30" s="55"/>
      <c r="U30" s="28"/>
    </row>
    <row r="31" spans="1:21" ht="33.4" customHeight="1" thickBot="1" x14ac:dyDescent="0.25">
      <c r="A31" s="13"/>
      <c r="B31" s="2"/>
      <c r="C31" s="2"/>
      <c r="D31" s="2"/>
      <c r="E31" s="2"/>
      <c r="S31" s="54" t="s">
        <v>56</v>
      </c>
      <c r="T31" s="55"/>
      <c r="U31" s="29">
        <f>U29-U30</f>
        <v>31238520</v>
      </c>
    </row>
    <row r="32" spans="1:21" ht="22.5" customHeight="1" thickBot="1" x14ac:dyDescent="0.25">
      <c r="A32" s="13"/>
      <c r="B32" s="2"/>
      <c r="C32" s="2"/>
      <c r="D32" s="2"/>
      <c r="E32" s="2"/>
      <c r="F32" s="2"/>
      <c r="G32" s="2"/>
      <c r="H32" s="4"/>
      <c r="I32" s="4"/>
      <c r="J32" s="4"/>
      <c r="K32" s="4"/>
      <c r="L32" s="4"/>
      <c r="M32" s="4"/>
      <c r="N32" s="4"/>
      <c r="O32" s="4"/>
      <c r="P32" s="4"/>
      <c r="Q32" s="4"/>
      <c r="R32" s="4"/>
      <c r="S32" s="4"/>
      <c r="T32" s="4"/>
      <c r="U32" s="30" t="s">
        <v>46</v>
      </c>
    </row>
    <row r="33" spans="1:21" ht="15.4" customHeight="1" x14ac:dyDescent="0.2">
      <c r="A33" s="13"/>
      <c r="B33" s="2"/>
      <c r="C33" s="56" t="s">
        <v>48</v>
      </c>
      <c r="D33" s="57"/>
      <c r="E33" s="60"/>
      <c r="F33" s="61"/>
      <c r="G33" s="61"/>
      <c r="H33" s="61"/>
      <c r="I33" s="61"/>
      <c r="J33" s="61"/>
      <c r="K33" s="62"/>
      <c r="L33" s="4"/>
      <c r="M33" s="4"/>
      <c r="N33" s="4"/>
      <c r="O33" s="4"/>
      <c r="P33" s="4"/>
      <c r="Q33" s="4"/>
      <c r="R33" s="4"/>
      <c r="S33" s="4"/>
      <c r="T33" s="4"/>
      <c r="U33" s="4"/>
    </row>
    <row r="34" spans="1:21" ht="15.4" customHeight="1" x14ac:dyDescent="0.2">
      <c r="B34" s="15"/>
      <c r="C34" s="58"/>
      <c r="D34" s="59"/>
      <c r="E34" s="48"/>
      <c r="F34" s="48"/>
      <c r="G34" s="48"/>
      <c r="H34" s="48"/>
      <c r="I34" s="48"/>
      <c r="J34" s="48"/>
      <c r="K34" s="49"/>
      <c r="L34" s="3"/>
      <c r="M34" s="3"/>
      <c r="N34" s="3"/>
      <c r="O34" s="3"/>
      <c r="P34" s="3"/>
      <c r="Q34" s="3"/>
      <c r="R34" s="3"/>
      <c r="S34" s="3"/>
      <c r="T34" s="3"/>
      <c r="U34" s="43"/>
    </row>
    <row r="35" spans="1:21" ht="15.4" customHeight="1" x14ac:dyDescent="0.2">
      <c r="C35" s="58"/>
      <c r="D35" s="59"/>
      <c r="E35" s="48"/>
      <c r="F35" s="48"/>
      <c r="G35" s="48"/>
      <c r="H35" s="48"/>
      <c r="I35" s="48"/>
      <c r="J35" s="48"/>
      <c r="K35" s="49"/>
    </row>
    <row r="36" spans="1:21" ht="15.4" customHeight="1" x14ac:dyDescent="0.2">
      <c r="C36" s="44" t="s">
        <v>36</v>
      </c>
      <c r="D36" s="45"/>
      <c r="E36" s="47"/>
      <c r="F36" s="48"/>
      <c r="G36" s="48"/>
      <c r="H36" s="48"/>
      <c r="I36" s="48"/>
      <c r="J36" s="48"/>
      <c r="K36" s="49"/>
    </row>
    <row r="37" spans="1:21" ht="15.4" customHeight="1" x14ac:dyDescent="0.2">
      <c r="C37" s="46"/>
      <c r="D37" s="45"/>
      <c r="E37" s="48"/>
      <c r="F37" s="48"/>
      <c r="G37" s="48"/>
      <c r="H37" s="48"/>
      <c r="I37" s="48"/>
      <c r="J37" s="48"/>
      <c r="K37" s="49"/>
    </row>
    <row r="38" spans="1:21" ht="15.4" customHeight="1" x14ac:dyDescent="0.2">
      <c r="C38" s="46"/>
      <c r="D38" s="45"/>
      <c r="E38" s="48"/>
      <c r="F38" s="48"/>
      <c r="G38" s="48"/>
      <c r="H38" s="48"/>
      <c r="I38" s="48"/>
      <c r="J38" s="48"/>
      <c r="K38" s="49"/>
    </row>
    <row r="39" spans="1:21" ht="15.4" customHeight="1" x14ac:dyDescent="0.2">
      <c r="C39" s="44" t="s">
        <v>47</v>
      </c>
      <c r="D39" s="45"/>
      <c r="E39" s="47"/>
      <c r="F39" s="48"/>
      <c r="G39" s="48"/>
      <c r="H39" s="48"/>
      <c r="I39" s="48"/>
      <c r="J39" s="48"/>
      <c r="K39" s="49"/>
    </row>
    <row r="40" spans="1:21" ht="15.4" customHeight="1" x14ac:dyDescent="0.2">
      <c r="C40" s="46"/>
      <c r="D40" s="45"/>
      <c r="E40" s="48"/>
      <c r="F40" s="48"/>
      <c r="G40" s="48"/>
      <c r="H40" s="48"/>
      <c r="I40" s="48"/>
      <c r="J40" s="48"/>
      <c r="K40" s="49"/>
    </row>
    <row r="41" spans="1:21" ht="15.4" customHeight="1" thickBot="1" x14ac:dyDescent="0.25">
      <c r="C41" s="50"/>
      <c r="D41" s="51"/>
      <c r="E41" s="52"/>
      <c r="F41" s="52"/>
      <c r="G41" s="52"/>
      <c r="H41" s="52"/>
      <c r="I41" s="52"/>
      <c r="J41" s="52"/>
      <c r="K41" s="53"/>
    </row>
  </sheetData>
  <mergeCells count="18">
    <mergeCell ref="C2:R4"/>
    <mergeCell ref="A14:A15"/>
    <mergeCell ref="B14:E14"/>
    <mergeCell ref="F14:H14"/>
    <mergeCell ref="I14:K14"/>
    <mergeCell ref="L14:N14"/>
    <mergeCell ref="R14:T14"/>
    <mergeCell ref="O14:Q14"/>
    <mergeCell ref="C36:D38"/>
    <mergeCell ref="E36:K38"/>
    <mergeCell ref="C39:D41"/>
    <mergeCell ref="E39:K41"/>
    <mergeCell ref="S28:T28"/>
    <mergeCell ref="S29:T29"/>
    <mergeCell ref="S30:T30"/>
    <mergeCell ref="S31:T31"/>
    <mergeCell ref="C33:D35"/>
    <mergeCell ref="E33:K35"/>
  </mergeCells>
  <phoneticPr fontId="3"/>
  <pageMargins left="0.70866141732283472" right="0.70866141732283472" top="0.74803149606299213" bottom="0.74803149606299213" header="0.31496062992125984" footer="0.31496062992125984"/>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43385-3A60-478D-A8EE-3FA5D272874A}">
  <sheetPr>
    <pageSetUpPr fitToPage="1"/>
  </sheetPr>
  <dimension ref="A1:W41"/>
  <sheetViews>
    <sheetView view="pageBreakPreview" zoomScaleNormal="100" zoomScaleSheetLayoutView="100" workbookViewId="0">
      <selection activeCell="L30" sqref="L30"/>
    </sheetView>
  </sheetViews>
  <sheetFormatPr defaultColWidth="9" defaultRowHeight="11" x14ac:dyDescent="0.2"/>
  <cols>
    <col min="1" max="1" width="9.08984375" style="1" customWidth="1"/>
    <col min="2" max="2" width="5.90625" style="1" customWidth="1"/>
    <col min="3" max="3" width="11.08984375" style="1" customWidth="1"/>
    <col min="4" max="4" width="6.26953125" style="1" customWidth="1"/>
    <col min="5" max="5" width="11.6328125" style="1" customWidth="1"/>
    <col min="6" max="6" width="11.08984375" style="1" customWidth="1"/>
    <col min="7" max="7" width="10.90625" style="1" customWidth="1"/>
    <col min="8" max="8" width="13.7265625" style="1" customWidth="1"/>
    <col min="9" max="9" width="11.08984375" style="1" customWidth="1"/>
    <col min="10" max="10" width="13.08984375" style="1" customWidth="1"/>
    <col min="11" max="11" width="13.453125" style="1" customWidth="1"/>
    <col min="12" max="13" width="11.08984375" style="1" customWidth="1"/>
    <col min="14" max="14" width="12.08984375" style="1" customWidth="1"/>
    <col min="15" max="16" width="11.08984375" style="1" customWidth="1"/>
    <col min="17" max="17" width="12.54296875" style="1" customWidth="1"/>
    <col min="18" max="20" width="11.08984375" style="1" customWidth="1"/>
    <col min="21" max="21" width="19.7265625" style="1" customWidth="1"/>
    <col min="22" max="16384" width="9" style="1"/>
  </cols>
  <sheetData>
    <row r="1" spans="1:23" ht="13" x14ac:dyDescent="0.2">
      <c r="A1" s="37" t="s">
        <v>40</v>
      </c>
    </row>
    <row r="2" spans="1:23" x14ac:dyDescent="0.2">
      <c r="C2" s="63" t="s">
        <v>51</v>
      </c>
      <c r="D2" s="64"/>
      <c r="E2" s="64"/>
      <c r="F2" s="64"/>
      <c r="G2" s="64"/>
      <c r="H2" s="64"/>
      <c r="I2" s="64"/>
      <c r="J2" s="64"/>
      <c r="K2" s="64"/>
      <c r="L2" s="64"/>
      <c r="M2" s="64"/>
      <c r="N2" s="64"/>
      <c r="O2" s="64"/>
      <c r="P2" s="64"/>
      <c r="Q2" s="64"/>
      <c r="R2" s="65"/>
    </row>
    <row r="3" spans="1:23" x14ac:dyDescent="0.2">
      <c r="C3" s="65"/>
      <c r="D3" s="65"/>
      <c r="E3" s="65"/>
      <c r="F3" s="65"/>
      <c r="G3" s="65"/>
      <c r="H3" s="65"/>
      <c r="I3" s="65"/>
      <c r="J3" s="65"/>
      <c r="K3" s="65"/>
      <c r="L3" s="65"/>
      <c r="M3" s="65"/>
      <c r="N3" s="65"/>
      <c r="O3" s="65"/>
      <c r="P3" s="65"/>
      <c r="Q3" s="65"/>
      <c r="R3" s="65"/>
    </row>
    <row r="4" spans="1:23" x14ac:dyDescent="0.2">
      <c r="C4" s="65"/>
      <c r="D4" s="65"/>
      <c r="E4" s="65"/>
      <c r="F4" s="65"/>
      <c r="G4" s="65"/>
      <c r="H4" s="65"/>
      <c r="I4" s="65"/>
      <c r="J4" s="65"/>
      <c r="K4" s="65"/>
      <c r="L4" s="65"/>
      <c r="M4" s="65"/>
      <c r="N4" s="65"/>
      <c r="O4" s="65"/>
      <c r="P4" s="65"/>
      <c r="Q4" s="65"/>
      <c r="R4" s="65"/>
    </row>
    <row r="5" spans="1:23" ht="13" x14ac:dyDescent="0.2">
      <c r="C5" s="16"/>
      <c r="D5" s="16"/>
      <c r="E5" s="16"/>
      <c r="F5" s="16"/>
      <c r="G5" s="16"/>
      <c r="H5" s="16"/>
      <c r="I5" s="16"/>
      <c r="J5" s="16"/>
      <c r="K5"/>
      <c r="L5" s="37"/>
      <c r="M5" s="37"/>
      <c r="N5" s="37" t="s">
        <v>0</v>
      </c>
      <c r="O5" s="37"/>
    </row>
    <row r="6" spans="1:23" ht="13" x14ac:dyDescent="0.2">
      <c r="C6" t="s">
        <v>1</v>
      </c>
      <c r="D6" s="16"/>
      <c r="E6" s="16"/>
      <c r="F6" s="16"/>
      <c r="G6" s="16"/>
      <c r="H6" s="16"/>
      <c r="I6" s="16"/>
      <c r="J6" s="16"/>
      <c r="K6"/>
      <c r="L6" s="37"/>
      <c r="M6" s="37"/>
      <c r="N6" s="37"/>
      <c r="O6" s="37"/>
    </row>
    <row r="7" spans="1:23" ht="13" x14ac:dyDescent="0.2">
      <c r="C7" s="16"/>
      <c r="D7" s="16"/>
      <c r="E7" s="16"/>
      <c r="F7" s="16"/>
      <c r="G7" s="16"/>
      <c r="H7" s="16"/>
      <c r="I7" s="16"/>
      <c r="J7" s="16"/>
      <c r="K7" s="37" t="s">
        <v>2</v>
      </c>
      <c r="L7" s="37"/>
      <c r="M7" s="37"/>
      <c r="N7" s="37"/>
      <c r="O7" s="37"/>
    </row>
    <row r="8" spans="1:23" ht="13" x14ac:dyDescent="0.2">
      <c r="C8" s="16"/>
      <c r="D8" s="16"/>
      <c r="E8" s="16"/>
      <c r="F8" s="16"/>
      <c r="G8" s="16"/>
      <c r="H8" s="16"/>
      <c r="I8" s="16"/>
      <c r="J8" s="16"/>
      <c r="K8" s="37"/>
      <c r="L8" s="37"/>
      <c r="M8" s="37"/>
      <c r="N8" s="37"/>
      <c r="O8" s="37"/>
    </row>
    <row r="9" spans="1:23" ht="13" x14ac:dyDescent="0.2">
      <c r="C9" s="16"/>
      <c r="D9" s="16"/>
      <c r="E9" s="16"/>
      <c r="F9" s="16"/>
      <c r="G9" s="16"/>
      <c r="H9" s="16"/>
      <c r="I9" s="16"/>
      <c r="J9" s="16"/>
      <c r="K9" s="38" t="s">
        <v>3</v>
      </c>
      <c r="L9" s="37"/>
      <c r="M9" s="37"/>
      <c r="N9" s="37"/>
      <c r="O9" s="37"/>
    </row>
    <row r="10" spans="1:23" ht="13" x14ac:dyDescent="0.2">
      <c r="C10" s="16"/>
      <c r="D10" s="16"/>
      <c r="E10" s="16"/>
      <c r="F10" s="16"/>
      <c r="G10" s="16"/>
      <c r="H10" s="16"/>
      <c r="I10" s="16"/>
      <c r="J10" s="16"/>
      <c r="K10" s="38"/>
      <c r="L10" s="37"/>
      <c r="M10" s="37"/>
      <c r="N10" s="37"/>
      <c r="O10" s="37"/>
    </row>
    <row r="11" spans="1:23" ht="13" x14ac:dyDescent="0.2">
      <c r="K11" s="38" t="s">
        <v>4</v>
      </c>
      <c r="L11" s="37"/>
      <c r="M11" s="37"/>
      <c r="N11" s="37"/>
      <c r="O11" s="37"/>
    </row>
    <row r="12" spans="1:23" ht="16.5" customHeight="1" x14ac:dyDescent="0.2">
      <c r="E12" s="2"/>
      <c r="F12" s="3"/>
      <c r="G12" s="2"/>
      <c r="K12" s="37"/>
      <c r="L12" s="37"/>
      <c r="M12" s="37"/>
      <c r="N12" s="37"/>
      <c r="O12" s="37"/>
      <c r="W12" s="2"/>
    </row>
    <row r="13" spans="1:23" ht="11.5" thickBot="1" x14ac:dyDescent="0.25">
      <c r="U13" s="4" t="s">
        <v>5</v>
      </c>
    </row>
    <row r="14" spans="1:23" ht="41.5" customHeight="1" thickTop="1" x14ac:dyDescent="0.2">
      <c r="A14" s="66" t="s">
        <v>52</v>
      </c>
      <c r="B14" s="67" t="s">
        <v>6</v>
      </c>
      <c r="C14" s="67"/>
      <c r="D14" s="67"/>
      <c r="E14" s="67"/>
      <c r="F14" s="68" t="s">
        <v>7</v>
      </c>
      <c r="G14" s="69"/>
      <c r="H14" s="69"/>
      <c r="I14" s="70" t="s">
        <v>33</v>
      </c>
      <c r="J14" s="71"/>
      <c r="K14" s="72"/>
      <c r="L14" s="73" t="s">
        <v>39</v>
      </c>
      <c r="M14" s="74"/>
      <c r="N14" s="75"/>
      <c r="O14" s="79" t="s">
        <v>8</v>
      </c>
      <c r="P14" s="74"/>
      <c r="Q14" s="75"/>
      <c r="R14" s="76" t="s">
        <v>43</v>
      </c>
      <c r="S14" s="77"/>
      <c r="T14" s="78"/>
      <c r="U14" s="5" t="s">
        <v>9</v>
      </c>
    </row>
    <row r="15" spans="1:23" ht="66" customHeight="1" x14ac:dyDescent="0.2">
      <c r="A15" s="67"/>
      <c r="B15" s="6" t="s">
        <v>10</v>
      </c>
      <c r="C15" s="7" t="s">
        <v>11</v>
      </c>
      <c r="D15" s="7" t="s">
        <v>12</v>
      </c>
      <c r="E15" s="8" t="s">
        <v>13</v>
      </c>
      <c r="F15" s="6" t="s">
        <v>14</v>
      </c>
      <c r="G15" s="7" t="s">
        <v>15</v>
      </c>
      <c r="H15" s="9" t="s">
        <v>16</v>
      </c>
      <c r="I15" s="6" t="s">
        <v>14</v>
      </c>
      <c r="J15" s="36" t="s">
        <v>53</v>
      </c>
      <c r="K15" s="9" t="s">
        <v>17</v>
      </c>
      <c r="L15" s="6" t="s">
        <v>14</v>
      </c>
      <c r="M15" s="10" t="s">
        <v>41</v>
      </c>
      <c r="N15" s="9" t="s">
        <v>18</v>
      </c>
      <c r="O15" s="6" t="s">
        <v>14</v>
      </c>
      <c r="P15" s="34" t="s">
        <v>42</v>
      </c>
      <c r="Q15" s="9" t="s">
        <v>19</v>
      </c>
      <c r="R15" s="6" t="s">
        <v>14</v>
      </c>
      <c r="S15" s="10" t="s">
        <v>55</v>
      </c>
      <c r="T15" s="9" t="s">
        <v>34</v>
      </c>
      <c r="U15" s="11" t="s">
        <v>35</v>
      </c>
    </row>
    <row r="16" spans="1:23" ht="24" customHeight="1" x14ac:dyDescent="0.2">
      <c r="A16" s="18" t="s">
        <v>20</v>
      </c>
      <c r="B16" s="19">
        <v>950</v>
      </c>
      <c r="C16" s="23"/>
      <c r="D16" s="20"/>
      <c r="E16" s="21">
        <f>B16*C16*D16</f>
        <v>0</v>
      </c>
      <c r="F16" s="42">
        <v>219950</v>
      </c>
      <c r="G16" s="24"/>
      <c r="H16" s="25">
        <f>F16*G16</f>
        <v>0</v>
      </c>
      <c r="I16" s="42">
        <v>219950</v>
      </c>
      <c r="J16" s="26"/>
      <c r="K16" s="41">
        <f>I16*J16</f>
        <v>0</v>
      </c>
      <c r="L16" s="42">
        <v>219950</v>
      </c>
      <c r="M16" s="27"/>
      <c r="N16" s="25">
        <f>L16*M16</f>
        <v>0</v>
      </c>
      <c r="O16" s="42">
        <v>219950</v>
      </c>
      <c r="P16" s="35">
        <v>3.98</v>
      </c>
      <c r="Q16" s="25">
        <f>O16*P16</f>
        <v>875401</v>
      </c>
      <c r="R16" s="42">
        <v>219950</v>
      </c>
      <c r="S16" s="24"/>
      <c r="T16" s="25">
        <v>0</v>
      </c>
      <c r="U16" s="31">
        <f>ROUNDDOWN(E16+H16+K16+N16+Q16+T16,0)</f>
        <v>875401</v>
      </c>
    </row>
    <row r="17" spans="1:21" ht="24" customHeight="1" x14ac:dyDescent="0.2">
      <c r="A17" s="18" t="s">
        <v>21</v>
      </c>
      <c r="B17" s="19">
        <v>950</v>
      </c>
      <c r="C17" s="12"/>
      <c r="D17" s="20"/>
      <c r="E17" s="21">
        <f t="shared" ref="E17:E27" si="0">B17*C17*D17</f>
        <v>0</v>
      </c>
      <c r="F17" s="42">
        <v>232003</v>
      </c>
      <c r="G17" s="24"/>
      <c r="H17" s="25">
        <f t="shared" ref="H17:H27" si="1">F17*G17</f>
        <v>0</v>
      </c>
      <c r="I17" s="42">
        <v>232003</v>
      </c>
      <c r="J17" s="26"/>
      <c r="K17" s="41">
        <f t="shared" ref="K17:K27" si="2">I17*J17</f>
        <v>0</v>
      </c>
      <c r="L17" s="42">
        <v>232003</v>
      </c>
      <c r="M17" s="27"/>
      <c r="N17" s="25">
        <f t="shared" ref="N17:N27" si="3">L17*M17</f>
        <v>0</v>
      </c>
      <c r="O17" s="42">
        <v>232003</v>
      </c>
      <c r="P17" s="35">
        <v>3.98</v>
      </c>
      <c r="Q17" s="25">
        <f t="shared" ref="Q17:Q27" si="4">O17*P17</f>
        <v>923371.94</v>
      </c>
      <c r="R17" s="42">
        <v>232003</v>
      </c>
      <c r="S17" s="24"/>
      <c r="T17" s="25">
        <v>0</v>
      </c>
      <c r="U17" s="31">
        <f t="shared" ref="U17:U27" si="5">ROUNDDOWN(E17+H17+K17+N17+Q17+T17,0)</f>
        <v>923371</v>
      </c>
    </row>
    <row r="18" spans="1:21" ht="24" customHeight="1" x14ac:dyDescent="0.2">
      <c r="A18" s="18" t="s">
        <v>22</v>
      </c>
      <c r="B18" s="19">
        <v>950</v>
      </c>
      <c r="C18" s="12"/>
      <c r="D18" s="20"/>
      <c r="E18" s="21">
        <f t="shared" si="0"/>
        <v>0</v>
      </c>
      <c r="F18" s="42">
        <v>282182</v>
      </c>
      <c r="G18" s="24"/>
      <c r="H18" s="25">
        <f t="shared" si="1"/>
        <v>0</v>
      </c>
      <c r="I18" s="42">
        <v>282182</v>
      </c>
      <c r="J18" s="26"/>
      <c r="K18" s="41">
        <f t="shared" si="2"/>
        <v>0</v>
      </c>
      <c r="L18" s="42">
        <v>282182</v>
      </c>
      <c r="M18" s="27"/>
      <c r="N18" s="25">
        <f t="shared" si="3"/>
        <v>0</v>
      </c>
      <c r="O18" s="42">
        <v>282182</v>
      </c>
      <c r="P18" s="35">
        <v>3.98</v>
      </c>
      <c r="Q18" s="25">
        <f t="shared" si="4"/>
        <v>1123084.3600000001</v>
      </c>
      <c r="R18" s="42">
        <v>282182</v>
      </c>
      <c r="S18" s="24"/>
      <c r="T18" s="25">
        <v>0</v>
      </c>
      <c r="U18" s="31">
        <f t="shared" si="5"/>
        <v>1123084</v>
      </c>
    </row>
    <row r="19" spans="1:21" ht="24" customHeight="1" x14ac:dyDescent="0.2">
      <c r="A19" s="18" t="s">
        <v>23</v>
      </c>
      <c r="B19" s="19">
        <v>950</v>
      </c>
      <c r="C19" s="12"/>
      <c r="D19" s="20"/>
      <c r="E19" s="21">
        <f t="shared" si="0"/>
        <v>0</v>
      </c>
      <c r="F19" s="42">
        <v>352908</v>
      </c>
      <c r="G19" s="24"/>
      <c r="H19" s="25">
        <f t="shared" si="1"/>
        <v>0</v>
      </c>
      <c r="I19" s="42">
        <v>352908</v>
      </c>
      <c r="J19" s="26"/>
      <c r="K19" s="41">
        <f t="shared" si="2"/>
        <v>0</v>
      </c>
      <c r="L19" s="42">
        <v>352908</v>
      </c>
      <c r="M19" s="27"/>
      <c r="N19" s="25">
        <f t="shared" si="3"/>
        <v>0</v>
      </c>
      <c r="O19" s="42">
        <v>352908</v>
      </c>
      <c r="P19" s="35">
        <v>3.98</v>
      </c>
      <c r="Q19" s="25">
        <f t="shared" si="4"/>
        <v>1404573.84</v>
      </c>
      <c r="R19" s="42">
        <v>352908</v>
      </c>
      <c r="S19" s="24"/>
      <c r="T19" s="25">
        <v>0</v>
      </c>
      <c r="U19" s="31">
        <f t="shared" si="5"/>
        <v>1404573</v>
      </c>
    </row>
    <row r="20" spans="1:21" ht="24" customHeight="1" x14ac:dyDescent="0.2">
      <c r="A20" s="18" t="s">
        <v>24</v>
      </c>
      <c r="B20" s="19">
        <v>950</v>
      </c>
      <c r="C20" s="12"/>
      <c r="D20" s="20"/>
      <c r="E20" s="21">
        <f t="shared" si="0"/>
        <v>0</v>
      </c>
      <c r="F20" s="42">
        <v>343829</v>
      </c>
      <c r="G20" s="24"/>
      <c r="H20" s="25">
        <f t="shared" si="1"/>
        <v>0</v>
      </c>
      <c r="I20" s="42">
        <v>343829</v>
      </c>
      <c r="J20" s="26"/>
      <c r="K20" s="41">
        <f t="shared" si="2"/>
        <v>0</v>
      </c>
      <c r="L20" s="42">
        <v>343829</v>
      </c>
      <c r="M20" s="27"/>
      <c r="N20" s="25">
        <f t="shared" si="3"/>
        <v>0</v>
      </c>
      <c r="O20" s="42">
        <v>343829</v>
      </c>
      <c r="P20" s="35">
        <v>3.98</v>
      </c>
      <c r="Q20" s="25">
        <f t="shared" si="4"/>
        <v>1368439.42</v>
      </c>
      <c r="R20" s="42">
        <v>343829</v>
      </c>
      <c r="S20" s="24"/>
      <c r="T20" s="25">
        <v>0</v>
      </c>
      <c r="U20" s="31">
        <f t="shared" si="5"/>
        <v>1368439</v>
      </c>
    </row>
    <row r="21" spans="1:21" ht="24" customHeight="1" x14ac:dyDescent="0.2">
      <c r="A21" s="18" t="s">
        <v>25</v>
      </c>
      <c r="B21" s="19">
        <v>950</v>
      </c>
      <c r="C21" s="12"/>
      <c r="D21" s="20"/>
      <c r="E21" s="21">
        <f t="shared" si="0"/>
        <v>0</v>
      </c>
      <c r="F21" s="42">
        <v>315725</v>
      </c>
      <c r="G21" s="24"/>
      <c r="H21" s="25">
        <f t="shared" si="1"/>
        <v>0</v>
      </c>
      <c r="I21" s="42">
        <v>315725</v>
      </c>
      <c r="J21" s="26"/>
      <c r="K21" s="41">
        <f t="shared" si="2"/>
        <v>0</v>
      </c>
      <c r="L21" s="42">
        <v>315725</v>
      </c>
      <c r="M21" s="27"/>
      <c r="N21" s="25">
        <f t="shared" si="3"/>
        <v>0</v>
      </c>
      <c r="O21" s="42">
        <v>315725</v>
      </c>
      <c r="P21" s="35">
        <v>3.98</v>
      </c>
      <c r="Q21" s="25">
        <f t="shared" si="4"/>
        <v>1256585.5</v>
      </c>
      <c r="R21" s="42">
        <v>315725</v>
      </c>
      <c r="S21" s="24"/>
      <c r="T21" s="25">
        <v>0</v>
      </c>
      <c r="U21" s="31">
        <f t="shared" si="5"/>
        <v>1256585</v>
      </c>
    </row>
    <row r="22" spans="1:21" ht="24" customHeight="1" x14ac:dyDescent="0.2">
      <c r="A22" s="18" t="s">
        <v>26</v>
      </c>
      <c r="B22" s="19">
        <v>950</v>
      </c>
      <c r="C22" s="12"/>
      <c r="D22" s="20"/>
      <c r="E22" s="21">
        <f t="shared" si="0"/>
        <v>0</v>
      </c>
      <c r="F22" s="42">
        <v>270430</v>
      </c>
      <c r="G22" s="24"/>
      <c r="H22" s="25">
        <f t="shared" si="1"/>
        <v>0</v>
      </c>
      <c r="I22" s="42">
        <v>270430</v>
      </c>
      <c r="J22" s="26"/>
      <c r="K22" s="41">
        <f t="shared" si="2"/>
        <v>0</v>
      </c>
      <c r="L22" s="42">
        <v>270430</v>
      </c>
      <c r="M22" s="27"/>
      <c r="N22" s="25">
        <f t="shared" si="3"/>
        <v>0</v>
      </c>
      <c r="O22" s="42">
        <v>270430</v>
      </c>
      <c r="P22" s="35">
        <v>3.98</v>
      </c>
      <c r="Q22" s="25">
        <f t="shared" si="4"/>
        <v>1076311.3999999999</v>
      </c>
      <c r="R22" s="42">
        <v>270430</v>
      </c>
      <c r="S22" s="24"/>
      <c r="T22" s="25">
        <v>0</v>
      </c>
      <c r="U22" s="31">
        <f t="shared" si="5"/>
        <v>1076311</v>
      </c>
    </row>
    <row r="23" spans="1:21" ht="24" customHeight="1" x14ac:dyDescent="0.2">
      <c r="A23" s="18" t="s">
        <v>27</v>
      </c>
      <c r="B23" s="19">
        <v>950</v>
      </c>
      <c r="C23" s="12"/>
      <c r="D23" s="20"/>
      <c r="E23" s="21">
        <f t="shared" si="0"/>
        <v>0</v>
      </c>
      <c r="F23" s="42">
        <v>214730</v>
      </c>
      <c r="G23" s="24"/>
      <c r="H23" s="25">
        <f t="shared" si="1"/>
        <v>0</v>
      </c>
      <c r="I23" s="42">
        <v>214730</v>
      </c>
      <c r="J23" s="26"/>
      <c r="K23" s="41">
        <f t="shared" si="2"/>
        <v>0</v>
      </c>
      <c r="L23" s="42">
        <v>214730</v>
      </c>
      <c r="M23" s="27"/>
      <c r="N23" s="25">
        <f t="shared" si="3"/>
        <v>0</v>
      </c>
      <c r="O23" s="42">
        <v>214730</v>
      </c>
      <c r="P23" s="35">
        <v>3.98</v>
      </c>
      <c r="Q23" s="25">
        <f t="shared" si="4"/>
        <v>854625.4</v>
      </c>
      <c r="R23" s="42">
        <v>214730</v>
      </c>
      <c r="S23" s="24"/>
      <c r="T23" s="25">
        <v>0</v>
      </c>
      <c r="U23" s="31">
        <f t="shared" si="5"/>
        <v>854625</v>
      </c>
    </row>
    <row r="24" spans="1:21" ht="24" customHeight="1" x14ac:dyDescent="0.2">
      <c r="A24" s="18" t="s">
        <v>28</v>
      </c>
      <c r="B24" s="19">
        <v>950</v>
      </c>
      <c r="C24" s="12"/>
      <c r="D24" s="20"/>
      <c r="E24" s="21">
        <f t="shared" si="0"/>
        <v>0</v>
      </c>
      <c r="F24" s="42">
        <v>240283</v>
      </c>
      <c r="G24" s="24"/>
      <c r="H24" s="25">
        <f t="shared" si="1"/>
        <v>0</v>
      </c>
      <c r="I24" s="42">
        <v>240283</v>
      </c>
      <c r="J24" s="26"/>
      <c r="K24" s="41">
        <f t="shared" si="2"/>
        <v>0</v>
      </c>
      <c r="L24" s="42">
        <v>240283</v>
      </c>
      <c r="M24" s="27"/>
      <c r="N24" s="25">
        <f t="shared" si="3"/>
        <v>0</v>
      </c>
      <c r="O24" s="42">
        <v>240283</v>
      </c>
      <c r="P24" s="35">
        <v>3.98</v>
      </c>
      <c r="Q24" s="25">
        <f t="shared" si="4"/>
        <v>956326.34</v>
      </c>
      <c r="R24" s="42">
        <v>240283</v>
      </c>
      <c r="S24" s="24"/>
      <c r="T24" s="25">
        <v>0</v>
      </c>
      <c r="U24" s="31">
        <f t="shared" si="5"/>
        <v>956326</v>
      </c>
    </row>
    <row r="25" spans="1:21" ht="24" customHeight="1" x14ac:dyDescent="0.2">
      <c r="A25" s="18" t="s">
        <v>29</v>
      </c>
      <c r="B25" s="19">
        <v>950</v>
      </c>
      <c r="C25" s="12"/>
      <c r="D25" s="20"/>
      <c r="E25" s="21">
        <f t="shared" si="0"/>
        <v>0</v>
      </c>
      <c r="F25" s="42">
        <v>247318</v>
      </c>
      <c r="G25" s="24"/>
      <c r="H25" s="25">
        <f t="shared" si="1"/>
        <v>0</v>
      </c>
      <c r="I25" s="42">
        <v>247318</v>
      </c>
      <c r="J25" s="26"/>
      <c r="K25" s="41">
        <f t="shared" si="2"/>
        <v>0</v>
      </c>
      <c r="L25" s="42">
        <v>247318</v>
      </c>
      <c r="M25" s="27"/>
      <c r="N25" s="25">
        <f t="shared" si="3"/>
        <v>0</v>
      </c>
      <c r="O25" s="42">
        <v>247318</v>
      </c>
      <c r="P25" s="35">
        <v>3.98</v>
      </c>
      <c r="Q25" s="25">
        <f t="shared" si="4"/>
        <v>984325.64</v>
      </c>
      <c r="R25" s="42">
        <v>247318</v>
      </c>
      <c r="S25" s="24"/>
      <c r="T25" s="25">
        <v>0</v>
      </c>
      <c r="U25" s="31">
        <f t="shared" si="5"/>
        <v>984325</v>
      </c>
    </row>
    <row r="26" spans="1:21" ht="24" customHeight="1" x14ac:dyDescent="0.2">
      <c r="A26" s="18" t="s">
        <v>30</v>
      </c>
      <c r="B26" s="19">
        <v>950</v>
      </c>
      <c r="C26" s="12"/>
      <c r="D26" s="20"/>
      <c r="E26" s="21">
        <f t="shared" si="0"/>
        <v>0</v>
      </c>
      <c r="F26" s="42">
        <v>233429</v>
      </c>
      <c r="G26" s="24"/>
      <c r="H26" s="25">
        <f t="shared" si="1"/>
        <v>0</v>
      </c>
      <c r="I26" s="42">
        <v>233429</v>
      </c>
      <c r="J26" s="26"/>
      <c r="K26" s="41">
        <f t="shared" si="2"/>
        <v>0</v>
      </c>
      <c r="L26" s="42">
        <v>233429</v>
      </c>
      <c r="M26" s="27"/>
      <c r="N26" s="25">
        <f t="shared" si="3"/>
        <v>0</v>
      </c>
      <c r="O26" s="42">
        <v>233429</v>
      </c>
      <c r="P26" s="35">
        <v>3.98</v>
      </c>
      <c r="Q26" s="25">
        <f t="shared" si="4"/>
        <v>929047.42</v>
      </c>
      <c r="R26" s="42">
        <v>233429</v>
      </c>
      <c r="S26" s="24"/>
      <c r="T26" s="25">
        <v>0</v>
      </c>
      <c r="U26" s="31">
        <f t="shared" si="5"/>
        <v>929047</v>
      </c>
    </row>
    <row r="27" spans="1:21" ht="24" customHeight="1" thickBot="1" x14ac:dyDescent="0.25">
      <c r="A27" s="18" t="s">
        <v>31</v>
      </c>
      <c r="B27" s="19">
        <v>950</v>
      </c>
      <c r="C27" s="12"/>
      <c r="D27" s="20"/>
      <c r="E27" s="21">
        <f t="shared" si="0"/>
        <v>0</v>
      </c>
      <c r="F27" s="42">
        <v>247231</v>
      </c>
      <c r="G27" s="24"/>
      <c r="H27" s="25">
        <f t="shared" si="1"/>
        <v>0</v>
      </c>
      <c r="I27" s="42">
        <v>247231</v>
      </c>
      <c r="J27" s="26"/>
      <c r="K27" s="41">
        <f t="shared" si="2"/>
        <v>0</v>
      </c>
      <c r="L27" s="42">
        <v>247231</v>
      </c>
      <c r="M27" s="27"/>
      <c r="N27" s="25">
        <f t="shared" si="3"/>
        <v>0</v>
      </c>
      <c r="O27" s="42">
        <v>247231</v>
      </c>
      <c r="P27" s="35">
        <v>3.98</v>
      </c>
      <c r="Q27" s="25">
        <f t="shared" si="4"/>
        <v>983979.38</v>
      </c>
      <c r="R27" s="42">
        <v>247231</v>
      </c>
      <c r="S27" s="24"/>
      <c r="T27" s="25">
        <v>0</v>
      </c>
      <c r="U27" s="31">
        <f t="shared" si="5"/>
        <v>983979</v>
      </c>
    </row>
    <row r="28" spans="1:21" ht="33.4" customHeight="1" thickBot="1" x14ac:dyDescent="0.25">
      <c r="A28" s="13"/>
      <c r="B28" s="14"/>
      <c r="C28" s="14"/>
      <c r="E28" s="32" t="s">
        <v>32</v>
      </c>
      <c r="F28" s="22">
        <f>SUM(F16:F27)</f>
        <v>3200018</v>
      </c>
      <c r="S28" s="54" t="s">
        <v>54</v>
      </c>
      <c r="T28" s="55"/>
      <c r="U28" s="28">
        <f>SUM(U16:U27)</f>
        <v>12736066</v>
      </c>
    </row>
    <row r="29" spans="1:21" ht="33.4" customHeight="1" thickBot="1" x14ac:dyDescent="0.25">
      <c r="A29" s="13"/>
      <c r="B29" s="2"/>
      <c r="C29" s="2"/>
      <c r="D29" s="2"/>
      <c r="E29" s="2"/>
      <c r="S29" s="54" t="s">
        <v>44</v>
      </c>
      <c r="T29" s="55"/>
      <c r="U29" s="28">
        <f>U28*3</f>
        <v>38208198</v>
      </c>
    </row>
    <row r="30" spans="1:21" ht="33.4" customHeight="1" thickBot="1" x14ac:dyDescent="0.25">
      <c r="A30" s="13"/>
      <c r="B30" s="2"/>
      <c r="C30" s="2"/>
      <c r="D30" s="2"/>
      <c r="E30" s="2"/>
      <c r="S30" s="54" t="s">
        <v>45</v>
      </c>
      <c r="T30" s="55"/>
      <c r="U30" s="28"/>
    </row>
    <row r="31" spans="1:21" ht="33.4" customHeight="1" thickBot="1" x14ac:dyDescent="0.25">
      <c r="A31" s="13"/>
      <c r="B31" s="2"/>
      <c r="C31" s="2"/>
      <c r="D31" s="2"/>
      <c r="E31" s="2"/>
      <c r="S31" s="54" t="s">
        <v>56</v>
      </c>
      <c r="T31" s="55"/>
      <c r="U31" s="29">
        <f>U29-U30</f>
        <v>38208198</v>
      </c>
    </row>
    <row r="32" spans="1:21" ht="22.5" customHeight="1" thickBot="1" x14ac:dyDescent="0.25">
      <c r="A32" s="13"/>
      <c r="B32" s="2"/>
      <c r="C32" s="2"/>
      <c r="D32" s="2"/>
      <c r="E32" s="2"/>
      <c r="F32" s="2"/>
      <c r="G32" s="2"/>
      <c r="H32" s="4"/>
      <c r="I32" s="4"/>
      <c r="J32" s="4"/>
      <c r="K32" s="4"/>
      <c r="L32" s="4"/>
      <c r="M32" s="4"/>
      <c r="N32" s="4"/>
      <c r="O32" s="4"/>
      <c r="P32" s="4"/>
      <c r="Q32" s="4"/>
      <c r="R32" s="4"/>
      <c r="S32" s="4"/>
      <c r="T32" s="4"/>
      <c r="U32" s="30" t="s">
        <v>46</v>
      </c>
    </row>
    <row r="33" spans="1:21" ht="15.4" customHeight="1" x14ac:dyDescent="0.2">
      <c r="A33" s="13"/>
      <c r="B33" s="2"/>
      <c r="C33" s="56" t="s">
        <v>48</v>
      </c>
      <c r="D33" s="57"/>
      <c r="E33" s="60"/>
      <c r="F33" s="61"/>
      <c r="G33" s="61"/>
      <c r="H33" s="61"/>
      <c r="I33" s="61"/>
      <c r="J33" s="61"/>
      <c r="K33" s="62"/>
      <c r="L33" s="4"/>
      <c r="M33" s="4"/>
      <c r="N33" s="4"/>
      <c r="O33" s="4"/>
      <c r="P33" s="4"/>
      <c r="Q33" s="4"/>
      <c r="R33" s="4"/>
      <c r="S33" s="4"/>
      <c r="T33" s="4"/>
      <c r="U33" s="4"/>
    </row>
    <row r="34" spans="1:21" ht="15.4" customHeight="1" x14ac:dyDescent="0.2">
      <c r="B34" s="15"/>
      <c r="C34" s="58"/>
      <c r="D34" s="59"/>
      <c r="E34" s="48"/>
      <c r="F34" s="48"/>
      <c r="G34" s="48"/>
      <c r="H34" s="48"/>
      <c r="I34" s="48"/>
      <c r="J34" s="48"/>
      <c r="K34" s="49"/>
      <c r="L34" s="3"/>
      <c r="M34" s="3"/>
      <c r="N34" s="3"/>
      <c r="O34" s="3"/>
      <c r="P34" s="3"/>
      <c r="Q34" s="3"/>
      <c r="R34" s="3"/>
      <c r="S34" s="3"/>
      <c r="T34" s="3"/>
      <c r="U34" s="17"/>
    </row>
    <row r="35" spans="1:21" ht="15.4" customHeight="1" x14ac:dyDescent="0.2">
      <c r="C35" s="58"/>
      <c r="D35" s="59"/>
      <c r="E35" s="48"/>
      <c r="F35" s="48"/>
      <c r="G35" s="48"/>
      <c r="H35" s="48"/>
      <c r="I35" s="48"/>
      <c r="J35" s="48"/>
      <c r="K35" s="49"/>
    </row>
    <row r="36" spans="1:21" ht="15.4" customHeight="1" x14ac:dyDescent="0.2">
      <c r="C36" s="44" t="s">
        <v>36</v>
      </c>
      <c r="D36" s="45"/>
      <c r="E36" s="47"/>
      <c r="F36" s="48"/>
      <c r="G36" s="48"/>
      <c r="H36" s="48"/>
      <c r="I36" s="48"/>
      <c r="J36" s="48"/>
      <c r="K36" s="49"/>
    </row>
    <row r="37" spans="1:21" ht="15.4" customHeight="1" x14ac:dyDescent="0.2">
      <c r="C37" s="46"/>
      <c r="D37" s="45"/>
      <c r="E37" s="48"/>
      <c r="F37" s="48"/>
      <c r="G37" s="48"/>
      <c r="H37" s="48"/>
      <c r="I37" s="48"/>
      <c r="J37" s="48"/>
      <c r="K37" s="49"/>
    </row>
    <row r="38" spans="1:21" ht="15.4" customHeight="1" x14ac:dyDescent="0.2">
      <c r="C38" s="46"/>
      <c r="D38" s="45"/>
      <c r="E38" s="48"/>
      <c r="F38" s="48"/>
      <c r="G38" s="48"/>
      <c r="H38" s="48"/>
      <c r="I38" s="48"/>
      <c r="J38" s="48"/>
      <c r="K38" s="49"/>
    </row>
    <row r="39" spans="1:21" ht="15.4" customHeight="1" x14ac:dyDescent="0.2">
      <c r="C39" s="44" t="s">
        <v>47</v>
      </c>
      <c r="D39" s="45"/>
      <c r="E39" s="47"/>
      <c r="F39" s="48"/>
      <c r="G39" s="48"/>
      <c r="H39" s="48"/>
      <c r="I39" s="48"/>
      <c r="J39" s="48"/>
      <c r="K39" s="49"/>
    </row>
    <row r="40" spans="1:21" ht="15.4" customHeight="1" x14ac:dyDescent="0.2">
      <c r="C40" s="46"/>
      <c r="D40" s="45"/>
      <c r="E40" s="48"/>
      <c r="F40" s="48"/>
      <c r="G40" s="48"/>
      <c r="H40" s="48"/>
      <c r="I40" s="48"/>
      <c r="J40" s="48"/>
      <c r="K40" s="49"/>
    </row>
    <row r="41" spans="1:21" ht="15.4" customHeight="1" thickBot="1" x14ac:dyDescent="0.25">
      <c r="C41" s="50"/>
      <c r="D41" s="51"/>
      <c r="E41" s="52"/>
      <c r="F41" s="52"/>
      <c r="G41" s="52"/>
      <c r="H41" s="52"/>
      <c r="I41" s="52"/>
      <c r="J41" s="52"/>
      <c r="K41" s="53"/>
    </row>
  </sheetData>
  <mergeCells count="18">
    <mergeCell ref="C36:D38"/>
    <mergeCell ref="E36:K38"/>
    <mergeCell ref="C39:D41"/>
    <mergeCell ref="E39:K41"/>
    <mergeCell ref="S28:T28"/>
    <mergeCell ref="S29:T29"/>
    <mergeCell ref="S30:T30"/>
    <mergeCell ref="S31:T31"/>
    <mergeCell ref="C33:D35"/>
    <mergeCell ref="E33:K35"/>
    <mergeCell ref="C2:R4"/>
    <mergeCell ref="A14:A15"/>
    <mergeCell ref="B14:E14"/>
    <mergeCell ref="F14:H14"/>
    <mergeCell ref="I14:K14"/>
    <mergeCell ref="L14:N14"/>
    <mergeCell ref="O14:Q14"/>
    <mergeCell ref="R14:T14"/>
  </mergeCells>
  <phoneticPr fontId="6"/>
  <pageMargins left="0.70866141732283472" right="0.70866141732283472"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A6F6B-DC4A-417B-8E76-0736CAD8AF14}">
  <sheetPr>
    <pageSetUpPr fitToPage="1"/>
  </sheetPr>
  <dimension ref="A1:W41"/>
  <sheetViews>
    <sheetView view="pageBreakPreview" topLeftCell="A15" zoomScaleNormal="100" zoomScaleSheetLayoutView="100" workbookViewId="0">
      <selection activeCell="M29" sqref="M29"/>
    </sheetView>
  </sheetViews>
  <sheetFormatPr defaultColWidth="9" defaultRowHeight="11" x14ac:dyDescent="0.2"/>
  <cols>
    <col min="1" max="1" width="9.08984375" style="1" customWidth="1"/>
    <col min="2" max="2" width="5.90625" style="1" customWidth="1"/>
    <col min="3" max="3" width="11.08984375" style="1" customWidth="1"/>
    <col min="4" max="4" width="6.26953125" style="1" customWidth="1"/>
    <col min="5" max="5" width="11.6328125" style="1" customWidth="1"/>
    <col min="6" max="6" width="11.08984375" style="1" customWidth="1"/>
    <col min="7" max="7" width="10.90625" style="1" customWidth="1"/>
    <col min="8" max="8" width="13.7265625" style="1" customWidth="1"/>
    <col min="9" max="9" width="11.08984375" style="1" customWidth="1"/>
    <col min="10" max="10" width="13.08984375" style="1" customWidth="1"/>
    <col min="11" max="11" width="13.453125" style="1" customWidth="1"/>
    <col min="12" max="13" width="11.08984375" style="1" customWidth="1"/>
    <col min="14" max="14" width="12.08984375" style="1" customWidth="1"/>
    <col min="15" max="16" width="11.08984375" style="1" customWidth="1"/>
    <col min="17" max="17" width="12.54296875" style="1" customWidth="1"/>
    <col min="18" max="20" width="11.08984375" style="1" customWidth="1"/>
    <col min="21" max="21" width="19.7265625" style="1" customWidth="1"/>
    <col min="22" max="16384" width="9" style="1"/>
  </cols>
  <sheetData>
    <row r="1" spans="1:23" ht="13" x14ac:dyDescent="0.2">
      <c r="A1" s="37" t="s">
        <v>40</v>
      </c>
    </row>
    <row r="2" spans="1:23" x14ac:dyDescent="0.2">
      <c r="C2" s="63" t="s">
        <v>57</v>
      </c>
      <c r="D2" s="64"/>
      <c r="E2" s="64"/>
      <c r="F2" s="64"/>
      <c r="G2" s="64"/>
      <c r="H2" s="64"/>
      <c r="I2" s="64"/>
      <c r="J2" s="64"/>
      <c r="K2" s="64"/>
      <c r="L2" s="64"/>
      <c r="M2" s="64"/>
      <c r="N2" s="64"/>
      <c r="O2" s="64"/>
      <c r="P2" s="64"/>
      <c r="Q2" s="64"/>
      <c r="R2" s="65"/>
    </row>
    <row r="3" spans="1:23" x14ac:dyDescent="0.2">
      <c r="C3" s="65"/>
      <c r="D3" s="65"/>
      <c r="E3" s="65"/>
      <c r="F3" s="65"/>
      <c r="G3" s="65"/>
      <c r="H3" s="65"/>
      <c r="I3" s="65"/>
      <c r="J3" s="65"/>
      <c r="K3" s="65"/>
      <c r="L3" s="65"/>
      <c r="M3" s="65"/>
      <c r="N3" s="65"/>
      <c r="O3" s="65"/>
      <c r="P3" s="65"/>
      <c r="Q3" s="65"/>
      <c r="R3" s="65"/>
    </row>
    <row r="4" spans="1:23" x14ac:dyDescent="0.2">
      <c r="C4" s="65"/>
      <c r="D4" s="65"/>
      <c r="E4" s="65"/>
      <c r="F4" s="65"/>
      <c r="G4" s="65"/>
      <c r="H4" s="65"/>
      <c r="I4" s="65"/>
      <c r="J4" s="65"/>
      <c r="K4" s="65"/>
      <c r="L4" s="65"/>
      <c r="M4" s="65"/>
      <c r="N4" s="65"/>
      <c r="O4" s="65"/>
      <c r="P4" s="65"/>
      <c r="Q4" s="65"/>
      <c r="R4" s="65"/>
    </row>
    <row r="5" spans="1:23" ht="13" x14ac:dyDescent="0.2">
      <c r="C5" s="16"/>
      <c r="D5" s="16"/>
      <c r="E5" s="16"/>
      <c r="F5" s="16"/>
      <c r="G5" s="16"/>
      <c r="H5" s="16"/>
      <c r="I5" s="16"/>
      <c r="J5" s="16"/>
      <c r="K5"/>
      <c r="L5" s="37"/>
      <c r="M5" s="37"/>
      <c r="N5" s="37" t="s">
        <v>0</v>
      </c>
      <c r="O5" s="37"/>
    </row>
    <row r="6" spans="1:23" ht="13" x14ac:dyDescent="0.2">
      <c r="C6" t="s">
        <v>1</v>
      </c>
      <c r="D6" s="16"/>
      <c r="E6" s="16"/>
      <c r="F6" s="16"/>
      <c r="G6" s="16"/>
      <c r="H6" s="16"/>
      <c r="I6" s="16"/>
      <c r="J6" s="16"/>
      <c r="K6"/>
      <c r="L6" s="37"/>
      <c r="M6" s="37"/>
      <c r="N6" s="37"/>
      <c r="O6" s="37"/>
    </row>
    <row r="7" spans="1:23" ht="13" x14ac:dyDescent="0.2">
      <c r="C7" s="16"/>
      <c r="D7" s="16"/>
      <c r="E7" s="16"/>
      <c r="F7" s="16"/>
      <c r="G7" s="16"/>
      <c r="H7" s="16"/>
      <c r="I7" s="16"/>
      <c r="J7" s="16"/>
      <c r="K7" s="37" t="s">
        <v>2</v>
      </c>
      <c r="L7" s="37"/>
      <c r="M7" s="37"/>
      <c r="N7" s="37"/>
      <c r="O7" s="37"/>
    </row>
    <row r="8" spans="1:23" ht="13" x14ac:dyDescent="0.2">
      <c r="C8" s="16"/>
      <c r="D8" s="16"/>
      <c r="E8" s="16"/>
      <c r="F8" s="16"/>
      <c r="G8" s="16"/>
      <c r="H8" s="16"/>
      <c r="I8" s="16"/>
      <c r="J8" s="16"/>
      <c r="K8" s="37"/>
      <c r="L8" s="37"/>
      <c r="M8" s="37"/>
      <c r="N8" s="37"/>
      <c r="O8" s="37"/>
    </row>
    <row r="9" spans="1:23" ht="13" x14ac:dyDescent="0.2">
      <c r="C9" s="16"/>
      <c r="D9" s="16"/>
      <c r="E9" s="16"/>
      <c r="F9" s="16"/>
      <c r="G9" s="16"/>
      <c r="H9" s="16"/>
      <c r="I9" s="16"/>
      <c r="J9" s="16"/>
      <c r="K9" s="38" t="s">
        <v>3</v>
      </c>
      <c r="L9" s="37"/>
      <c r="M9" s="37"/>
      <c r="N9" s="37"/>
      <c r="O9" s="37"/>
    </row>
    <row r="10" spans="1:23" ht="13" x14ac:dyDescent="0.2">
      <c r="C10" s="16"/>
      <c r="D10" s="16"/>
      <c r="E10" s="16"/>
      <c r="F10" s="16"/>
      <c r="G10" s="16"/>
      <c r="H10" s="16"/>
      <c r="I10" s="16"/>
      <c r="J10" s="16"/>
      <c r="K10" s="38"/>
      <c r="L10" s="37"/>
      <c r="M10" s="37"/>
      <c r="N10" s="37"/>
      <c r="O10" s="37"/>
    </row>
    <row r="11" spans="1:23" ht="13" x14ac:dyDescent="0.2">
      <c r="K11" s="38" t="s">
        <v>4</v>
      </c>
      <c r="L11" s="37"/>
      <c r="M11" s="37"/>
      <c r="N11" s="37"/>
      <c r="O11" s="37"/>
    </row>
    <row r="12" spans="1:23" ht="16.5" customHeight="1" x14ac:dyDescent="0.2">
      <c r="E12" s="2"/>
      <c r="F12" s="3"/>
      <c r="G12" s="2"/>
      <c r="W12" s="2"/>
    </row>
    <row r="13" spans="1:23" ht="11.5" thickBot="1" x14ac:dyDescent="0.25">
      <c r="U13" s="4" t="s">
        <v>5</v>
      </c>
    </row>
    <row r="14" spans="1:23" ht="41.5" customHeight="1" thickTop="1" x14ac:dyDescent="0.2">
      <c r="A14" s="66" t="s">
        <v>52</v>
      </c>
      <c r="B14" s="67" t="s">
        <v>6</v>
      </c>
      <c r="C14" s="67"/>
      <c r="D14" s="67"/>
      <c r="E14" s="67"/>
      <c r="F14" s="68" t="s">
        <v>7</v>
      </c>
      <c r="G14" s="69"/>
      <c r="H14" s="69"/>
      <c r="I14" s="70" t="s">
        <v>33</v>
      </c>
      <c r="J14" s="80"/>
      <c r="K14" s="81"/>
      <c r="L14" s="82" t="s">
        <v>39</v>
      </c>
      <c r="M14" s="83"/>
      <c r="N14" s="84"/>
      <c r="O14" s="82" t="s">
        <v>8</v>
      </c>
      <c r="P14" s="83"/>
      <c r="Q14" s="84"/>
      <c r="R14" s="85" t="s">
        <v>59</v>
      </c>
      <c r="S14" s="86"/>
      <c r="T14" s="87"/>
      <c r="U14" s="5" t="s">
        <v>9</v>
      </c>
    </row>
    <row r="15" spans="1:23" ht="66" customHeight="1" x14ac:dyDescent="0.2">
      <c r="A15" s="67"/>
      <c r="B15" s="6" t="s">
        <v>10</v>
      </c>
      <c r="C15" s="7" t="s">
        <v>11</v>
      </c>
      <c r="D15" s="7" t="s">
        <v>12</v>
      </c>
      <c r="E15" s="8" t="s">
        <v>13</v>
      </c>
      <c r="F15" s="6" t="s">
        <v>14</v>
      </c>
      <c r="G15" s="7" t="s">
        <v>15</v>
      </c>
      <c r="H15" s="9" t="s">
        <v>16</v>
      </c>
      <c r="I15" s="6" t="s">
        <v>14</v>
      </c>
      <c r="J15" s="36" t="s">
        <v>53</v>
      </c>
      <c r="K15" s="9" t="s">
        <v>17</v>
      </c>
      <c r="L15" s="6" t="s">
        <v>14</v>
      </c>
      <c r="M15" s="10" t="s">
        <v>41</v>
      </c>
      <c r="N15" s="9" t="s">
        <v>18</v>
      </c>
      <c r="O15" s="6" t="s">
        <v>14</v>
      </c>
      <c r="P15" s="34" t="s">
        <v>42</v>
      </c>
      <c r="Q15" s="9" t="s">
        <v>19</v>
      </c>
      <c r="R15" s="6" t="s">
        <v>14</v>
      </c>
      <c r="S15" s="10" t="s">
        <v>55</v>
      </c>
      <c r="T15" s="9" t="s">
        <v>34</v>
      </c>
      <c r="U15" s="11" t="s">
        <v>35</v>
      </c>
    </row>
    <row r="16" spans="1:23" ht="24" customHeight="1" x14ac:dyDescent="0.2">
      <c r="A16" s="18" t="s">
        <v>20</v>
      </c>
      <c r="B16" s="19">
        <v>200</v>
      </c>
      <c r="C16" s="23"/>
      <c r="D16" s="20"/>
      <c r="E16" s="21">
        <f>B16*C16*D16</f>
        <v>0</v>
      </c>
      <c r="F16" s="42">
        <v>45605</v>
      </c>
      <c r="G16" s="24"/>
      <c r="H16" s="25">
        <f>F16*G16</f>
        <v>0</v>
      </c>
      <c r="I16" s="42">
        <v>45605</v>
      </c>
      <c r="J16" s="26"/>
      <c r="K16" s="41">
        <f>I16*J16</f>
        <v>0</v>
      </c>
      <c r="L16" s="42">
        <v>45605</v>
      </c>
      <c r="M16" s="27"/>
      <c r="N16" s="25">
        <f>L16*M16</f>
        <v>0</v>
      </c>
      <c r="O16" s="42">
        <v>45605</v>
      </c>
      <c r="P16" s="35">
        <v>3.98</v>
      </c>
      <c r="Q16" s="25">
        <f>O16*P16</f>
        <v>181507.9</v>
      </c>
      <c r="R16" s="42">
        <v>45605</v>
      </c>
      <c r="S16" s="24"/>
      <c r="T16" s="25">
        <v>0</v>
      </c>
      <c r="U16" s="31">
        <f>ROUNDDOWN(E16+H16+K16+N16+Q16+T16,0)</f>
        <v>181507</v>
      </c>
    </row>
    <row r="17" spans="1:21" ht="24" customHeight="1" x14ac:dyDescent="0.2">
      <c r="A17" s="18" t="s">
        <v>21</v>
      </c>
      <c r="B17" s="19">
        <v>200</v>
      </c>
      <c r="C17" s="12"/>
      <c r="D17" s="20"/>
      <c r="E17" s="21">
        <f t="shared" ref="E17:E27" si="0">B17*C17*D17</f>
        <v>0</v>
      </c>
      <c r="F17" s="42">
        <v>46524</v>
      </c>
      <c r="G17" s="24"/>
      <c r="H17" s="25">
        <f t="shared" ref="H17:H27" si="1">F17*G17</f>
        <v>0</v>
      </c>
      <c r="I17" s="42">
        <v>46524</v>
      </c>
      <c r="J17" s="26"/>
      <c r="K17" s="41">
        <f t="shared" ref="K17:K27" si="2">I17*J17</f>
        <v>0</v>
      </c>
      <c r="L17" s="42">
        <v>46524</v>
      </c>
      <c r="M17" s="27"/>
      <c r="N17" s="25">
        <f t="shared" ref="N17:N27" si="3">L17*M17</f>
        <v>0</v>
      </c>
      <c r="O17" s="42">
        <v>46524</v>
      </c>
      <c r="P17" s="35">
        <v>3.98</v>
      </c>
      <c r="Q17" s="25">
        <f t="shared" ref="Q17:Q27" si="4">O17*P17</f>
        <v>185165.52</v>
      </c>
      <c r="R17" s="42">
        <v>46524</v>
      </c>
      <c r="S17" s="24"/>
      <c r="T17" s="25">
        <v>0</v>
      </c>
      <c r="U17" s="31">
        <f t="shared" ref="U17:U27" si="5">ROUNDDOWN(E17+H17+K17+N17+Q17+T17,0)</f>
        <v>185165</v>
      </c>
    </row>
    <row r="18" spans="1:21" ht="24" customHeight="1" x14ac:dyDescent="0.2">
      <c r="A18" s="18" t="s">
        <v>22</v>
      </c>
      <c r="B18" s="19">
        <v>200</v>
      </c>
      <c r="C18" s="12"/>
      <c r="D18" s="20"/>
      <c r="E18" s="21">
        <f t="shared" si="0"/>
        <v>0</v>
      </c>
      <c r="F18" s="42">
        <v>54815</v>
      </c>
      <c r="G18" s="24"/>
      <c r="H18" s="25">
        <f t="shared" si="1"/>
        <v>0</v>
      </c>
      <c r="I18" s="42">
        <v>54815</v>
      </c>
      <c r="J18" s="26"/>
      <c r="K18" s="41">
        <f t="shared" si="2"/>
        <v>0</v>
      </c>
      <c r="L18" s="42">
        <v>54815</v>
      </c>
      <c r="M18" s="27"/>
      <c r="N18" s="25">
        <f t="shared" si="3"/>
        <v>0</v>
      </c>
      <c r="O18" s="42">
        <v>54815</v>
      </c>
      <c r="P18" s="35">
        <v>3.98</v>
      </c>
      <c r="Q18" s="25">
        <f t="shared" si="4"/>
        <v>218163.7</v>
      </c>
      <c r="R18" s="42">
        <v>54815</v>
      </c>
      <c r="S18" s="24"/>
      <c r="T18" s="25">
        <v>0</v>
      </c>
      <c r="U18" s="31">
        <f t="shared" si="5"/>
        <v>218163</v>
      </c>
    </row>
    <row r="19" spans="1:21" ht="24" customHeight="1" x14ac:dyDescent="0.2">
      <c r="A19" s="18" t="s">
        <v>23</v>
      </c>
      <c r="B19" s="19">
        <v>200</v>
      </c>
      <c r="C19" s="12"/>
      <c r="D19" s="20"/>
      <c r="E19" s="21">
        <f t="shared" si="0"/>
        <v>0</v>
      </c>
      <c r="F19" s="42">
        <v>66433</v>
      </c>
      <c r="G19" s="24"/>
      <c r="H19" s="25">
        <f t="shared" si="1"/>
        <v>0</v>
      </c>
      <c r="I19" s="42">
        <v>66433</v>
      </c>
      <c r="J19" s="26"/>
      <c r="K19" s="41">
        <f t="shared" si="2"/>
        <v>0</v>
      </c>
      <c r="L19" s="42">
        <v>66433</v>
      </c>
      <c r="M19" s="27"/>
      <c r="N19" s="25">
        <f t="shared" si="3"/>
        <v>0</v>
      </c>
      <c r="O19" s="42">
        <v>66433</v>
      </c>
      <c r="P19" s="35">
        <v>3.98</v>
      </c>
      <c r="Q19" s="25">
        <f t="shared" si="4"/>
        <v>264403.34000000003</v>
      </c>
      <c r="R19" s="42">
        <v>66433</v>
      </c>
      <c r="S19" s="24"/>
      <c r="T19" s="25">
        <v>0</v>
      </c>
      <c r="U19" s="31">
        <f t="shared" si="5"/>
        <v>264403</v>
      </c>
    </row>
    <row r="20" spans="1:21" ht="24" customHeight="1" x14ac:dyDescent="0.2">
      <c r="A20" s="18" t="s">
        <v>24</v>
      </c>
      <c r="B20" s="19">
        <v>200</v>
      </c>
      <c r="C20" s="12"/>
      <c r="D20" s="20"/>
      <c r="E20" s="21">
        <f t="shared" si="0"/>
        <v>0</v>
      </c>
      <c r="F20" s="42">
        <v>64336</v>
      </c>
      <c r="G20" s="24"/>
      <c r="H20" s="25">
        <f t="shared" si="1"/>
        <v>0</v>
      </c>
      <c r="I20" s="42">
        <v>64336</v>
      </c>
      <c r="J20" s="26"/>
      <c r="K20" s="41">
        <f t="shared" si="2"/>
        <v>0</v>
      </c>
      <c r="L20" s="42">
        <v>64336</v>
      </c>
      <c r="M20" s="27"/>
      <c r="N20" s="25">
        <f t="shared" si="3"/>
        <v>0</v>
      </c>
      <c r="O20" s="42">
        <v>64336</v>
      </c>
      <c r="P20" s="35">
        <v>3.98</v>
      </c>
      <c r="Q20" s="25">
        <f t="shared" si="4"/>
        <v>256057.28</v>
      </c>
      <c r="R20" s="42">
        <v>64336</v>
      </c>
      <c r="S20" s="24"/>
      <c r="T20" s="25">
        <v>0</v>
      </c>
      <c r="U20" s="31">
        <f t="shared" si="5"/>
        <v>256057</v>
      </c>
    </row>
    <row r="21" spans="1:21" ht="24" customHeight="1" x14ac:dyDescent="0.2">
      <c r="A21" s="18" t="s">
        <v>25</v>
      </c>
      <c r="B21" s="19">
        <v>200</v>
      </c>
      <c r="C21" s="12"/>
      <c r="D21" s="20"/>
      <c r="E21" s="21">
        <f t="shared" si="0"/>
        <v>0</v>
      </c>
      <c r="F21" s="42">
        <v>59946</v>
      </c>
      <c r="G21" s="24"/>
      <c r="H21" s="25">
        <f t="shared" si="1"/>
        <v>0</v>
      </c>
      <c r="I21" s="42">
        <v>59946</v>
      </c>
      <c r="J21" s="26"/>
      <c r="K21" s="41">
        <f t="shared" si="2"/>
        <v>0</v>
      </c>
      <c r="L21" s="42">
        <v>59946</v>
      </c>
      <c r="M21" s="27"/>
      <c r="N21" s="25">
        <f t="shared" si="3"/>
        <v>0</v>
      </c>
      <c r="O21" s="42">
        <v>59946</v>
      </c>
      <c r="P21" s="35">
        <v>3.98</v>
      </c>
      <c r="Q21" s="25">
        <f t="shared" si="4"/>
        <v>238585.08</v>
      </c>
      <c r="R21" s="42">
        <v>59946</v>
      </c>
      <c r="S21" s="24"/>
      <c r="T21" s="25">
        <v>0</v>
      </c>
      <c r="U21" s="31">
        <f t="shared" si="5"/>
        <v>238585</v>
      </c>
    </row>
    <row r="22" spans="1:21" ht="24" customHeight="1" x14ac:dyDescent="0.2">
      <c r="A22" s="18" t="s">
        <v>26</v>
      </c>
      <c r="B22" s="19">
        <v>200</v>
      </c>
      <c r="C22" s="12"/>
      <c r="D22" s="20"/>
      <c r="E22" s="21">
        <f t="shared" si="0"/>
        <v>0</v>
      </c>
      <c r="F22" s="42">
        <v>53942</v>
      </c>
      <c r="G22" s="24"/>
      <c r="H22" s="25">
        <f t="shared" si="1"/>
        <v>0</v>
      </c>
      <c r="I22" s="42">
        <v>53942</v>
      </c>
      <c r="J22" s="26"/>
      <c r="K22" s="41">
        <f t="shared" si="2"/>
        <v>0</v>
      </c>
      <c r="L22" s="42">
        <v>53942</v>
      </c>
      <c r="M22" s="27"/>
      <c r="N22" s="25">
        <f t="shared" si="3"/>
        <v>0</v>
      </c>
      <c r="O22" s="42">
        <v>53942</v>
      </c>
      <c r="P22" s="35">
        <v>3.98</v>
      </c>
      <c r="Q22" s="25">
        <f t="shared" si="4"/>
        <v>214689.16</v>
      </c>
      <c r="R22" s="42">
        <v>53942</v>
      </c>
      <c r="S22" s="24"/>
      <c r="T22" s="25">
        <v>0</v>
      </c>
      <c r="U22" s="31">
        <f t="shared" si="5"/>
        <v>214689</v>
      </c>
    </row>
    <row r="23" spans="1:21" ht="24" customHeight="1" x14ac:dyDescent="0.2">
      <c r="A23" s="18" t="s">
        <v>27</v>
      </c>
      <c r="B23" s="19">
        <v>200</v>
      </c>
      <c r="C23" s="12"/>
      <c r="D23" s="20"/>
      <c r="E23" s="21">
        <f t="shared" si="0"/>
        <v>0</v>
      </c>
      <c r="F23" s="42">
        <v>59183</v>
      </c>
      <c r="G23" s="24"/>
      <c r="H23" s="25">
        <f t="shared" si="1"/>
        <v>0</v>
      </c>
      <c r="I23" s="42">
        <v>59183</v>
      </c>
      <c r="J23" s="26"/>
      <c r="K23" s="41">
        <f t="shared" si="2"/>
        <v>0</v>
      </c>
      <c r="L23" s="42">
        <v>59183</v>
      </c>
      <c r="M23" s="27"/>
      <c r="N23" s="25">
        <f t="shared" si="3"/>
        <v>0</v>
      </c>
      <c r="O23" s="42">
        <v>59183</v>
      </c>
      <c r="P23" s="35">
        <v>3.98</v>
      </c>
      <c r="Q23" s="25">
        <f t="shared" si="4"/>
        <v>235548.34</v>
      </c>
      <c r="R23" s="42">
        <v>59183</v>
      </c>
      <c r="S23" s="24"/>
      <c r="T23" s="25">
        <v>0</v>
      </c>
      <c r="U23" s="31">
        <f t="shared" si="5"/>
        <v>235548</v>
      </c>
    </row>
    <row r="24" spans="1:21" ht="24" customHeight="1" x14ac:dyDescent="0.2">
      <c r="A24" s="18" t="s">
        <v>28</v>
      </c>
      <c r="B24" s="19">
        <v>200</v>
      </c>
      <c r="C24" s="12"/>
      <c r="D24" s="20"/>
      <c r="E24" s="21">
        <f t="shared" si="0"/>
        <v>0</v>
      </c>
      <c r="F24" s="42">
        <v>63606</v>
      </c>
      <c r="G24" s="24"/>
      <c r="H24" s="25">
        <f t="shared" si="1"/>
        <v>0</v>
      </c>
      <c r="I24" s="42">
        <v>63606</v>
      </c>
      <c r="J24" s="26"/>
      <c r="K24" s="41">
        <f t="shared" si="2"/>
        <v>0</v>
      </c>
      <c r="L24" s="42">
        <v>63606</v>
      </c>
      <c r="M24" s="27"/>
      <c r="N24" s="25">
        <f t="shared" si="3"/>
        <v>0</v>
      </c>
      <c r="O24" s="42">
        <v>63606</v>
      </c>
      <c r="P24" s="35">
        <v>3.98</v>
      </c>
      <c r="Q24" s="25">
        <f t="shared" si="4"/>
        <v>253151.88</v>
      </c>
      <c r="R24" s="42">
        <v>63606</v>
      </c>
      <c r="S24" s="24"/>
      <c r="T24" s="25">
        <v>0</v>
      </c>
      <c r="U24" s="31">
        <f t="shared" si="5"/>
        <v>253151</v>
      </c>
    </row>
    <row r="25" spans="1:21" ht="24" customHeight="1" x14ac:dyDescent="0.2">
      <c r="A25" s="18" t="s">
        <v>29</v>
      </c>
      <c r="B25" s="19">
        <v>200</v>
      </c>
      <c r="C25" s="12"/>
      <c r="D25" s="20"/>
      <c r="E25" s="21">
        <f t="shared" si="0"/>
        <v>0</v>
      </c>
      <c r="F25" s="42">
        <v>60722</v>
      </c>
      <c r="G25" s="24"/>
      <c r="H25" s="25">
        <f t="shared" si="1"/>
        <v>0</v>
      </c>
      <c r="I25" s="42">
        <v>60722</v>
      </c>
      <c r="J25" s="26"/>
      <c r="K25" s="41">
        <f t="shared" si="2"/>
        <v>0</v>
      </c>
      <c r="L25" s="42">
        <v>60722</v>
      </c>
      <c r="M25" s="27"/>
      <c r="N25" s="25">
        <f t="shared" si="3"/>
        <v>0</v>
      </c>
      <c r="O25" s="42">
        <v>60722</v>
      </c>
      <c r="P25" s="35">
        <v>3.98</v>
      </c>
      <c r="Q25" s="25">
        <f t="shared" si="4"/>
        <v>241673.56</v>
      </c>
      <c r="R25" s="42">
        <v>60722</v>
      </c>
      <c r="S25" s="24"/>
      <c r="T25" s="25">
        <v>0</v>
      </c>
      <c r="U25" s="31">
        <f t="shared" si="5"/>
        <v>241673</v>
      </c>
    </row>
    <row r="26" spans="1:21" ht="24" customHeight="1" x14ac:dyDescent="0.2">
      <c r="A26" s="18" t="s">
        <v>30</v>
      </c>
      <c r="B26" s="19">
        <v>200</v>
      </c>
      <c r="C26" s="12"/>
      <c r="D26" s="20"/>
      <c r="E26" s="21">
        <f t="shared" si="0"/>
        <v>0</v>
      </c>
      <c r="F26" s="42">
        <v>50495</v>
      </c>
      <c r="G26" s="24"/>
      <c r="H26" s="25">
        <f t="shared" si="1"/>
        <v>0</v>
      </c>
      <c r="I26" s="42">
        <v>50495</v>
      </c>
      <c r="J26" s="26"/>
      <c r="K26" s="41">
        <f t="shared" si="2"/>
        <v>0</v>
      </c>
      <c r="L26" s="42">
        <v>50495</v>
      </c>
      <c r="M26" s="27"/>
      <c r="N26" s="25">
        <f t="shared" si="3"/>
        <v>0</v>
      </c>
      <c r="O26" s="42">
        <v>50495</v>
      </c>
      <c r="P26" s="35">
        <v>3.98</v>
      </c>
      <c r="Q26" s="25">
        <f t="shared" si="4"/>
        <v>200970.1</v>
      </c>
      <c r="R26" s="42">
        <v>50495</v>
      </c>
      <c r="S26" s="24"/>
      <c r="T26" s="25">
        <v>0</v>
      </c>
      <c r="U26" s="31">
        <f t="shared" si="5"/>
        <v>200970</v>
      </c>
    </row>
    <row r="27" spans="1:21" ht="24" customHeight="1" thickBot="1" x14ac:dyDescent="0.25">
      <c r="A27" s="18" t="s">
        <v>31</v>
      </c>
      <c r="B27" s="19">
        <v>200</v>
      </c>
      <c r="C27" s="12"/>
      <c r="D27" s="20"/>
      <c r="E27" s="21">
        <f t="shared" si="0"/>
        <v>0</v>
      </c>
      <c r="F27" s="42">
        <v>53231</v>
      </c>
      <c r="G27" s="24"/>
      <c r="H27" s="25">
        <f t="shared" si="1"/>
        <v>0</v>
      </c>
      <c r="I27" s="42">
        <v>53231</v>
      </c>
      <c r="J27" s="26"/>
      <c r="K27" s="41">
        <f t="shared" si="2"/>
        <v>0</v>
      </c>
      <c r="L27" s="42">
        <v>53231</v>
      </c>
      <c r="M27" s="27"/>
      <c r="N27" s="25">
        <f t="shared" si="3"/>
        <v>0</v>
      </c>
      <c r="O27" s="42">
        <v>53231</v>
      </c>
      <c r="P27" s="35">
        <v>3.98</v>
      </c>
      <c r="Q27" s="25">
        <f t="shared" si="4"/>
        <v>211859.38</v>
      </c>
      <c r="R27" s="42">
        <v>53231</v>
      </c>
      <c r="S27" s="24"/>
      <c r="T27" s="25">
        <v>0</v>
      </c>
      <c r="U27" s="31">
        <f t="shared" si="5"/>
        <v>211859</v>
      </c>
    </row>
    <row r="28" spans="1:21" ht="33.4" customHeight="1" thickBot="1" x14ac:dyDescent="0.25">
      <c r="A28" s="13"/>
      <c r="B28" s="14"/>
      <c r="C28" s="14"/>
      <c r="E28" s="32" t="s">
        <v>32</v>
      </c>
      <c r="F28" s="22">
        <f>SUM(F16:F27)</f>
        <v>678838</v>
      </c>
      <c r="S28" s="54" t="s">
        <v>54</v>
      </c>
      <c r="T28" s="55"/>
      <c r="U28" s="28">
        <f>SUM(U16:U27)</f>
        <v>2701770</v>
      </c>
    </row>
    <row r="29" spans="1:21" ht="33.4" customHeight="1" thickBot="1" x14ac:dyDescent="0.25">
      <c r="A29" s="13"/>
      <c r="B29" s="2"/>
      <c r="C29" s="2"/>
      <c r="D29" s="2"/>
      <c r="E29" s="2"/>
      <c r="S29" s="54" t="s">
        <v>44</v>
      </c>
      <c r="T29" s="55"/>
      <c r="U29" s="28">
        <f>U28*3</f>
        <v>8105310</v>
      </c>
    </row>
    <row r="30" spans="1:21" ht="33.4" customHeight="1" thickBot="1" x14ac:dyDescent="0.25">
      <c r="A30" s="13"/>
      <c r="B30" s="2"/>
      <c r="C30" s="2"/>
      <c r="D30" s="2"/>
      <c r="E30" s="2"/>
      <c r="S30" s="54" t="s">
        <v>45</v>
      </c>
      <c r="T30" s="55"/>
      <c r="U30" s="28"/>
    </row>
    <row r="31" spans="1:21" ht="33.4" customHeight="1" thickBot="1" x14ac:dyDescent="0.25">
      <c r="A31" s="13"/>
      <c r="B31" s="2"/>
      <c r="C31" s="2"/>
      <c r="D31" s="2"/>
      <c r="E31" s="2"/>
      <c r="S31" s="54" t="s">
        <v>56</v>
      </c>
      <c r="T31" s="55"/>
      <c r="U31" s="29">
        <f>U29-U30</f>
        <v>8105310</v>
      </c>
    </row>
    <row r="32" spans="1:21" ht="22.5" customHeight="1" thickBot="1" x14ac:dyDescent="0.25">
      <c r="A32" s="13"/>
      <c r="B32" s="2"/>
      <c r="C32" s="2"/>
      <c r="D32" s="2"/>
      <c r="E32" s="2"/>
      <c r="F32" s="2"/>
      <c r="G32" s="2"/>
      <c r="H32" s="4"/>
      <c r="I32" s="4"/>
      <c r="J32" s="4"/>
      <c r="K32" s="4"/>
      <c r="L32" s="4"/>
      <c r="M32" s="4"/>
      <c r="N32" s="4"/>
      <c r="O32" s="4"/>
      <c r="P32" s="4"/>
      <c r="Q32" s="4"/>
      <c r="R32" s="4"/>
      <c r="S32" s="4"/>
      <c r="T32" s="4"/>
      <c r="U32" s="30" t="s">
        <v>46</v>
      </c>
    </row>
    <row r="33" spans="1:21" ht="15.4" customHeight="1" x14ac:dyDescent="0.2">
      <c r="A33" s="13"/>
      <c r="B33" s="2"/>
      <c r="C33" s="56" t="s">
        <v>48</v>
      </c>
      <c r="D33" s="57"/>
      <c r="E33" s="60"/>
      <c r="F33" s="61"/>
      <c r="G33" s="61"/>
      <c r="H33" s="61"/>
      <c r="I33" s="61"/>
      <c r="J33" s="61"/>
      <c r="K33" s="62"/>
      <c r="L33" s="4"/>
      <c r="M33" s="4"/>
      <c r="N33" s="4"/>
      <c r="O33" s="4"/>
      <c r="P33" s="4"/>
      <c r="Q33" s="4"/>
      <c r="R33" s="4"/>
      <c r="S33" s="4"/>
      <c r="T33" s="4"/>
      <c r="U33" s="4"/>
    </row>
    <row r="34" spans="1:21" ht="15.4" customHeight="1" x14ac:dyDescent="0.2">
      <c r="B34" s="15"/>
      <c r="C34" s="58"/>
      <c r="D34" s="59"/>
      <c r="E34" s="48"/>
      <c r="F34" s="48"/>
      <c r="G34" s="48"/>
      <c r="H34" s="48"/>
      <c r="I34" s="48"/>
      <c r="J34" s="48"/>
      <c r="K34" s="49"/>
      <c r="L34" s="3"/>
      <c r="M34" s="3"/>
      <c r="N34" s="3"/>
      <c r="O34" s="3"/>
      <c r="P34" s="3"/>
      <c r="Q34" s="3"/>
      <c r="R34" s="3"/>
      <c r="S34" s="3"/>
      <c r="T34" s="3"/>
      <c r="U34" s="43"/>
    </row>
    <row r="35" spans="1:21" ht="15.4" customHeight="1" x14ac:dyDescent="0.2">
      <c r="C35" s="58"/>
      <c r="D35" s="59"/>
      <c r="E35" s="48"/>
      <c r="F35" s="48"/>
      <c r="G35" s="48"/>
      <c r="H35" s="48"/>
      <c r="I35" s="48"/>
      <c r="J35" s="48"/>
      <c r="K35" s="49"/>
    </row>
    <row r="36" spans="1:21" ht="15.4" customHeight="1" x14ac:dyDescent="0.2">
      <c r="C36" s="44" t="s">
        <v>36</v>
      </c>
      <c r="D36" s="45"/>
      <c r="E36" s="47"/>
      <c r="F36" s="48"/>
      <c r="G36" s="48"/>
      <c r="H36" s="48"/>
      <c r="I36" s="48"/>
      <c r="J36" s="48"/>
      <c r="K36" s="49"/>
    </row>
    <row r="37" spans="1:21" ht="15.4" customHeight="1" x14ac:dyDescent="0.2">
      <c r="C37" s="46"/>
      <c r="D37" s="45"/>
      <c r="E37" s="48"/>
      <c r="F37" s="48"/>
      <c r="G37" s="48"/>
      <c r="H37" s="48"/>
      <c r="I37" s="48"/>
      <c r="J37" s="48"/>
      <c r="K37" s="49"/>
    </row>
    <row r="38" spans="1:21" ht="15.4" customHeight="1" x14ac:dyDescent="0.2">
      <c r="C38" s="46"/>
      <c r="D38" s="45"/>
      <c r="E38" s="48"/>
      <c r="F38" s="48"/>
      <c r="G38" s="48"/>
      <c r="H38" s="48"/>
      <c r="I38" s="48"/>
      <c r="J38" s="48"/>
      <c r="K38" s="49"/>
    </row>
    <row r="39" spans="1:21" ht="15.4" customHeight="1" x14ac:dyDescent="0.2">
      <c r="C39" s="44" t="s">
        <v>47</v>
      </c>
      <c r="D39" s="45"/>
      <c r="E39" s="47"/>
      <c r="F39" s="48"/>
      <c r="G39" s="48"/>
      <c r="H39" s="48"/>
      <c r="I39" s="48"/>
      <c r="J39" s="48"/>
      <c r="K39" s="49"/>
    </row>
    <row r="40" spans="1:21" ht="15.4" customHeight="1" x14ac:dyDescent="0.2">
      <c r="C40" s="46"/>
      <c r="D40" s="45"/>
      <c r="E40" s="48"/>
      <c r="F40" s="48"/>
      <c r="G40" s="48"/>
      <c r="H40" s="48"/>
      <c r="I40" s="48"/>
      <c r="J40" s="48"/>
      <c r="K40" s="49"/>
    </row>
    <row r="41" spans="1:21" ht="15.4" customHeight="1" thickBot="1" x14ac:dyDescent="0.25">
      <c r="C41" s="50"/>
      <c r="D41" s="51"/>
      <c r="E41" s="52"/>
      <c r="F41" s="52"/>
      <c r="G41" s="52"/>
      <c r="H41" s="52"/>
      <c r="I41" s="52"/>
      <c r="J41" s="52"/>
      <c r="K41" s="53"/>
    </row>
  </sheetData>
  <mergeCells count="18">
    <mergeCell ref="C36:D38"/>
    <mergeCell ref="E36:K38"/>
    <mergeCell ref="C39:D41"/>
    <mergeCell ref="E39:K41"/>
    <mergeCell ref="S28:T28"/>
    <mergeCell ref="S29:T29"/>
    <mergeCell ref="S30:T30"/>
    <mergeCell ref="S31:T31"/>
    <mergeCell ref="C33:D35"/>
    <mergeCell ref="E33:K35"/>
    <mergeCell ref="C2:R4"/>
    <mergeCell ref="A14:A15"/>
    <mergeCell ref="B14:E14"/>
    <mergeCell ref="F14:H14"/>
    <mergeCell ref="I14:K14"/>
    <mergeCell ref="L14:N14"/>
    <mergeCell ref="O14:Q14"/>
    <mergeCell ref="R14:T14"/>
  </mergeCells>
  <phoneticPr fontId="6"/>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D7B85-4569-488C-8E3A-6B2C8A03229D}">
  <sheetPr>
    <pageSetUpPr fitToPage="1"/>
  </sheetPr>
  <dimension ref="A1:W41"/>
  <sheetViews>
    <sheetView view="pageBreakPreview" zoomScaleNormal="100" zoomScaleSheetLayoutView="100" workbookViewId="0">
      <selection activeCell="N31" sqref="N31"/>
    </sheetView>
  </sheetViews>
  <sheetFormatPr defaultColWidth="9" defaultRowHeight="11" x14ac:dyDescent="0.2"/>
  <cols>
    <col min="1" max="1" width="9.08984375" style="1" customWidth="1"/>
    <col min="2" max="2" width="5.90625" style="1" customWidth="1"/>
    <col min="3" max="3" width="11.08984375" style="1" customWidth="1"/>
    <col min="4" max="4" width="6.26953125" style="1" customWidth="1"/>
    <col min="5" max="5" width="11.6328125" style="1" customWidth="1"/>
    <col min="6" max="6" width="11.08984375" style="1" customWidth="1"/>
    <col min="7" max="7" width="10.90625" style="1" customWidth="1"/>
    <col min="8" max="8" width="13.7265625" style="1" customWidth="1"/>
    <col min="9" max="9" width="11.08984375" style="1" customWidth="1"/>
    <col min="10" max="10" width="13.08984375" style="1" customWidth="1"/>
    <col min="11" max="11" width="13.453125" style="1" customWidth="1"/>
    <col min="12" max="13" width="11.08984375" style="1" customWidth="1"/>
    <col min="14" max="14" width="12.08984375" style="1" customWidth="1"/>
    <col min="15" max="16" width="11.08984375" style="1" customWidth="1"/>
    <col min="17" max="17" width="12.54296875" style="1" customWidth="1"/>
    <col min="18" max="20" width="11.08984375" style="1" customWidth="1"/>
    <col min="21" max="21" width="19.7265625" style="1" customWidth="1"/>
    <col min="22" max="16384" width="9" style="1"/>
  </cols>
  <sheetData>
    <row r="1" spans="1:23" ht="13" x14ac:dyDescent="0.2">
      <c r="A1" s="37" t="s">
        <v>40</v>
      </c>
    </row>
    <row r="2" spans="1:23" x14ac:dyDescent="0.2">
      <c r="C2" s="63" t="s">
        <v>58</v>
      </c>
      <c r="D2" s="64"/>
      <c r="E2" s="64"/>
      <c r="F2" s="64"/>
      <c r="G2" s="64"/>
      <c r="H2" s="64"/>
      <c r="I2" s="64"/>
      <c r="J2" s="64"/>
      <c r="K2" s="64"/>
      <c r="L2" s="64"/>
      <c r="M2" s="64"/>
      <c r="N2" s="64"/>
      <c r="O2" s="64"/>
      <c r="P2" s="64"/>
      <c r="Q2" s="64"/>
      <c r="R2" s="65"/>
    </row>
    <row r="3" spans="1:23" x14ac:dyDescent="0.2">
      <c r="C3" s="65"/>
      <c r="D3" s="65"/>
      <c r="E3" s="65"/>
      <c r="F3" s="65"/>
      <c r="G3" s="65"/>
      <c r="H3" s="65"/>
      <c r="I3" s="65"/>
      <c r="J3" s="65"/>
      <c r="K3" s="65"/>
      <c r="L3" s="65"/>
      <c r="M3" s="65"/>
      <c r="N3" s="65"/>
      <c r="O3" s="65"/>
      <c r="P3" s="65"/>
      <c r="Q3" s="65"/>
      <c r="R3" s="65"/>
    </row>
    <row r="4" spans="1:23" x14ac:dyDescent="0.2">
      <c r="C4" s="65"/>
      <c r="D4" s="65"/>
      <c r="E4" s="65"/>
      <c r="F4" s="65"/>
      <c r="G4" s="65"/>
      <c r="H4" s="65"/>
      <c r="I4" s="65"/>
      <c r="J4" s="65"/>
      <c r="K4" s="65"/>
      <c r="L4" s="65"/>
      <c r="M4" s="65"/>
      <c r="N4" s="65"/>
      <c r="O4" s="65"/>
      <c r="P4" s="65"/>
      <c r="Q4" s="65"/>
      <c r="R4" s="65"/>
    </row>
    <row r="5" spans="1:23" ht="13" x14ac:dyDescent="0.2">
      <c r="C5" s="16"/>
      <c r="D5" s="16"/>
      <c r="E5" s="16"/>
      <c r="F5" s="16"/>
      <c r="G5" s="16"/>
      <c r="H5" s="16"/>
      <c r="I5" s="16"/>
      <c r="J5" s="16"/>
      <c r="K5" s="16"/>
      <c r="M5" s="37"/>
      <c r="N5" s="37" t="s">
        <v>0</v>
      </c>
      <c r="O5" s="37"/>
    </row>
    <row r="6" spans="1:23" ht="13" x14ac:dyDescent="0.2">
      <c r="C6" t="s">
        <v>1</v>
      </c>
      <c r="D6"/>
      <c r="E6"/>
      <c r="F6"/>
      <c r="G6"/>
      <c r="H6"/>
      <c r="I6"/>
      <c r="J6"/>
      <c r="K6"/>
    </row>
    <row r="7" spans="1:23" ht="13" x14ac:dyDescent="0.2">
      <c r="C7"/>
      <c r="D7"/>
      <c r="E7"/>
      <c r="F7"/>
      <c r="G7"/>
      <c r="H7"/>
      <c r="I7"/>
      <c r="J7"/>
      <c r="K7" s="37" t="s">
        <v>2</v>
      </c>
    </row>
    <row r="8" spans="1:23" ht="13" x14ac:dyDescent="0.2">
      <c r="C8"/>
      <c r="D8"/>
      <c r="E8"/>
      <c r="F8"/>
      <c r="G8"/>
      <c r="H8"/>
      <c r="I8"/>
      <c r="J8"/>
      <c r="K8" s="37"/>
    </row>
    <row r="9" spans="1:23" ht="13" x14ac:dyDescent="0.2">
      <c r="C9"/>
      <c r="D9"/>
      <c r="E9"/>
      <c r="F9"/>
      <c r="G9"/>
      <c r="H9"/>
      <c r="I9"/>
      <c r="J9"/>
      <c r="K9" s="38" t="s">
        <v>3</v>
      </c>
    </row>
    <row r="10" spans="1:23" ht="13" x14ac:dyDescent="0.2">
      <c r="C10"/>
      <c r="D10"/>
      <c r="E10"/>
      <c r="F10"/>
      <c r="G10"/>
      <c r="H10"/>
      <c r="I10"/>
      <c r="J10"/>
      <c r="K10" s="38"/>
    </row>
    <row r="11" spans="1:23" ht="13" x14ac:dyDescent="0.2">
      <c r="C11" s="37"/>
      <c r="D11" s="37"/>
      <c r="E11" s="37"/>
      <c r="F11" s="37"/>
      <c r="G11" s="37"/>
      <c r="H11" s="37"/>
      <c r="I11" s="37"/>
      <c r="J11" s="37"/>
      <c r="K11" s="38" t="s">
        <v>4</v>
      </c>
    </row>
    <row r="12" spans="1:23" ht="16.5" customHeight="1" x14ac:dyDescent="0.2">
      <c r="C12" s="37"/>
      <c r="D12" s="37"/>
      <c r="E12" s="39"/>
      <c r="F12" s="40"/>
      <c r="G12" s="39"/>
      <c r="H12" s="37"/>
      <c r="I12" s="37"/>
      <c r="J12" s="37"/>
      <c r="K12" s="37"/>
      <c r="W12" s="2"/>
    </row>
    <row r="13" spans="1:23" ht="11.5" thickBot="1" x14ac:dyDescent="0.25">
      <c r="U13" s="4" t="s">
        <v>5</v>
      </c>
    </row>
    <row r="14" spans="1:23" ht="41.5" customHeight="1" thickTop="1" x14ac:dyDescent="0.2">
      <c r="A14" s="66" t="s">
        <v>52</v>
      </c>
      <c r="B14" s="67" t="s">
        <v>6</v>
      </c>
      <c r="C14" s="67"/>
      <c r="D14" s="67"/>
      <c r="E14" s="67"/>
      <c r="F14" s="68" t="s">
        <v>7</v>
      </c>
      <c r="G14" s="69"/>
      <c r="H14" s="69"/>
      <c r="I14" s="70" t="s">
        <v>33</v>
      </c>
      <c r="J14" s="71"/>
      <c r="K14" s="72"/>
      <c r="L14" s="73" t="s">
        <v>39</v>
      </c>
      <c r="M14" s="74"/>
      <c r="N14" s="75"/>
      <c r="O14" s="79" t="s">
        <v>8</v>
      </c>
      <c r="P14" s="74"/>
      <c r="Q14" s="75"/>
      <c r="R14" s="76" t="s">
        <v>43</v>
      </c>
      <c r="S14" s="77"/>
      <c r="T14" s="78"/>
      <c r="U14" s="5" t="s">
        <v>9</v>
      </c>
    </row>
    <row r="15" spans="1:23" ht="66" customHeight="1" x14ac:dyDescent="0.2">
      <c r="A15" s="67"/>
      <c r="B15" s="6" t="s">
        <v>10</v>
      </c>
      <c r="C15" s="7" t="s">
        <v>11</v>
      </c>
      <c r="D15" s="7" t="s">
        <v>12</v>
      </c>
      <c r="E15" s="8" t="s">
        <v>13</v>
      </c>
      <c r="F15" s="6" t="s">
        <v>14</v>
      </c>
      <c r="G15" s="7" t="s">
        <v>15</v>
      </c>
      <c r="H15" s="9" t="s">
        <v>16</v>
      </c>
      <c r="I15" s="6" t="s">
        <v>14</v>
      </c>
      <c r="J15" s="36" t="s">
        <v>53</v>
      </c>
      <c r="K15" s="9" t="s">
        <v>17</v>
      </c>
      <c r="L15" s="6" t="s">
        <v>14</v>
      </c>
      <c r="M15" s="10" t="s">
        <v>41</v>
      </c>
      <c r="N15" s="9" t="s">
        <v>18</v>
      </c>
      <c r="O15" s="6" t="s">
        <v>14</v>
      </c>
      <c r="P15" s="34" t="s">
        <v>42</v>
      </c>
      <c r="Q15" s="9" t="s">
        <v>19</v>
      </c>
      <c r="R15" s="6" t="s">
        <v>14</v>
      </c>
      <c r="S15" s="10" t="s">
        <v>55</v>
      </c>
      <c r="T15" s="9" t="s">
        <v>34</v>
      </c>
      <c r="U15" s="11" t="s">
        <v>35</v>
      </c>
    </row>
    <row r="16" spans="1:23" ht="24" customHeight="1" x14ac:dyDescent="0.2">
      <c r="A16" s="18" t="s">
        <v>20</v>
      </c>
      <c r="B16" s="19">
        <v>1200</v>
      </c>
      <c r="C16" s="23">
        <v>1234.5</v>
      </c>
      <c r="D16" s="20">
        <v>0.85</v>
      </c>
      <c r="E16" s="21">
        <f>B16*C16*D16</f>
        <v>1259190</v>
      </c>
      <c r="F16" s="42">
        <v>141012</v>
      </c>
      <c r="G16" s="23">
        <v>23.4</v>
      </c>
      <c r="H16" s="25">
        <f>F16*G16</f>
        <v>3299680.8</v>
      </c>
      <c r="I16" s="42">
        <v>141012</v>
      </c>
      <c r="J16" s="33">
        <v>1.23</v>
      </c>
      <c r="K16" s="41">
        <f>I16*J16</f>
        <v>173444.76</v>
      </c>
      <c r="L16" s="42">
        <v>141012</v>
      </c>
      <c r="M16" s="33">
        <v>1.23</v>
      </c>
      <c r="N16" s="25">
        <f>L16*M16</f>
        <v>173444.76</v>
      </c>
      <c r="O16" s="42">
        <v>141012</v>
      </c>
      <c r="P16" s="35">
        <v>3.98</v>
      </c>
      <c r="Q16" s="25">
        <f>O16*P16</f>
        <v>561227.76</v>
      </c>
      <c r="R16" s="42">
        <v>141012</v>
      </c>
      <c r="S16" s="24"/>
      <c r="T16" s="25">
        <v>0</v>
      </c>
      <c r="U16" s="31">
        <f>ROUNDDOWN(E16+H16+K16+N16+Q16+T16,0)</f>
        <v>5466988</v>
      </c>
    </row>
    <row r="17" spans="1:21" ht="24" customHeight="1" x14ac:dyDescent="0.2">
      <c r="A17" s="18" t="s">
        <v>21</v>
      </c>
      <c r="B17" s="19">
        <v>1200</v>
      </c>
      <c r="C17" s="23">
        <v>1234.5</v>
      </c>
      <c r="D17" s="20">
        <v>0.85</v>
      </c>
      <c r="E17" s="21">
        <f t="shared" ref="E17:E27" si="0">B17*C17*D17</f>
        <v>1259190</v>
      </c>
      <c r="F17" s="42">
        <v>136361</v>
      </c>
      <c r="G17" s="23">
        <v>23.4</v>
      </c>
      <c r="H17" s="25">
        <f t="shared" ref="H17:H27" si="1">F17*G17</f>
        <v>3190847.4</v>
      </c>
      <c r="I17" s="42">
        <v>136361</v>
      </c>
      <c r="J17" s="33">
        <v>1.23</v>
      </c>
      <c r="K17" s="41">
        <f t="shared" ref="K17:K27" si="2">I17*J17</f>
        <v>167724.03</v>
      </c>
      <c r="L17" s="42">
        <v>136361</v>
      </c>
      <c r="M17" s="33">
        <v>1.23</v>
      </c>
      <c r="N17" s="25">
        <f t="shared" ref="N17:N27" si="3">L17*M17</f>
        <v>167724.03</v>
      </c>
      <c r="O17" s="42">
        <v>136361</v>
      </c>
      <c r="P17" s="35">
        <v>3.98</v>
      </c>
      <c r="Q17" s="25">
        <f t="shared" ref="Q17:Q27" si="4">O17*P17</f>
        <v>542716.78</v>
      </c>
      <c r="R17" s="42">
        <v>136361</v>
      </c>
      <c r="S17" s="24"/>
      <c r="T17" s="25">
        <v>0</v>
      </c>
      <c r="U17" s="31">
        <f t="shared" ref="U17:U27" si="5">ROUNDDOWN(E17+H17+K17+N17+Q17+T17,0)</f>
        <v>5328202</v>
      </c>
    </row>
    <row r="18" spans="1:21" ht="24" customHeight="1" x14ac:dyDescent="0.2">
      <c r="A18" s="18" t="s">
        <v>22</v>
      </c>
      <c r="B18" s="19">
        <v>1200</v>
      </c>
      <c r="C18" s="23">
        <v>1234.5</v>
      </c>
      <c r="D18" s="20">
        <v>0.85</v>
      </c>
      <c r="E18" s="21">
        <f t="shared" si="0"/>
        <v>1259190</v>
      </c>
      <c r="F18" s="42">
        <v>230112</v>
      </c>
      <c r="G18" s="23">
        <v>23.4</v>
      </c>
      <c r="H18" s="25">
        <f t="shared" si="1"/>
        <v>5384620.7999999998</v>
      </c>
      <c r="I18" s="42">
        <v>230112</v>
      </c>
      <c r="J18" s="33">
        <v>1.23</v>
      </c>
      <c r="K18" s="41">
        <f t="shared" si="2"/>
        <v>283037.76</v>
      </c>
      <c r="L18" s="42">
        <v>230112</v>
      </c>
      <c r="M18" s="33">
        <v>1.23</v>
      </c>
      <c r="N18" s="25">
        <f t="shared" si="3"/>
        <v>283037.76</v>
      </c>
      <c r="O18" s="42">
        <v>230112</v>
      </c>
      <c r="P18" s="35">
        <v>3.98</v>
      </c>
      <c r="Q18" s="25">
        <f t="shared" si="4"/>
        <v>915845.76</v>
      </c>
      <c r="R18" s="42">
        <v>230112</v>
      </c>
      <c r="S18" s="24"/>
      <c r="T18" s="25">
        <v>0</v>
      </c>
      <c r="U18" s="31">
        <f t="shared" si="5"/>
        <v>8125732</v>
      </c>
    </row>
    <row r="19" spans="1:21" ht="24" customHeight="1" x14ac:dyDescent="0.2">
      <c r="A19" s="18" t="s">
        <v>23</v>
      </c>
      <c r="B19" s="19">
        <v>1200</v>
      </c>
      <c r="C19" s="23">
        <v>1234.5</v>
      </c>
      <c r="D19" s="20">
        <v>0.85</v>
      </c>
      <c r="E19" s="21">
        <f t="shared" si="0"/>
        <v>1259190</v>
      </c>
      <c r="F19" s="42">
        <v>320280</v>
      </c>
      <c r="G19" s="23">
        <v>34.5</v>
      </c>
      <c r="H19" s="25">
        <f t="shared" si="1"/>
        <v>11049660</v>
      </c>
      <c r="I19" s="42">
        <v>320280</v>
      </c>
      <c r="J19" s="33">
        <v>1.23</v>
      </c>
      <c r="K19" s="41">
        <f t="shared" si="2"/>
        <v>393944.4</v>
      </c>
      <c r="L19" s="42">
        <v>320280</v>
      </c>
      <c r="M19" s="33">
        <v>1.23</v>
      </c>
      <c r="N19" s="25">
        <f t="shared" si="3"/>
        <v>393944.4</v>
      </c>
      <c r="O19" s="42">
        <v>320280</v>
      </c>
      <c r="P19" s="35">
        <v>3.98</v>
      </c>
      <c r="Q19" s="25">
        <f t="shared" si="4"/>
        <v>1274714.3999999999</v>
      </c>
      <c r="R19" s="42">
        <v>320280</v>
      </c>
      <c r="S19" s="24"/>
      <c r="T19" s="25">
        <v>0</v>
      </c>
      <c r="U19" s="31">
        <f t="shared" si="5"/>
        <v>14371453</v>
      </c>
    </row>
    <row r="20" spans="1:21" ht="24" customHeight="1" x14ac:dyDescent="0.2">
      <c r="A20" s="18" t="s">
        <v>24</v>
      </c>
      <c r="B20" s="19">
        <v>1200</v>
      </c>
      <c r="C20" s="23">
        <v>1234.5</v>
      </c>
      <c r="D20" s="20">
        <v>0.85</v>
      </c>
      <c r="E20" s="21">
        <f t="shared" si="0"/>
        <v>1259190</v>
      </c>
      <c r="F20" s="42">
        <v>293194</v>
      </c>
      <c r="G20" s="23">
        <v>34.5</v>
      </c>
      <c r="H20" s="25">
        <f t="shared" si="1"/>
        <v>10115193</v>
      </c>
      <c r="I20" s="42">
        <v>293194</v>
      </c>
      <c r="J20" s="33">
        <v>1.23</v>
      </c>
      <c r="K20" s="41">
        <f t="shared" si="2"/>
        <v>360628.62</v>
      </c>
      <c r="L20" s="42">
        <v>293194</v>
      </c>
      <c r="M20" s="33">
        <v>1.23</v>
      </c>
      <c r="N20" s="25">
        <f t="shared" si="3"/>
        <v>360628.62</v>
      </c>
      <c r="O20" s="42">
        <v>293194</v>
      </c>
      <c r="P20" s="35">
        <v>3.98</v>
      </c>
      <c r="Q20" s="25">
        <f t="shared" si="4"/>
        <v>1166912.1199999999</v>
      </c>
      <c r="R20" s="42">
        <v>293194</v>
      </c>
      <c r="S20" s="24"/>
      <c r="T20" s="25">
        <v>0</v>
      </c>
      <c r="U20" s="31">
        <f t="shared" si="5"/>
        <v>13262552</v>
      </c>
    </row>
    <row r="21" spans="1:21" ht="24" customHeight="1" x14ac:dyDescent="0.2">
      <c r="A21" s="18" t="s">
        <v>25</v>
      </c>
      <c r="B21" s="19">
        <v>1200</v>
      </c>
      <c r="C21" s="23">
        <v>1234.5</v>
      </c>
      <c r="D21" s="20">
        <v>0.85</v>
      </c>
      <c r="E21" s="21">
        <f t="shared" si="0"/>
        <v>1259190</v>
      </c>
      <c r="F21" s="42">
        <v>277118</v>
      </c>
      <c r="G21" s="23">
        <v>34.5</v>
      </c>
      <c r="H21" s="25">
        <f t="shared" si="1"/>
        <v>9560571</v>
      </c>
      <c r="I21" s="42">
        <v>277118</v>
      </c>
      <c r="J21" s="33">
        <v>1.23</v>
      </c>
      <c r="K21" s="41">
        <f t="shared" si="2"/>
        <v>340855.14</v>
      </c>
      <c r="L21" s="42">
        <v>277118</v>
      </c>
      <c r="M21" s="33">
        <v>1.23</v>
      </c>
      <c r="N21" s="25">
        <f t="shared" si="3"/>
        <v>340855.14</v>
      </c>
      <c r="O21" s="42">
        <v>277118</v>
      </c>
      <c r="P21" s="35">
        <v>3.98</v>
      </c>
      <c r="Q21" s="25">
        <f t="shared" si="4"/>
        <v>1102929.6399999999</v>
      </c>
      <c r="R21" s="42">
        <v>277118</v>
      </c>
      <c r="S21" s="24"/>
      <c r="T21" s="25">
        <v>0</v>
      </c>
      <c r="U21" s="31">
        <f t="shared" si="5"/>
        <v>12604400</v>
      </c>
    </row>
    <row r="22" spans="1:21" ht="24" customHeight="1" x14ac:dyDescent="0.2">
      <c r="A22" s="18" t="s">
        <v>26</v>
      </c>
      <c r="B22" s="19">
        <v>1200</v>
      </c>
      <c r="C22" s="23">
        <v>1234.5</v>
      </c>
      <c r="D22" s="20">
        <v>0.85</v>
      </c>
      <c r="E22" s="21">
        <f t="shared" si="0"/>
        <v>1259190</v>
      </c>
      <c r="F22" s="42">
        <v>194614</v>
      </c>
      <c r="G22" s="23">
        <v>23.4</v>
      </c>
      <c r="H22" s="25">
        <f t="shared" si="1"/>
        <v>4553967.5999999996</v>
      </c>
      <c r="I22" s="42">
        <v>194614</v>
      </c>
      <c r="J22" s="33">
        <v>1.23</v>
      </c>
      <c r="K22" s="41">
        <f t="shared" si="2"/>
        <v>239375.22</v>
      </c>
      <c r="L22" s="42">
        <v>194614</v>
      </c>
      <c r="M22" s="33">
        <v>1.23</v>
      </c>
      <c r="N22" s="25">
        <f t="shared" si="3"/>
        <v>239375.22</v>
      </c>
      <c r="O22" s="42">
        <v>194614</v>
      </c>
      <c r="P22" s="35">
        <v>3.98</v>
      </c>
      <c r="Q22" s="25">
        <f t="shared" si="4"/>
        <v>774563.72</v>
      </c>
      <c r="R22" s="42">
        <v>194614</v>
      </c>
      <c r="S22" s="24"/>
      <c r="T22" s="25">
        <v>0</v>
      </c>
      <c r="U22" s="31">
        <f t="shared" si="5"/>
        <v>7066471</v>
      </c>
    </row>
    <row r="23" spans="1:21" ht="24" customHeight="1" x14ac:dyDescent="0.2">
      <c r="A23" s="18" t="s">
        <v>27</v>
      </c>
      <c r="B23" s="19">
        <v>1200</v>
      </c>
      <c r="C23" s="23">
        <v>1234.5</v>
      </c>
      <c r="D23" s="20">
        <v>0.85</v>
      </c>
      <c r="E23" s="21">
        <f t="shared" si="0"/>
        <v>1259190</v>
      </c>
      <c r="F23" s="42">
        <v>164561</v>
      </c>
      <c r="G23" s="23">
        <v>23.4</v>
      </c>
      <c r="H23" s="25">
        <f t="shared" si="1"/>
        <v>3850727.4</v>
      </c>
      <c r="I23" s="42">
        <v>164561</v>
      </c>
      <c r="J23" s="33">
        <v>1.23</v>
      </c>
      <c r="K23" s="41">
        <f t="shared" si="2"/>
        <v>202410.03</v>
      </c>
      <c r="L23" s="42">
        <v>164561</v>
      </c>
      <c r="M23" s="33">
        <v>1.23</v>
      </c>
      <c r="N23" s="25">
        <f t="shared" si="3"/>
        <v>202410.03</v>
      </c>
      <c r="O23" s="42">
        <v>164561</v>
      </c>
      <c r="P23" s="35">
        <v>3.98</v>
      </c>
      <c r="Q23" s="25">
        <f t="shared" si="4"/>
        <v>654952.78</v>
      </c>
      <c r="R23" s="42">
        <v>164561</v>
      </c>
      <c r="S23" s="24"/>
      <c r="T23" s="25">
        <v>0</v>
      </c>
      <c r="U23" s="31">
        <f t="shared" si="5"/>
        <v>6169690</v>
      </c>
    </row>
    <row r="24" spans="1:21" ht="24" customHeight="1" x14ac:dyDescent="0.2">
      <c r="A24" s="18" t="s">
        <v>28</v>
      </c>
      <c r="B24" s="19">
        <v>1200</v>
      </c>
      <c r="C24" s="23">
        <v>1234.5</v>
      </c>
      <c r="D24" s="20">
        <v>0.85</v>
      </c>
      <c r="E24" s="21">
        <f t="shared" si="0"/>
        <v>1259190</v>
      </c>
      <c r="F24" s="42">
        <v>229999</v>
      </c>
      <c r="G24" s="23">
        <v>23.4</v>
      </c>
      <c r="H24" s="25">
        <f t="shared" si="1"/>
        <v>5381976.5999999996</v>
      </c>
      <c r="I24" s="42">
        <v>229999</v>
      </c>
      <c r="J24" s="33">
        <v>1.23</v>
      </c>
      <c r="K24" s="41">
        <f t="shared" si="2"/>
        <v>282898.77</v>
      </c>
      <c r="L24" s="42">
        <v>229999</v>
      </c>
      <c r="M24" s="33">
        <v>1.23</v>
      </c>
      <c r="N24" s="25">
        <f t="shared" si="3"/>
        <v>282898.77</v>
      </c>
      <c r="O24" s="42">
        <v>229999</v>
      </c>
      <c r="P24" s="35">
        <v>3.98</v>
      </c>
      <c r="Q24" s="25">
        <f t="shared" si="4"/>
        <v>915396.02</v>
      </c>
      <c r="R24" s="42">
        <v>229999</v>
      </c>
      <c r="S24" s="24"/>
      <c r="T24" s="25">
        <v>0</v>
      </c>
      <c r="U24" s="31">
        <f t="shared" si="5"/>
        <v>8122360</v>
      </c>
    </row>
    <row r="25" spans="1:21" ht="24" customHeight="1" x14ac:dyDescent="0.2">
      <c r="A25" s="18" t="s">
        <v>29</v>
      </c>
      <c r="B25" s="19">
        <v>1200</v>
      </c>
      <c r="C25" s="23">
        <v>1234.5</v>
      </c>
      <c r="D25" s="20">
        <v>0.85</v>
      </c>
      <c r="E25" s="21">
        <f t="shared" si="0"/>
        <v>1259190</v>
      </c>
      <c r="F25" s="42">
        <v>221398</v>
      </c>
      <c r="G25" s="23">
        <v>23.4</v>
      </c>
      <c r="H25" s="25">
        <f t="shared" si="1"/>
        <v>5180713.1999999993</v>
      </c>
      <c r="I25" s="42">
        <v>221398</v>
      </c>
      <c r="J25" s="33">
        <v>1.23</v>
      </c>
      <c r="K25" s="41">
        <f t="shared" si="2"/>
        <v>272319.53999999998</v>
      </c>
      <c r="L25" s="42">
        <v>221398</v>
      </c>
      <c r="M25" s="33">
        <v>1.23</v>
      </c>
      <c r="N25" s="25">
        <f t="shared" si="3"/>
        <v>272319.53999999998</v>
      </c>
      <c r="O25" s="42">
        <v>221398</v>
      </c>
      <c r="P25" s="35">
        <v>3.98</v>
      </c>
      <c r="Q25" s="25">
        <f t="shared" si="4"/>
        <v>881164.04</v>
      </c>
      <c r="R25" s="42">
        <v>221398</v>
      </c>
      <c r="S25" s="24"/>
      <c r="T25" s="25">
        <v>0</v>
      </c>
      <c r="U25" s="31">
        <f t="shared" si="5"/>
        <v>7865706</v>
      </c>
    </row>
    <row r="26" spans="1:21" ht="24" customHeight="1" x14ac:dyDescent="0.2">
      <c r="A26" s="18" t="s">
        <v>30</v>
      </c>
      <c r="B26" s="19">
        <v>1200</v>
      </c>
      <c r="C26" s="23">
        <v>1234.5</v>
      </c>
      <c r="D26" s="20">
        <v>0.85</v>
      </c>
      <c r="E26" s="21">
        <f t="shared" si="0"/>
        <v>1259190</v>
      </c>
      <c r="F26" s="42">
        <v>209054</v>
      </c>
      <c r="G26" s="23">
        <v>23.4</v>
      </c>
      <c r="H26" s="25">
        <f t="shared" si="1"/>
        <v>4891863.5999999996</v>
      </c>
      <c r="I26" s="42">
        <v>209054</v>
      </c>
      <c r="J26" s="33">
        <v>1.23</v>
      </c>
      <c r="K26" s="41">
        <f t="shared" si="2"/>
        <v>257136.41999999998</v>
      </c>
      <c r="L26" s="42">
        <v>209054</v>
      </c>
      <c r="M26" s="33">
        <v>1.23</v>
      </c>
      <c r="N26" s="25">
        <f t="shared" si="3"/>
        <v>257136.41999999998</v>
      </c>
      <c r="O26" s="42">
        <v>209054</v>
      </c>
      <c r="P26" s="35">
        <v>3.98</v>
      </c>
      <c r="Q26" s="25">
        <f t="shared" si="4"/>
        <v>832034.92</v>
      </c>
      <c r="R26" s="42">
        <v>209054</v>
      </c>
      <c r="S26" s="24"/>
      <c r="T26" s="25">
        <v>0</v>
      </c>
      <c r="U26" s="31">
        <f t="shared" si="5"/>
        <v>7497361</v>
      </c>
    </row>
    <row r="27" spans="1:21" ht="24" customHeight="1" thickBot="1" x14ac:dyDescent="0.25">
      <c r="A27" s="18" t="s">
        <v>31</v>
      </c>
      <c r="B27" s="19">
        <v>1200</v>
      </c>
      <c r="C27" s="23">
        <v>1234.5</v>
      </c>
      <c r="D27" s="20">
        <v>0.85</v>
      </c>
      <c r="E27" s="21">
        <f t="shared" si="0"/>
        <v>1259190</v>
      </c>
      <c r="F27" s="42">
        <v>198590</v>
      </c>
      <c r="G27" s="23">
        <v>23.4</v>
      </c>
      <c r="H27" s="25">
        <f t="shared" si="1"/>
        <v>4647006</v>
      </c>
      <c r="I27" s="42">
        <v>198590</v>
      </c>
      <c r="J27" s="33">
        <v>1.23</v>
      </c>
      <c r="K27" s="41">
        <f t="shared" si="2"/>
        <v>244265.69999999998</v>
      </c>
      <c r="L27" s="42">
        <v>198590</v>
      </c>
      <c r="M27" s="33">
        <v>1.23</v>
      </c>
      <c r="N27" s="25">
        <f t="shared" si="3"/>
        <v>244265.69999999998</v>
      </c>
      <c r="O27" s="42">
        <v>198590</v>
      </c>
      <c r="P27" s="35">
        <v>3.98</v>
      </c>
      <c r="Q27" s="25">
        <f t="shared" si="4"/>
        <v>790388.2</v>
      </c>
      <c r="R27" s="42">
        <v>198590</v>
      </c>
      <c r="S27" s="24"/>
      <c r="T27" s="25">
        <v>0</v>
      </c>
      <c r="U27" s="31">
        <f t="shared" si="5"/>
        <v>7185115</v>
      </c>
    </row>
    <row r="28" spans="1:21" ht="33.4" customHeight="1" thickBot="1" x14ac:dyDescent="0.25">
      <c r="A28" s="13"/>
      <c r="B28" s="14"/>
      <c r="C28" s="14"/>
      <c r="E28" s="32" t="s">
        <v>32</v>
      </c>
      <c r="F28" s="22">
        <f>SUM(F16:F27)</f>
        <v>2616293</v>
      </c>
      <c r="S28" s="54" t="s">
        <v>54</v>
      </c>
      <c r="T28" s="55"/>
      <c r="U28" s="28">
        <f>SUM(U16:U27)</f>
        <v>103066030</v>
      </c>
    </row>
    <row r="29" spans="1:21" ht="33.4" customHeight="1" thickBot="1" x14ac:dyDescent="0.25">
      <c r="A29" s="13"/>
      <c r="B29" s="2"/>
      <c r="C29" s="2"/>
      <c r="D29" s="2"/>
      <c r="E29" s="2"/>
      <c r="S29" s="54" t="s">
        <v>44</v>
      </c>
      <c r="T29" s="55"/>
      <c r="U29" s="28">
        <f>U28*3</f>
        <v>309198090</v>
      </c>
    </row>
    <row r="30" spans="1:21" ht="33.4" customHeight="1" thickBot="1" x14ac:dyDescent="0.25">
      <c r="A30" s="13"/>
      <c r="B30" s="2"/>
      <c r="C30" s="2"/>
      <c r="D30" s="2"/>
      <c r="E30" s="2"/>
      <c r="S30" s="54" t="s">
        <v>45</v>
      </c>
      <c r="T30" s="55"/>
      <c r="U30" s="28">
        <f>E27*0.03*36</f>
        <v>1359925.2</v>
      </c>
    </row>
    <row r="31" spans="1:21" ht="33.4" customHeight="1" thickBot="1" x14ac:dyDescent="0.25">
      <c r="A31" s="13"/>
      <c r="B31" s="2"/>
      <c r="C31" s="2"/>
      <c r="D31" s="2"/>
      <c r="E31" s="2"/>
      <c r="S31" s="54" t="s">
        <v>56</v>
      </c>
      <c r="T31" s="55"/>
      <c r="U31" s="29">
        <f>U29-U30</f>
        <v>307838164.80000001</v>
      </c>
    </row>
    <row r="32" spans="1:21" ht="22.5" customHeight="1" thickBot="1" x14ac:dyDescent="0.25">
      <c r="A32" s="13"/>
      <c r="B32" s="2"/>
      <c r="C32" s="2"/>
      <c r="D32" s="2"/>
      <c r="E32" s="2"/>
      <c r="F32" s="2"/>
      <c r="G32" s="2"/>
      <c r="H32" s="4"/>
      <c r="I32" s="4"/>
      <c r="J32" s="4"/>
      <c r="K32" s="4"/>
      <c r="L32" s="4"/>
      <c r="M32" s="4"/>
      <c r="N32" s="4"/>
      <c r="O32" s="4"/>
      <c r="P32" s="4"/>
      <c r="Q32" s="4"/>
      <c r="R32" s="4"/>
      <c r="S32" s="4"/>
      <c r="T32" s="4"/>
      <c r="U32" s="30" t="s">
        <v>46</v>
      </c>
    </row>
    <row r="33" spans="1:21" ht="15.4" customHeight="1" x14ac:dyDescent="0.2">
      <c r="A33" s="13"/>
      <c r="B33" s="2"/>
      <c r="C33" s="56" t="s">
        <v>48</v>
      </c>
      <c r="D33" s="57"/>
      <c r="E33" s="60" t="s">
        <v>38</v>
      </c>
      <c r="F33" s="61"/>
      <c r="G33" s="61"/>
      <c r="H33" s="61"/>
      <c r="I33" s="61"/>
      <c r="J33" s="61"/>
      <c r="K33" s="62"/>
      <c r="L33" s="4"/>
      <c r="M33" s="4"/>
      <c r="N33" s="4"/>
      <c r="O33" s="4"/>
      <c r="P33" s="4"/>
      <c r="Q33" s="4"/>
      <c r="R33" s="4"/>
      <c r="S33" s="4"/>
      <c r="T33" s="4"/>
      <c r="U33" s="4"/>
    </row>
    <row r="34" spans="1:21" ht="15.4" customHeight="1" x14ac:dyDescent="0.2">
      <c r="B34" s="15"/>
      <c r="C34" s="58"/>
      <c r="D34" s="59"/>
      <c r="E34" s="48"/>
      <c r="F34" s="48"/>
      <c r="G34" s="48"/>
      <c r="H34" s="48"/>
      <c r="I34" s="48"/>
      <c r="J34" s="48"/>
      <c r="K34" s="49"/>
      <c r="L34" s="3"/>
      <c r="M34" s="3"/>
      <c r="N34" s="3"/>
      <c r="O34" s="3"/>
      <c r="P34" s="3"/>
      <c r="Q34" s="3"/>
      <c r="R34" s="3"/>
      <c r="S34" s="3"/>
      <c r="T34" s="3"/>
      <c r="U34" s="43"/>
    </row>
    <row r="35" spans="1:21" ht="15.4" customHeight="1" x14ac:dyDescent="0.2">
      <c r="C35" s="58"/>
      <c r="D35" s="59"/>
      <c r="E35" s="48"/>
      <c r="F35" s="48"/>
      <c r="G35" s="48"/>
      <c r="H35" s="48"/>
      <c r="I35" s="48"/>
      <c r="J35" s="48"/>
      <c r="K35" s="49"/>
    </row>
    <row r="36" spans="1:21" ht="15.4" customHeight="1" x14ac:dyDescent="0.2">
      <c r="C36" s="44" t="s">
        <v>36</v>
      </c>
      <c r="D36" s="45"/>
      <c r="E36" s="47" t="s">
        <v>49</v>
      </c>
      <c r="F36" s="48"/>
      <c r="G36" s="48"/>
      <c r="H36" s="48"/>
      <c r="I36" s="48"/>
      <c r="J36" s="48"/>
      <c r="K36" s="49"/>
    </row>
    <row r="37" spans="1:21" ht="15.4" customHeight="1" x14ac:dyDescent="0.2">
      <c r="C37" s="46"/>
      <c r="D37" s="45"/>
      <c r="E37" s="48"/>
      <c r="F37" s="48"/>
      <c r="G37" s="48"/>
      <c r="H37" s="48"/>
      <c r="I37" s="48"/>
      <c r="J37" s="48"/>
      <c r="K37" s="49"/>
    </row>
    <row r="38" spans="1:21" ht="15.4" customHeight="1" x14ac:dyDescent="0.2">
      <c r="C38" s="46"/>
      <c r="D38" s="45"/>
      <c r="E38" s="48"/>
      <c r="F38" s="48"/>
      <c r="G38" s="48"/>
      <c r="H38" s="48"/>
      <c r="I38" s="48"/>
      <c r="J38" s="48"/>
      <c r="K38" s="49"/>
    </row>
    <row r="39" spans="1:21" ht="15.4" customHeight="1" x14ac:dyDescent="0.2">
      <c r="C39" s="44" t="s">
        <v>47</v>
      </c>
      <c r="D39" s="45"/>
      <c r="E39" s="47" t="s">
        <v>37</v>
      </c>
      <c r="F39" s="48"/>
      <c r="G39" s="48"/>
      <c r="H39" s="48"/>
      <c r="I39" s="48"/>
      <c r="J39" s="48"/>
      <c r="K39" s="49"/>
    </row>
    <row r="40" spans="1:21" ht="15.4" customHeight="1" x14ac:dyDescent="0.2">
      <c r="C40" s="46"/>
      <c r="D40" s="45"/>
      <c r="E40" s="48"/>
      <c r="F40" s="48"/>
      <c r="G40" s="48"/>
      <c r="H40" s="48"/>
      <c r="I40" s="48"/>
      <c r="J40" s="48"/>
      <c r="K40" s="49"/>
    </row>
    <row r="41" spans="1:21" ht="15.4" customHeight="1" thickBot="1" x14ac:dyDescent="0.25">
      <c r="C41" s="50"/>
      <c r="D41" s="51"/>
      <c r="E41" s="52"/>
      <c r="F41" s="52"/>
      <c r="G41" s="52"/>
      <c r="H41" s="52"/>
      <c r="I41" s="52"/>
      <c r="J41" s="52"/>
      <c r="K41" s="53"/>
    </row>
  </sheetData>
  <mergeCells count="18">
    <mergeCell ref="C36:D38"/>
    <mergeCell ref="E36:K38"/>
    <mergeCell ref="C39:D41"/>
    <mergeCell ref="E39:K41"/>
    <mergeCell ref="S28:T28"/>
    <mergeCell ref="S29:T29"/>
    <mergeCell ref="S30:T30"/>
    <mergeCell ref="S31:T31"/>
    <mergeCell ref="C33:D35"/>
    <mergeCell ref="E33:K35"/>
    <mergeCell ref="C2:R4"/>
    <mergeCell ref="A14:A15"/>
    <mergeCell ref="B14:E14"/>
    <mergeCell ref="F14:H14"/>
    <mergeCell ref="I14:K14"/>
    <mergeCell ref="L14:N14"/>
    <mergeCell ref="O14:Q14"/>
    <mergeCell ref="R14:T14"/>
  </mergeCells>
  <phoneticPr fontId="6"/>
  <pageMargins left="0.70866141732283472" right="0.70866141732283472" top="0.74803149606299213" bottom="0.74803149606299213" header="0.31496062992125984" footer="0.31496062992125984"/>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入札付属書（本館等）</vt:lpstr>
      <vt:lpstr>入札付属書（東館）</vt:lpstr>
      <vt:lpstr>入札付属書（農林庁舎）</vt:lpstr>
      <vt:lpstr>記入例</vt:lpstr>
      <vt:lpstr>記入例!Print_Area</vt:lpstr>
      <vt:lpstr>'入札付属書（東館）'!Print_Area</vt:lpstr>
      <vt:lpstr>'入札付属書（農林庁舎）'!Print_Area</vt:lpstr>
      <vt:lpstr>'入札付属書（本館等）'!Print_Area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矢木 香澄</cp:lastModifiedBy>
  <cp:lastPrinted>2025-12-12T02:04:48Z</cp:lastPrinted>
  <dcterms:created xsi:type="dcterms:W3CDTF">2023-12-14T01:32:50Z</dcterms:created>
  <dcterms:modified xsi:type="dcterms:W3CDTF">2025-12-18T00:36:21Z</dcterms:modified>
</cp:coreProperties>
</file>