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l4snasint002\1101110500_財政課\予算係\038：決算統計\R5決算統計\14_財政状況資料集（５決分）\05：起案\"/>
    </mc:Choice>
  </mc:AlternateContent>
  <xr:revisionPtr revIDLastSave="0" documentId="13_ncr:1_{C6046ED7-1EA0-4FAD-BA47-924F8631430A}" xr6:coauthVersionLast="45" xr6:coauthVersionMax="45" xr10:uidLastSave="{00000000-0000-0000-0000-000000000000}"/>
  <bookViews>
    <workbookView xWindow="-28920" yWindow="-4680" windowWidth="29040" windowHeight="15840" tabRatio="7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102" i="12" l="1"/>
  <c r="DB102" i="12"/>
  <c r="DG102" i="12"/>
  <c r="DL102" i="12"/>
  <c r="DQ102" i="12"/>
  <c r="CR102"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E38" i="10"/>
  <c r="AM38" i="10"/>
  <c r="BE37" i="10"/>
  <c r="AM37" i="10"/>
  <c r="CO34" i="10"/>
  <c r="CO35" i="10" s="1"/>
  <c r="CO36" i="10" s="1"/>
  <c r="CO37" i="10" s="1"/>
  <c r="CO38" i="10" s="1"/>
  <c r="CO39" i="10" s="1"/>
  <c r="CO40" i="10" s="1"/>
  <c r="CO41" i="10" s="1"/>
  <c r="CO42" i="10" s="1"/>
  <c r="CO43" i="10" s="1"/>
  <c r="C34" i="10"/>
  <c r="C35" i="10" s="1"/>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BE34" i="10"/>
  <c r="BE35" i="10" s="1"/>
  <c r="BE36" i="10" s="1"/>
  <c r="BW34" i="10" l="1"/>
  <c r="BW35" i="10" s="1"/>
  <c r="BW36" i="10" s="1"/>
  <c r="BW37" i="10" s="1"/>
  <c r="BW38" i="10" s="1"/>
</calcChain>
</file>

<file path=xl/sharedStrings.xml><?xml version="1.0" encoding="utf-8"?>
<sst xmlns="http://schemas.openxmlformats.org/spreadsheetml/2006/main" count="1136" uniqueCount="589">
  <si>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</si>
  <si>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</si>
  <si>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</si>
  <si>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</si>
  <si>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</si>
  <si>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</si>
  <si>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</si>
  <si>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</si>
  <si>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</si>
  <si>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</si>
  <si>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</si>
  <si>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</si>
  <si>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</si>
  <si>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</si>
  <si>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</si>
  <si>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</si>
  <si>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</si>
  <si>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</si>
  <si>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</si>
  <si>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</si>
  <si>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</si>
  <si>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</si>
  <si>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</si>
  <si>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</si>
  <si>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</si>
  <si>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</si>
  <si>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</si>
  <si>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</si>
  <si>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</si>
  <si>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</si>
  <si>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</si>
  <si>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</si>
  <si>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</si>
  <si>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</si>
  <si>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</si>
  <si>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</si>
  <si>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</si>
  <si>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</si>
  <si>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</si>
  <si>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</si>
  <si>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</si>
  <si>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</si>
  <si>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</si>
  <si>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</si>
  <si>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</si>
  <si>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</si>
  <si>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</si>
  <si>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</si>
  <si>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</si>
  <si>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</si>
  <si>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</si>
  <si>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</si>
  <si>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</si>
  <si>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</si>
  <si>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</si>
  <si>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</si>
  <si>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</si>
  <si>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</si>
  <si>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</si>
  <si>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</si>
  <si>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</si>
  <si>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</si>
  <si>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</si>
  <si>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</si>
  <si>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</si>
  <si>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</si>
  <si>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</si>
  <si>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</si>
  <si>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</si>
  <si>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</si>
  <si>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</si>
  <si>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</si>
  <si>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</si>
  <si>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</si>
  <si>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</si>
  <si>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</si>
  <si>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</si>
  <si>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</si>
  <si>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</si>
  <si>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</si>
  <si>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</si>
  <si>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</si>
  <si>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</si>
  <si>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</si>
  <si>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</si>
  <si>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</si>
  <si>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</si>
  <si>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</si>
  <si>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</si>
  <si>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</si>
  <si>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</si>
  <si>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</si>
  <si>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</si>
  <si>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</si>
  <si>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</si>
  <si>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</si>
  <si>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</si>
  <si>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</si>
  <si>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</si>
  <si>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</si>
  <si>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</si>
  <si>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</si>
  <si>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</si>
  <si>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</si>
  <si>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</si>
  <si>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</si>
  <si>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</si>
  <si>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</si>
  <si>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</si>
  <si>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</si>
  <si>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</si>
  <si>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</si>
  <si>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</si>
  <si>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</si>
  <si>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</si>
  <si>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</si>
  <si>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</si>
  <si>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</si>
  <si>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</si>
  <si>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</si>
  <si>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</si>
  <si>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</si>
  <si>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</si>
  <si>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</si>
  <si>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</si>
  <si>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</si>
  <si>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</si>
  <si>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</si>
  <si>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</si>
  <si>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</si>
  <si>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</si>
  <si>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</si>
  <si>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</si>
  <si>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</si>
  <si>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</si>
  <si>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</si>
  <si>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</si>
  <si>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</si>
  <si>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</si>
  <si>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</si>
  <si>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</si>
  <si>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</si>
  <si>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</si>
  <si>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</si>
  <si>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</si>
  <si>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</si>
  <si>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</si>
  <si>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</si>
  <si>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</si>
  <si>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</si>
  <si>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</si>
  <si>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</si>
  <si>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</si>
  <si>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</si>
  <si>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</si>
  <si>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</si>
  <si>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</si>
  <si>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</si>
  <si>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</si>
  <si>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</si>
  <si>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</si>
  <si>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</si>
  <si>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</si>
  <si>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</si>
  <si>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</si>
  <si>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</si>
  <si>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</si>
  <si>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</si>
  <si>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</si>
  <si>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</si>
  <si>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</si>
  <si>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</si>
  <si>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</si>
  <si>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</si>
  <si>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</si>
  <si>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</si>
  <si>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</si>
  <si>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</si>
  <si>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</si>
  <si>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</si>
  <si>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</si>
  <si>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</si>
  <si>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</si>
  <si>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</si>
  <si>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</si>
  <si>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</si>
  <si>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</si>
  <si>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</si>
  <si>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</si>
  <si>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</si>
  <si>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</si>
  <si>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</si>
  <si>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</si>
  <si>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</si>
  <si>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</si>
  <si>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</si>
  <si>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</si>
  <si>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</si>
  <si>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</si>
  <si>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</si>
  <si>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</si>
  <si>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</si>
  <si>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</si>
  <si>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広島県広島市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</si>
  <si>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</si>
  <si>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</si>
  <si>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</si>
  <si>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</si>
  <si>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</si>
  <si>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</si>
  <si>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</si>
  <si>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</si>
  <si>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</si>
  <si>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</si>
  <si>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</si>
  <si>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</si>
  <si>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</si>
  <si>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</si>
  <si>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</si>
  <si>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</si>
  <si>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</si>
  <si>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</si>
  <si>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</si>
  <si>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</si>
  <si>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</si>
  <si>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</si>
  <si>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</si>
  <si>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</si>
  <si>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</si>
  <si>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</si>
  <si>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</si>
  <si>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</si>
  <si>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</si>
  <si>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</si>
  <si>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</si>
  <si>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</si>
  <si>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</si>
  <si>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</si>
  <si>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</si>
  <si>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</si>
  <si>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</si>
  <si>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</si>
  <si>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</si>
  <si>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</si>
  <si>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</si>
  <si>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</si>
  <si>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</si>
  <si>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</si>
  <si>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</si>
  <si>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</si>
  <si>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</si>
  <si>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</si>
  <si>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</si>
  <si>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</si>
  <si>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</si>
  <si>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</si>
  <si>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</si>
  <si>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</si>
  <si>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</si>
  <si>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</si>
  <si>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</si>
  <si>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</si>
  <si>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</si>
  <si>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</si>
  <si>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</si>
  <si>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</si>
  <si>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</si>
  <si>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</si>
  <si>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</si>
  <si>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</si>
  <si>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</si>
  <si>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</si>
  <si>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</si>
  <si>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</si>
  <si>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</si>
  <si>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</si>
  <si>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</si>
  <si>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</si>
  <si>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</si>
  <si>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</si>
  <si>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</si>
  <si>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</si>
  <si>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</si>
  <si>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</si>
  <si>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</si>
  <si>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</si>
  <si>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</si>
  <si>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</si>
  <si>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</si>
  <si>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</si>
  <si>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</si>
  <si>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</si>
  <si>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</si>
  <si>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</si>
  <si>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</si>
  <si>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</si>
  <si>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</si>
  <si>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</si>
  <si>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</si>
  <si>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</si>
  <si>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</si>
  <si>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</si>
  <si>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</si>
  <si>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</si>
  <si>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</si>
  <si>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</si>
  <si>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</si>
  <si>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</si>
  <si>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</si>
  <si>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</si>
  <si>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</si>
  <si>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</si>
  <si>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</si>
  <si>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</si>
  <si>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</si>
  <si>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</si>
  <si>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</si>
  <si>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</si>
  <si>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</si>
  <si>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</si>
  <si>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</si>
  <si>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</si>
  <si>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</si>
  <si>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</si>
  <si>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</si>
  <si>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</si>
  <si>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</si>
  <si>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</si>
  <si>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</si>
  <si>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</si>
  <si>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</si>
  <si>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</si>
  <si>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</si>
  <si>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</si>
  <si>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</si>
  <si>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</si>
  <si>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</si>
  <si>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</si>
  <si>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</si>
  <si>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</si>
  <si>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</si>
  <si>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</si>
  <si>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</si>
  <si>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</si>
  <si>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</si>
  <si>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</si>
  <si>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</si>
  <si>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</si>
  <si>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</si>
  <si>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</si>
  <si>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</si>
  <si>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</si>
  <si>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</si>
  <si>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</si>
  <si>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広島県広島市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</si>
  <si>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</si>
  <si>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</si>
  <si>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</si>
  <si>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</si>
  <si>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</si>
  <si>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</si>
  <si>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</si>
  <si>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</si>
  <si>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</si>
  <si>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</si>
  <si>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</si>
  <si>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</si>
  <si>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</si>
  <si>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</si>
  <si>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</si>
  <si>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</si>
  <si>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</si>
  <si>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</si>
  <si>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</si>
  <si>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</si>
  <si>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</si>
  <si>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</si>
  <si>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</si>
  <si>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</si>
  <si>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</si>
  <si>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</si>
  <si>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</si>
  <si>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</si>
  <si>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</si>
  <si>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</si>
  <si>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</si>
  <si>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</si>
  <si>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</si>
  <si>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</si>
  <si>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</si>
  <si>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</si>
  <si>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</si>
  <si>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</si>
  <si>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</si>
  <si>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</si>
  <si>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</si>
  <si>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</si>
  <si>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安芸市民病院事業会計</t>
    <phoneticPr fontId="5"/>
  </si>
  <si>
    <t>下水道事業会計</t>
    <phoneticPr fontId="5"/>
  </si>
  <si>
    <t>法非適用企業</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</si>
  <si>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</si>
  <si>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</si>
  <si>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</si>
  <si>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</si>
  <si>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</si>
  <si>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</si>
  <si>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</si>
  <si>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</si>
  <si>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</si>
  <si>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</si>
  <si>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</si>
  <si>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</si>
  <si>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</si>
  <si>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</si>
  <si>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</si>
  <si>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</si>
  <si>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</si>
  <si>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</si>
  <si>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</si>
  <si>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</si>
  <si>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</si>
  <si>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</si>
  <si>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</si>
  <si>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</si>
  <si>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</si>
  <si>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</si>
  <si>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</si>
  <si>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</si>
  <si>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</si>
  <si>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</si>
  <si>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</si>
  <si>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</si>
  <si>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</si>
  <si>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</si>
  <si>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</si>
  <si>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</si>
  <si>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</si>
  <si>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</si>
  <si>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</si>
  <si>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</si>
  <si>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</si>
  <si>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</si>
  <si>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</si>
  <si>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</si>
  <si>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</si>
  <si>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</si>
  <si>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</si>
  <si>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</si>
  <si>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</si>
  <si>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</si>
  <si>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</si>
  <si>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</si>
  <si>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</si>
  <si>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</si>
  <si>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</si>
  <si>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</si>
  <si>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</si>
  <si>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</si>
  <si>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</si>
  <si>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</si>
  <si>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</si>
  <si>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</si>
  <si>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</si>
  <si>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</si>
  <si>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</si>
  <si>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</si>
  <si>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</si>
  <si>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</si>
  <si>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</si>
  <si>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</si>
  <si>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</si>
  <si>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</si>
  <si>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</si>
  <si>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</si>
  <si>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</si>
  <si>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</si>
  <si>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</si>
  <si>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</si>
  <si>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</si>
  <si>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</si>
  <si>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</si>
  <si>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</si>
  <si>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</si>
  <si>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</si>
  <si>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</si>
  <si>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</si>
  <si>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</si>
  <si>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</si>
  <si>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</si>
  <si>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</si>
  <si>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</si>
  <si>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</si>
  <si>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</si>
  <si>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</si>
  <si>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</si>
  <si>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</si>
  <si>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</si>
  <si>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</si>
  <si>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</si>
  <si>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</si>
  <si>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</si>
  <si>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</si>
  <si>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</si>
  <si>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</si>
  <si>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</si>
  <si>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</si>
  <si>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</si>
  <si>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</si>
  <si>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</si>
  <si>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</si>
  <si>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</si>
  <si>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</si>
  <si>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</si>
  <si>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</si>
  <si>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</si>
  <si>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</si>
  <si>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</si>
  <si>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</si>
  <si>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</si>
  <si>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</si>
  <si>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</si>
  <si>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</si>
  <si>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</si>
  <si>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</si>
  <si>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</si>
  <si>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</si>
  <si>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</si>
  <si>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</si>
  <si>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</si>
  <si>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</si>
  <si>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</si>
  <si>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</si>
  <si>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</si>
  <si>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</si>
  <si>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</si>
  <si>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</si>
  <si>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</si>
  <si>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0.55</t>
  </si>
  <si>
    <t>水道事業会計</t>
  </si>
  <si>
    <t>競輪事業特別会計</t>
  </si>
  <si>
    <t>一般会計</t>
  </si>
  <si>
    <t>開発事業特別会計</t>
  </si>
  <si>
    <t>下水道事業会計</t>
  </si>
  <si>
    <t>介護保険事業特別会計</t>
  </si>
  <si>
    <t>安芸市民病院事業会計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</si>
  <si>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</si>
  <si>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</si>
  <si>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</si>
  <si>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</si>
  <si>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</si>
  <si>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</si>
  <si>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</si>
  <si>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</si>
  <si>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</si>
  <si>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</si>
  <si>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</si>
  <si>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</si>
  <si>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</si>
  <si>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広島市サッカースタジアム建設基金</t>
    <rPh sb="0" eb="3">
      <t>ヒロシマシ</t>
    </rPh>
    <rPh sb="12" eb="16">
      <t>ケンセツキキン</t>
    </rPh>
    <phoneticPr fontId="5"/>
  </si>
  <si>
    <t>広島市民球場基金</t>
    <rPh sb="0" eb="6">
      <t>ヒロシマシミンキュウジョウ</t>
    </rPh>
    <rPh sb="6" eb="8">
      <t>キキン</t>
    </rPh>
    <phoneticPr fontId="5"/>
  </si>
  <si>
    <t>広島市原爆ドーム保存事業等基金</t>
    <rPh sb="0" eb="3">
      <t>ヒロシマシ</t>
    </rPh>
    <rPh sb="3" eb="5">
      <t>ゲンバク</t>
    </rPh>
    <rPh sb="8" eb="10">
      <t>ホゾン</t>
    </rPh>
    <rPh sb="10" eb="13">
      <t>ジギョウトウ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</si>
  <si>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</si>
  <si>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</si>
  <si>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国民健康保険事業特別会計</t>
  </si>
  <si>
    <t>駐車場事業特別会計</t>
  </si>
  <si>
    <t>中央卸売市場事業特別会計</t>
  </si>
  <si>
    <t>国民宿舎湯来ロッジ等特別会計</t>
  </si>
  <si>
    <t>-</t>
    <phoneticPr fontId="2"/>
  </si>
  <si>
    <t>（株）広島バスセンター</t>
    <rPh sb="1" eb="2">
      <t>カブ</t>
    </rPh>
    <rPh sb="3" eb="5">
      <t>ヒロシマ</t>
    </rPh>
    <phoneticPr fontId="2"/>
  </si>
  <si>
    <t>広島交通（株）</t>
    <rPh sb="0" eb="2">
      <t>ヒロシマ</t>
    </rPh>
    <rPh sb="2" eb="4">
      <t>コウツウ</t>
    </rPh>
    <rPh sb="5" eb="6">
      <t>カブ</t>
    </rPh>
    <phoneticPr fontId="2"/>
  </si>
  <si>
    <t>（公財）広島市文化財団</t>
    <rPh sb="1" eb="3">
      <t>コウザイ</t>
    </rPh>
    <rPh sb="4" eb="7">
      <t>ヒロシマシ</t>
    </rPh>
    <rPh sb="7" eb="9">
      <t>ブンカ</t>
    </rPh>
    <rPh sb="9" eb="11">
      <t>ザイダン</t>
    </rPh>
    <phoneticPr fontId="2"/>
  </si>
  <si>
    <t>（公財）広島市スポーツ協会</t>
    <rPh sb="1" eb="3">
      <t>コウザイ</t>
    </rPh>
    <rPh sb="4" eb="7">
      <t>ヒロシマシ</t>
    </rPh>
    <rPh sb="11" eb="13">
      <t>キョウカイ</t>
    </rPh>
    <phoneticPr fontId="2"/>
  </si>
  <si>
    <t>（公財）広島平和文化センター</t>
    <rPh sb="1" eb="3">
      <t>コウザイ</t>
    </rPh>
    <rPh sb="4" eb="6">
      <t>ヒロシマ</t>
    </rPh>
    <rPh sb="6" eb="8">
      <t>ヘイワ</t>
    </rPh>
    <rPh sb="8" eb="10">
      <t>ブンカ</t>
    </rPh>
    <phoneticPr fontId="2"/>
  </si>
  <si>
    <t>（公財）広島市老人クラブ連合会</t>
    <rPh sb="1" eb="3">
      <t>コウザイ</t>
    </rPh>
    <rPh sb="4" eb="7">
      <t>ヒロシマシ</t>
    </rPh>
    <rPh sb="7" eb="9">
      <t>ロウジン</t>
    </rPh>
    <rPh sb="12" eb="15">
      <t>レンゴウカイ</t>
    </rPh>
    <phoneticPr fontId="2"/>
  </si>
  <si>
    <t>（公財）広島原爆被爆者援護事業団</t>
    <rPh sb="1" eb="3">
      <t>コウザイ</t>
    </rPh>
    <rPh sb="4" eb="6">
      <t>ヒロシマ</t>
    </rPh>
    <rPh sb="6" eb="8">
      <t>ゲンバク</t>
    </rPh>
    <rPh sb="8" eb="11">
      <t>ヒバクシャ</t>
    </rPh>
    <rPh sb="11" eb="13">
      <t>エンゴ</t>
    </rPh>
    <rPh sb="13" eb="16">
      <t>ジギョウダン</t>
    </rPh>
    <phoneticPr fontId="2"/>
  </si>
  <si>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
  </si>
  <si>
    <t>（公財）広島市産業振興センター</t>
    <rPh sb="1" eb="3">
      <t>コウザイ</t>
    </rPh>
    <rPh sb="4" eb="7">
      <t>ヒロシマシ</t>
    </rPh>
    <rPh sb="7" eb="9">
      <t>サンギョウ</t>
    </rPh>
    <rPh sb="9" eb="11">
      <t>シンコウ</t>
    </rPh>
    <phoneticPr fontId="2"/>
  </si>
  <si>
    <t>広島市流通センター（株）</t>
    <rPh sb="0" eb="3">
      <t>ヒロシマシ</t>
    </rPh>
    <rPh sb="3" eb="5">
      <t>リュウツウ</t>
    </rPh>
    <rPh sb="10" eb="11">
      <t>カブ</t>
    </rPh>
    <phoneticPr fontId="2"/>
  </si>
  <si>
    <t>（公財）広島市農林水産振興センター</t>
    <rPh sb="1" eb="3">
      <t>コウザイ</t>
    </rPh>
    <rPh sb="4" eb="7">
      <t>ヒロシマシ</t>
    </rPh>
    <rPh sb="7" eb="9">
      <t>ノウリン</t>
    </rPh>
    <rPh sb="9" eb="11">
      <t>スイサン</t>
    </rPh>
    <rPh sb="11" eb="13">
      <t>シンコウ</t>
    </rPh>
    <phoneticPr fontId="2"/>
  </si>
  <si>
    <t>広島駅南口開発（株）</t>
    <rPh sb="0" eb="3">
      <t>ヒロシマエキ</t>
    </rPh>
    <rPh sb="3" eb="5">
      <t>ミナミグチ</t>
    </rPh>
    <rPh sb="5" eb="7">
      <t>カイハツ</t>
    </rPh>
    <rPh sb="8" eb="9">
      <t>カブ</t>
    </rPh>
    <phoneticPr fontId="2"/>
  </si>
  <si>
    <t>広島地下街開発（株）</t>
    <rPh sb="0" eb="2">
      <t>ヒロシマ</t>
    </rPh>
    <rPh sb="2" eb="5">
      <t>チカガイ</t>
    </rPh>
    <rPh sb="5" eb="7">
      <t>カイハツ</t>
    </rPh>
    <rPh sb="8" eb="9">
      <t>カブ</t>
    </rPh>
    <phoneticPr fontId="2"/>
  </si>
  <si>
    <t>（公財）広島観光コンベンションビューロー</t>
    <rPh sb="1" eb="3">
      <t>コウザイ</t>
    </rPh>
    <rPh sb="4" eb="6">
      <t>ヒロシマ</t>
    </rPh>
    <rPh sb="6" eb="8">
      <t>カンコウ</t>
    </rPh>
    <phoneticPr fontId="2"/>
  </si>
  <si>
    <t>（一財）広島市都市整備公社</t>
    <rPh sb="1" eb="3">
      <t>イチザイ</t>
    </rPh>
    <rPh sb="4" eb="7">
      <t>ヒロシマシ</t>
    </rPh>
    <rPh sb="7" eb="9">
      <t>トシ</t>
    </rPh>
    <rPh sb="9" eb="11">
      <t>セイビ</t>
    </rPh>
    <rPh sb="11" eb="13">
      <t>コウシャ</t>
    </rPh>
    <phoneticPr fontId="2"/>
  </si>
  <si>
    <t>（公財）広島市みどり・生きもの協会</t>
    <rPh sb="1" eb="3">
      <t>コウザイ</t>
    </rPh>
    <rPh sb="4" eb="7">
      <t>ヒロシマシ</t>
    </rPh>
    <rPh sb="11" eb="12">
      <t>イ</t>
    </rPh>
    <rPh sb="15" eb="17">
      <t>キョウカイ</t>
    </rPh>
    <phoneticPr fontId="2"/>
  </si>
  <si>
    <t>広島県住宅供給公社</t>
    <rPh sb="0" eb="3">
      <t>ヒロシマケン</t>
    </rPh>
    <rPh sb="3" eb="5">
      <t>ジュウタク</t>
    </rPh>
    <rPh sb="5" eb="7">
      <t>キョウキュウ</t>
    </rPh>
    <rPh sb="7" eb="9">
      <t>コウシャ</t>
    </rPh>
    <phoneticPr fontId="2"/>
  </si>
  <si>
    <t>広島高速道路公社</t>
    <rPh sb="0" eb="2">
      <t>ヒロシマ</t>
    </rPh>
    <rPh sb="2" eb="4">
      <t>コウソク</t>
    </rPh>
    <rPh sb="4" eb="6">
      <t>ドウロ</t>
    </rPh>
    <rPh sb="6" eb="8">
      <t>コウシャ</t>
    </rPh>
    <phoneticPr fontId="2"/>
  </si>
  <si>
    <t>広島高速交通（株）</t>
    <rPh sb="0" eb="2">
      <t>ヒロシマ</t>
    </rPh>
    <rPh sb="2" eb="4">
      <t>コウソク</t>
    </rPh>
    <rPh sb="4" eb="6">
      <t>コウツウ</t>
    </rPh>
    <rPh sb="7" eb="8">
      <t>カブ</t>
    </rPh>
    <phoneticPr fontId="2"/>
  </si>
  <si>
    <t>（公財）広島県下水道公社</t>
    <rPh sb="1" eb="3">
      <t>コウザイ</t>
    </rPh>
    <rPh sb="4" eb="7">
      <t>ヒロシマケン</t>
    </rPh>
    <rPh sb="7" eb="10">
      <t>ゲスイドウ</t>
    </rPh>
    <rPh sb="10" eb="12">
      <t>コウシャ</t>
    </rPh>
    <phoneticPr fontId="2"/>
  </si>
  <si>
    <t>公立大学法人広島市立大学</t>
    <rPh sb="0" eb="2">
      <t>コウリツ</t>
    </rPh>
    <rPh sb="2" eb="4">
      <t>ダイガク</t>
    </rPh>
    <rPh sb="4" eb="6">
      <t>ホウジン</t>
    </rPh>
    <rPh sb="6" eb="10">
      <t>ヒロシマイチリツ</t>
    </rPh>
    <rPh sb="10" eb="12">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</si>
</sst>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149E-4B76-8618-7EB064C43E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49197</c:v>
                </c:pt>
                <c:pt idx="1">
                  <c:v>56753</c:v>
                </c:pt>
                <c:pt idx="2">
                  <c:v>65599</c:v>
                </c:pt>
                <c:pt idx="3">
                  <c:v>65363</c:v>
                </c:pt>
                <c:pt idx="4">
                  <c:v>69425</c:v>
                </c:pt>
              </c:numCache>
            </c:numRef>
          </c:val>
          <c:smooth val="0"/>
          <c:extLst>
            <c:ext xmlns:c16="http://schemas.microsoft.com/office/drawing/2014/chart" uri="{C3380CC4-5D6E-409C-BE32-E72D297353CC}">
              <c16:uniqueId val="{00000001-149E-4B76-8618-7EB064C43E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0.66</c:v>
                </c:pt>
                <c:pt idx="1">
                  <c:v>0.79</c:v>
                </c:pt>
                <c:pt idx="2">
                  <c:v>0.84</c:v>
                </c:pt>
                <c:pt idx="3">
                  <c:v>0.86</c:v>
                </c:pt>
                <c:pt idx="4">
                  <c:v>0.8</c:v>
                </c:pt>
              </c:numCache>
            </c:numRef>
          </c:val>
          <c:extLst>
            <c:ext xmlns:c16="http://schemas.microsoft.com/office/drawing/2014/chart" uri="{C3380CC4-5D6E-409C-BE32-E72D297353CC}">
              <c16:uniqueId val="{00000000-F5A0-4AAD-A4EB-DDE1A7C5A0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c:v>
                </c:pt>
                <c:pt idx="1">
                  <c:v>1.46</c:v>
                </c:pt>
                <c:pt idx="2">
                  <c:v>3.35</c:v>
                </c:pt>
                <c:pt idx="3">
                  <c:v>2.97</c:v>
                </c:pt>
                <c:pt idx="4">
                  <c:v>2.42</c:v>
                </c:pt>
              </c:numCache>
            </c:numRef>
          </c:val>
          <c:extLst>
            <c:ext xmlns:c16="http://schemas.microsoft.com/office/drawing/2014/chart" uri="{C3380CC4-5D6E-409C-BE32-E72D297353CC}">
              <c16:uniqueId val="{00000001-F5A0-4AAD-A4EB-DDE1A7C5A0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0.42</c:v>
                </c:pt>
                <c:pt idx="2">
                  <c:v>2.04</c:v>
                </c:pt>
                <c:pt idx="3">
                  <c:v>-0.47</c:v>
                </c:pt>
                <c:pt idx="4">
                  <c:v>-0.55000000000000004</c:v>
                </c:pt>
              </c:numCache>
            </c:numRef>
          </c:val>
          <c:smooth val="0"/>
          <c:extLst>
            <c:ext xmlns:c16="http://schemas.microsoft.com/office/drawing/2014/chart" uri="{C3380CC4-5D6E-409C-BE32-E72D297353CC}">
              <c16:uniqueId val="{00000002-F5A0-4AAD-A4EB-DDE1A7C5A0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0.33</c:v>
                </c:pt>
                <c:pt idx="4">
                  <c:v>#N/A</c:v>
                </c:pt>
                <c:pt idx="5">
                  <c:v>0.48</c:v>
                </c:pt>
                <c:pt idx="6">
                  <c:v>#N/A</c:v>
                </c:pt>
                <c:pt idx="7">
                  <c:v>0.24</c:v>
                </c:pt>
                <c:pt idx="8">
                  <c:v>#N/A</c:v>
                </c:pt>
                <c:pt idx="9">
                  <c:v>0</c:v>
                </c:pt>
              </c:numCache>
            </c:numRef>
          </c:val>
          <c:extLst>
            <c:ext xmlns:c16="http://schemas.microsoft.com/office/drawing/2014/chart" uri="{C3380CC4-5D6E-409C-BE32-E72D297353CC}">
              <c16:uniqueId val="{00000000-5BBF-4AA3-AF87-ECD04A3436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F-4AA3-AF87-ECD04A3436C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5BBF-4AA3-AF87-ECD04A3436C5}"/>
            </c:ext>
          </c:extLst>
        </c:ser>
        <c:ser>
          <c:idx val="3"/>
          <c:order val="3"/>
          <c:tx>
            <c:strRef>
              <c:f>データシート!$A$30</c:f>
              <c:strCache>
                <c:ptCount val="1"/>
                <c:pt idx="0">
                  <c:v>安芸市民病院事業会計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5BBF-4AA3-AF87-ECD04A3436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0.22</c:v>
                </c:pt>
                <c:pt idx="4">
                  <c:v>#N/A</c:v>
                </c:pt>
                <c:pt idx="5">
                  <c:v>0.54</c:v>
                </c:pt>
                <c:pt idx="6">
                  <c:v>#N/A</c:v>
                </c:pt>
                <c:pt idx="7">
                  <c:v>0.59</c:v>
                </c:pt>
                <c:pt idx="8">
                  <c:v>#N/A</c:v>
                </c:pt>
                <c:pt idx="9">
                  <c:v>0.25</c:v>
                </c:pt>
              </c:numCache>
            </c:numRef>
          </c:val>
          <c:extLst>
            <c:ext xmlns:c16="http://schemas.microsoft.com/office/drawing/2014/chart" uri="{C3380CC4-5D6E-409C-BE32-E72D297353CC}">
              <c16:uniqueId val="{00000004-5BBF-4AA3-AF87-ECD04A3436C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0.8</c:v>
                </c:pt>
                <c:pt idx="4">
                  <c:v>#N/A</c:v>
                </c:pt>
                <c:pt idx="5">
                  <c:v>0.68</c:v>
                </c:pt>
                <c:pt idx="6">
                  <c:v>#N/A</c:v>
                </c:pt>
                <c:pt idx="7">
                  <c:v>0.44</c:v>
                </c:pt>
                <c:pt idx="8">
                  <c:v>#N/A</c:v>
                </c:pt>
                <c:pt idx="9">
                  <c:v>0.28999999999999998</c:v>
                </c:pt>
              </c:numCache>
            </c:numRef>
          </c:val>
          <c:extLst>
            <c:ext xmlns:c16="http://schemas.microsoft.com/office/drawing/2014/chart" uri="{C3380CC4-5D6E-409C-BE32-E72D297353CC}">
              <c16:uniqueId val="{00000005-5BBF-4AA3-AF87-ECD04A3436C5}"/>
            </c:ext>
          </c:extLst>
        </c:ser>
        <c:ser>
          <c:idx val="6"/>
          <c:order val="6"/>
          <c:tx>
            <c:strRef>
              <c:f>データシート!$A$33</c:f>
              <c:strCache>
                <c:ptCount val="1"/>
                <c:pt idx="0">
                  <c:v>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0.3</c:v>
                </c:pt>
                <c:pt idx="4">
                  <c:v>#N/A</c:v>
                </c:pt>
                <c:pt idx="5">
                  <c:v>0.28999999999999998</c:v>
                </c:pt>
                <c:pt idx="6">
                  <c:v>#N/A</c:v>
                </c:pt>
                <c:pt idx="7">
                  <c:v>0.3</c:v>
                </c:pt>
                <c:pt idx="8">
                  <c:v>#N/A</c:v>
                </c:pt>
                <c:pt idx="9">
                  <c:v>0.3</c:v>
                </c:pt>
              </c:numCache>
            </c:numRef>
          </c:val>
          <c:extLst>
            <c:ext xmlns:c16="http://schemas.microsoft.com/office/drawing/2014/chart" uri="{C3380CC4-5D6E-409C-BE32-E72D297353CC}">
              <c16:uniqueId val="{00000006-5BBF-4AA3-AF87-ECD04A3436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0.55000000000000004</c:v>
                </c:pt>
                <c:pt idx="2">
                  <c:v>#N/A</c:v>
                </c:pt>
                <c:pt idx="3">
                  <c:v>0.55000000000000004</c:v>
                </c:pt>
                <c:pt idx="4">
                  <c:v>#N/A</c:v>
                </c:pt>
                <c:pt idx="5">
                  <c:v>0.53</c:v>
                </c:pt>
                <c:pt idx="6">
                  <c:v>#N/A</c:v>
                </c:pt>
                <c:pt idx="7">
                  <c:v>0.55000000000000004</c:v>
                </c:pt>
                <c:pt idx="8">
                  <c:v>#N/A</c:v>
                </c:pt>
                <c:pt idx="9">
                  <c:v>0.55000000000000004</c:v>
                </c:pt>
              </c:numCache>
            </c:numRef>
          </c:val>
          <c:extLst>
            <c:ext xmlns:c16="http://schemas.microsoft.com/office/drawing/2014/chart" uri="{C3380CC4-5D6E-409C-BE32-E72D297353CC}">
              <c16:uniqueId val="{00000007-5BBF-4AA3-AF87-ECD04A3436C5}"/>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0.26</c:v>
                </c:pt>
                <c:pt idx="2">
                  <c:v>#N/A</c:v>
                </c:pt>
                <c:pt idx="3">
                  <c:v>0.44</c:v>
                </c:pt>
                <c:pt idx="4">
                  <c:v>#N/A</c:v>
                </c:pt>
                <c:pt idx="5">
                  <c:v>0.61</c:v>
                </c:pt>
                <c:pt idx="6">
                  <c:v>#N/A</c:v>
                </c:pt>
                <c:pt idx="7">
                  <c:v>0.75</c:v>
                </c:pt>
                <c:pt idx="8">
                  <c:v>#N/A</c:v>
                </c:pt>
                <c:pt idx="9">
                  <c:v>0.75</c:v>
                </c:pt>
              </c:numCache>
            </c:numRef>
          </c:val>
          <c:extLst>
            <c:ext xmlns:c16="http://schemas.microsoft.com/office/drawing/2014/chart" uri="{C3380CC4-5D6E-409C-BE32-E72D297353CC}">
              <c16:uniqueId val="{00000008-5BBF-4AA3-AF87-ECD04A3436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3.06</c:v>
                </c:pt>
                <c:pt idx="2">
                  <c:v>#N/A</c:v>
                </c:pt>
                <c:pt idx="3">
                  <c:v>2.6</c:v>
                </c:pt>
                <c:pt idx="4">
                  <c:v>#N/A</c:v>
                </c:pt>
                <c:pt idx="5">
                  <c:v>2</c:v>
                </c:pt>
                <c:pt idx="6">
                  <c:v>#N/A</c:v>
                </c:pt>
                <c:pt idx="7">
                  <c:v>1.86</c:v>
                </c:pt>
                <c:pt idx="8">
                  <c:v>#N/A</c:v>
                </c:pt>
                <c:pt idx="9">
                  <c:v>1.94</c:v>
                </c:pt>
              </c:numCache>
            </c:numRef>
          </c:val>
          <c:extLst>
            <c:ext xmlns:c16="http://schemas.microsoft.com/office/drawing/2014/chart" uri="{C3380CC4-5D6E-409C-BE32-E72D297353CC}">
              <c16:uniqueId val="{00000009-5BBF-4AA3-AF87-ECD04A3436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67172</c:v>
                </c:pt>
                <c:pt idx="5">
                  <c:v>65349</c:v>
                </c:pt>
                <c:pt idx="8">
                  <c:v>65763</c:v>
                </c:pt>
                <c:pt idx="11">
                  <c:v>65321</c:v>
                </c:pt>
                <c:pt idx="14">
                  <c:v>64806</c:v>
                </c:pt>
              </c:numCache>
            </c:numRef>
          </c:val>
          <c:extLst>
            <c:ext xmlns:c16="http://schemas.microsoft.com/office/drawing/2014/chart" uri="{C3380CC4-5D6E-409C-BE32-E72D297353CC}">
              <c16:uniqueId val="{00000000-DC7B-48D9-981F-E087765C9F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B-48D9-981F-E087765C9F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140</c:v>
                </c:pt>
                <c:pt idx="3">
                  <c:v>124</c:v>
                </c:pt>
                <c:pt idx="6">
                  <c:v>128</c:v>
                </c:pt>
                <c:pt idx="9">
                  <c:v>128</c:v>
                </c:pt>
                <c:pt idx="12">
                  <c:v>99</c:v>
                </c:pt>
              </c:numCache>
            </c:numRef>
          </c:val>
          <c:extLst>
            <c:ext xmlns:c16="http://schemas.microsoft.com/office/drawing/2014/chart" uri="{C3380CC4-5D6E-409C-BE32-E72D297353CC}">
              <c16:uniqueId val="{00000002-DC7B-48D9-981F-E087765C9F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7B-48D9-981F-E087765C9F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16339</c:v>
                </c:pt>
                <c:pt idx="3">
                  <c:v>15672</c:v>
                </c:pt>
                <c:pt idx="6">
                  <c:v>14438</c:v>
                </c:pt>
                <c:pt idx="9">
                  <c:v>15055</c:v>
                </c:pt>
                <c:pt idx="12">
                  <c:v>14168</c:v>
                </c:pt>
              </c:numCache>
            </c:numRef>
          </c:val>
          <c:extLst>
            <c:ext xmlns:c16="http://schemas.microsoft.com/office/drawing/2014/chart" uri="{C3380CC4-5D6E-409C-BE32-E72D297353CC}">
              <c16:uniqueId val="{00000004-DC7B-48D9-981F-E087765C9F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27246</c:v>
                </c:pt>
                <c:pt idx="3">
                  <c:v>29495</c:v>
                </c:pt>
                <c:pt idx="6">
                  <c:v>32979</c:v>
                </c:pt>
                <c:pt idx="9">
                  <c:v>35535</c:v>
                </c:pt>
                <c:pt idx="12">
                  <c:v>42872</c:v>
                </c:pt>
              </c:numCache>
            </c:numRef>
          </c:val>
          <c:extLst>
            <c:ext xmlns:c16="http://schemas.microsoft.com/office/drawing/2014/chart" uri="{C3380CC4-5D6E-409C-BE32-E72D297353CC}">
              <c16:uniqueId val="{00000005-DC7B-48D9-981F-E087765C9F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6055</c:v>
                </c:pt>
                <c:pt idx="3">
                  <c:v>4299</c:v>
                </c:pt>
                <c:pt idx="6">
                  <c:v>5772</c:v>
                </c:pt>
                <c:pt idx="9">
                  <c:v>170</c:v>
                </c:pt>
                <c:pt idx="12">
                  <c:v>525</c:v>
                </c:pt>
              </c:numCache>
            </c:numRef>
          </c:val>
          <c:extLst>
            <c:ext xmlns:c16="http://schemas.microsoft.com/office/drawing/2014/chart" uri="{C3380CC4-5D6E-409C-BE32-E72D297353CC}">
              <c16:uniqueId val="{00000006-DC7B-48D9-981F-E087765C9F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51526</c:v>
                </c:pt>
                <c:pt idx="3">
                  <c:v>46326</c:v>
                </c:pt>
                <c:pt idx="6">
                  <c:v>43137</c:v>
                </c:pt>
                <c:pt idx="9">
                  <c:v>40659</c:v>
                </c:pt>
                <c:pt idx="12">
                  <c:v>37152</c:v>
                </c:pt>
              </c:numCache>
            </c:numRef>
          </c:val>
          <c:extLst>
            <c:ext xmlns:c16="http://schemas.microsoft.com/office/drawing/2014/chart" uri="{C3380CC4-5D6E-409C-BE32-E72D297353CC}">
              <c16:uniqueId val="{00000007-DC7B-48D9-981F-E087765C9F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34134</c:v>
                </c:pt>
                <c:pt idx="2">
                  <c:v>#N/A</c:v>
                </c:pt>
                <c:pt idx="3">
                  <c:v>#N/A</c:v>
                </c:pt>
                <c:pt idx="4">
                  <c:v>30567</c:v>
                </c:pt>
                <c:pt idx="5">
                  <c:v>#N/A</c:v>
                </c:pt>
                <c:pt idx="6">
                  <c:v>#N/A</c:v>
                </c:pt>
                <c:pt idx="7">
                  <c:v>30691</c:v>
                </c:pt>
                <c:pt idx="8">
                  <c:v>#N/A</c:v>
                </c:pt>
                <c:pt idx="9">
                  <c:v>#N/A</c:v>
                </c:pt>
                <c:pt idx="10">
                  <c:v>26226</c:v>
                </c:pt>
                <c:pt idx="11">
                  <c:v>#N/A</c:v>
                </c:pt>
                <c:pt idx="12">
                  <c:v>#N/A</c:v>
                </c:pt>
                <c:pt idx="13">
                  <c:v>30010</c:v>
                </c:pt>
                <c:pt idx="14">
                  <c:v>#N/A</c:v>
                </c:pt>
              </c:numCache>
            </c:numRef>
          </c:val>
          <c:smooth val="0"/>
          <c:extLst>
            <c:ext xmlns:c16="http://schemas.microsoft.com/office/drawing/2014/chart" uri="{C3380CC4-5D6E-409C-BE32-E72D297353CC}">
              <c16:uniqueId val="{00000008-DC7B-48D9-981F-E087765C9F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702185</c:v>
                </c:pt>
                <c:pt idx="5">
                  <c:v>714030</c:v>
                </c:pt>
                <c:pt idx="8">
                  <c:v>727648</c:v>
                </c:pt>
                <c:pt idx="11">
                  <c:v>727875</c:v>
                </c:pt>
                <c:pt idx="14">
                  <c:v>714491</c:v>
                </c:pt>
              </c:numCache>
            </c:numRef>
          </c:val>
          <c:extLst>
            <c:ext xmlns:c16="http://schemas.microsoft.com/office/drawing/2014/chart" uri="{C3380CC4-5D6E-409C-BE32-E72D297353CC}">
              <c16:uniqueId val="{00000000-6161-45E2-BA04-575293E19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182780</c:v>
                </c:pt>
                <c:pt idx="5">
                  <c:v>187933</c:v>
                </c:pt>
                <c:pt idx="8">
                  <c:v>191874</c:v>
                </c:pt>
                <c:pt idx="11">
                  <c:v>193574</c:v>
                </c:pt>
                <c:pt idx="14">
                  <c:v>189804</c:v>
                </c:pt>
              </c:numCache>
            </c:numRef>
          </c:val>
          <c:extLst>
            <c:ext xmlns:c16="http://schemas.microsoft.com/office/drawing/2014/chart" uri="{C3380CC4-5D6E-409C-BE32-E72D297353CC}">
              <c16:uniqueId val="{00000001-6161-45E2-BA04-575293E19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88806</c:v>
                </c:pt>
                <c:pt idx="5">
                  <c:v>97606</c:v>
                </c:pt>
                <c:pt idx="8">
                  <c:v>105496</c:v>
                </c:pt>
                <c:pt idx="11">
                  <c:v>134738</c:v>
                </c:pt>
                <c:pt idx="14">
                  <c:v>159376</c:v>
                </c:pt>
              </c:numCache>
            </c:numRef>
          </c:val>
          <c:extLst>
            <c:ext xmlns:c16="http://schemas.microsoft.com/office/drawing/2014/chart" uri="{C3380CC4-5D6E-409C-BE32-E72D297353CC}">
              <c16:uniqueId val="{00000002-6161-45E2-BA04-575293E19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61-45E2-BA04-575293E19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61-45E2-BA04-575293E19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17720</c:v>
                </c:pt>
                <c:pt idx="3">
                  <c:v>22623</c:v>
                </c:pt>
                <c:pt idx="6">
                  <c:v>25855</c:v>
                </c:pt>
                <c:pt idx="9">
                  <c:v>28731</c:v>
                </c:pt>
                <c:pt idx="12">
                  <c:v>27214</c:v>
                </c:pt>
              </c:numCache>
            </c:numRef>
          </c:val>
          <c:extLst>
            <c:ext xmlns:c16="http://schemas.microsoft.com/office/drawing/2014/chart" uri="{C3380CC4-5D6E-409C-BE32-E72D297353CC}">
              <c16:uniqueId val="{00000005-6161-45E2-BA04-575293E19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90008</c:v>
                </c:pt>
                <c:pt idx="3">
                  <c:v>86475</c:v>
                </c:pt>
                <c:pt idx="6">
                  <c:v>82899</c:v>
                </c:pt>
                <c:pt idx="9">
                  <c:v>80289</c:v>
                </c:pt>
                <c:pt idx="12">
                  <c:v>81638</c:v>
                </c:pt>
              </c:numCache>
            </c:numRef>
          </c:val>
          <c:extLst>
            <c:ext xmlns:c16="http://schemas.microsoft.com/office/drawing/2014/chart" uri="{C3380CC4-5D6E-409C-BE32-E72D297353CC}">
              <c16:uniqueId val="{00000006-6161-45E2-BA04-575293E19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161-45E2-BA04-575293E19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234620</c:v>
                </c:pt>
                <c:pt idx="3">
                  <c:v>216249</c:v>
                </c:pt>
                <c:pt idx="6">
                  <c:v>205060</c:v>
                </c:pt>
                <c:pt idx="9">
                  <c:v>199462</c:v>
                </c:pt>
                <c:pt idx="12">
                  <c:v>194290</c:v>
                </c:pt>
              </c:numCache>
            </c:numRef>
          </c:val>
          <c:extLst>
            <c:ext xmlns:c16="http://schemas.microsoft.com/office/drawing/2014/chart" uri="{C3380CC4-5D6E-409C-BE32-E72D297353CC}">
              <c16:uniqueId val="{00000008-6161-45E2-BA04-575293E19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1066</c:v>
                </c:pt>
                <c:pt idx="3">
                  <c:v>1027</c:v>
                </c:pt>
                <c:pt idx="6">
                  <c:v>968</c:v>
                </c:pt>
                <c:pt idx="9">
                  <c:v>850</c:v>
                </c:pt>
                <c:pt idx="12">
                  <c:v>763</c:v>
                </c:pt>
              </c:numCache>
            </c:numRef>
          </c:val>
          <c:extLst>
            <c:ext xmlns:c16="http://schemas.microsoft.com/office/drawing/2014/chart" uri="{C3380CC4-5D6E-409C-BE32-E72D297353CC}">
              <c16:uniqueId val="{00000009-6161-45E2-BA04-575293E19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1145785</c:v>
                </c:pt>
                <c:pt idx="3">
                  <c:v>1178248</c:v>
                </c:pt>
                <c:pt idx="6">
                  <c:v>1195916</c:v>
                </c:pt>
                <c:pt idx="9">
                  <c:v>1234267</c:v>
                </c:pt>
                <c:pt idx="12">
                  <c:v>1258401</c:v>
                </c:pt>
              </c:numCache>
            </c:numRef>
          </c:val>
          <c:extLst>
            <c:ext xmlns:c16="http://schemas.microsoft.com/office/drawing/2014/chart" uri="{C3380CC4-5D6E-409C-BE32-E72D297353CC}">
              <c16:uniqueId val="{0000000A-6161-45E2-BA04-575293E19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515429</c:v>
                </c:pt>
                <c:pt idx="2">
                  <c:v>#N/A</c:v>
                </c:pt>
                <c:pt idx="3">
                  <c:v>#N/A</c:v>
                </c:pt>
                <c:pt idx="4">
                  <c:v>505055</c:v>
                </c:pt>
                <c:pt idx="5">
                  <c:v>#N/A</c:v>
                </c:pt>
                <c:pt idx="6">
                  <c:v>#N/A</c:v>
                </c:pt>
                <c:pt idx="7">
                  <c:v>485680</c:v>
                </c:pt>
                <c:pt idx="8">
                  <c:v>#N/A</c:v>
                </c:pt>
                <c:pt idx="9">
                  <c:v>#N/A</c:v>
                </c:pt>
                <c:pt idx="10">
                  <c:v>487411</c:v>
                </c:pt>
                <c:pt idx="11">
                  <c:v>#N/A</c:v>
                </c:pt>
                <c:pt idx="12">
                  <c:v>#N/A</c:v>
                </c:pt>
                <c:pt idx="13">
                  <c:v>498637</c:v>
                </c:pt>
                <c:pt idx="14">
                  <c:v>#N/A</c:v>
                </c:pt>
              </c:numCache>
            </c:numRef>
          </c:val>
          <c:smooth val="0"/>
          <c:extLst>
            <c:ext xmlns:c16="http://schemas.microsoft.com/office/drawing/2014/chart" uri="{C3380CC4-5D6E-409C-BE32-E72D297353CC}">
              <c16:uniqueId val="{0000000B-6161-45E2-BA04-575293E19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11818</c:v>
                </c:pt>
                <c:pt idx="1">
                  <c:v>10197</c:v>
                </c:pt>
                <c:pt idx="2">
                  <c:v>8459</c:v>
                </c:pt>
              </c:numCache>
            </c:numRef>
          </c:val>
          <c:extLst>
            <c:ext xmlns:c16="http://schemas.microsoft.com/office/drawing/2014/chart" uri="{C3380CC4-5D6E-409C-BE32-E72D297353CC}">
              <c16:uniqueId val="{00000000-3B83-49F2-B1FF-44F2A8DA45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83-49F2-B1FF-44F2A8DA45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9947</c:v>
                </c:pt>
                <c:pt idx="1">
                  <c:v>9544</c:v>
                </c:pt>
                <c:pt idx="2">
                  <c:v>4217</c:v>
                </c:pt>
              </c:numCache>
            </c:numRef>
          </c:val>
          <c:extLst>
            <c:ext xmlns:c16="http://schemas.microsoft.com/office/drawing/2014/chart" uri="{C3380CC4-5D6E-409C-BE32-E72D297353CC}">
              <c16:uniqueId val="{00000002-3B83-49F2-B1FF-44F2A8DA45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年度の単年度の指数が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年度の単年度の指数を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下回ったことから、直近</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か年の平均により算出する財政力指数は令和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ポイントの悪化となっている。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％となっており、依然として類似団体平均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前年度から悪化したのは、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等により経常的一般財源収入が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こども医療費補助といった扶助費等の経常経費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それ以上の割合で</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増加したことによるものと考えられる。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引き続き、財政運営方針（令和６年度～令和９年度）に掲げた方策を着実に実行しながら財政の健全化に努めていく。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117122</xdr:rowOff>
    </xdr:from>
    <xdr:to>
      <xdr:col>23</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899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64</xdr:row>
      <xdr:rowOff>117122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34133"/>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64</xdr:row>
      <xdr:rowOff>36689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34133"/>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64</xdr:row>
      <xdr:rowOff>143933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094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66322</xdr:rowOff>
    </xdr:from>
    <xdr:to>
      <xdr:col>19</xdr:col>
      <xdr:colOff>184150</xdr:colOff>
      <xdr:row>64</xdr:row>
      <xdr:rowOff>167922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152699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2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157339</xdr:rowOff>
    </xdr:from>
    <xdr:to>
      <xdr:col>11</xdr:col>
      <xdr:colOff>82550</xdr:colOff>
      <xdr:row>64</xdr:row>
      <xdr:rowOff>87489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185,485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1,652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187,137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円となっており、依然として類似団体平均を上回っている。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前年度を上回っているのは、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それ以上の割合で減少したこと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が主な要因となっていると考えられる。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引き続き、財政運営方針（令和６年度～令和９年度）に掲げた方策を着実に実行しながら業務改革に取り組んでいく。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140156</xdr:rowOff>
    </xdr:from>
    <xdr:to>
      <xdr:col>23</xdr:col>
      <xdr:colOff>133350</xdr:colOff>
      <xdr:row>89</xdr:row>
      <xdr:rowOff>35144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227756"/>
          <a:ext cx="838200" cy="6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96855</xdr:rowOff>
    </xdr:from>
    <xdr:to>
      <xdr:col>19</xdr:col>
      <xdr:colOff>133350</xdr:colOff>
      <xdr:row>88</xdr:row>
      <xdr:rowOff>140156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41555"/>
          <a:ext cx="889000" cy="3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163593</xdr:rowOff>
    </xdr:from>
    <xdr:to>
      <xdr:col>15</xdr:col>
      <xdr:colOff>82550</xdr:colOff>
      <xdr:row>86</xdr:row>
      <xdr:rowOff>96855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93943"/>
          <a:ext cx="889000" cy="4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113489</xdr:rowOff>
    </xdr:from>
    <xdr:to>
      <xdr:col>11</xdr:col>
      <xdr:colOff>31750</xdr:colOff>
      <xdr:row>83</xdr:row>
      <xdr:rowOff>163593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2389"/>
          <a:ext cx="889000" cy="2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155794</xdr:rowOff>
    </xdr:from>
    <xdr:to>
      <xdr:col>23</xdr:col>
      <xdr:colOff>184150</xdr:colOff>
      <xdr:row>89</xdr:row>
      <xdr:rowOff>85944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51671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89356</xdr:rowOff>
    </xdr:from>
    <xdr:to>
      <xdr:col>19</xdr:col>
      <xdr:colOff>184150</xdr:colOff>
      <xdr:row>89</xdr:row>
      <xdr:rowOff>19506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4283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6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46055</xdr:rowOff>
    </xdr:from>
    <xdr:to>
      <xdr:col>15</xdr:col>
      <xdr:colOff>133350</xdr:colOff>
      <xdr:row>86</xdr:row>
      <xdr:rowOff>147655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132432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112793</xdr:rowOff>
    </xdr:from>
    <xdr:to>
      <xdr:col>11</xdr:col>
      <xdr:colOff>82550</xdr:colOff>
      <xdr:row>84</xdr:row>
      <xdr:rowOff>42943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2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62689</xdr:rowOff>
    </xdr:from>
    <xdr:to>
      <xdr:col>7</xdr:col>
      <xdr:colOff>31750</xdr:colOff>
      <xdr:row>82</xdr:row>
      <xdr:rowOff>164289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149066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年度において、国及び本市で給料表の改定は行われているが、令和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を下回る水準を維持している。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83</xdr:row>
      <xdr:rowOff>167821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正規職員の育児休業に伴う代替要員を正規職員により措置しているため、人口千人当たりの職員数が類似団体平均を上回っている。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111760</xdr:rowOff>
    </xdr:from>
    <xdr:to>
      <xdr:col>81</xdr:col>
      <xdr:colOff>44450</xdr:colOff>
      <xdr:row>64</xdr:row>
      <xdr:rowOff>160020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8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77978</xdr:rowOff>
    </xdr:from>
    <xdr:to>
      <xdr:col>77</xdr:col>
      <xdr:colOff>44450</xdr:colOff>
      <xdr:row>64</xdr:row>
      <xdr:rowOff>111760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49022</xdr:rowOff>
    </xdr:from>
    <xdr:to>
      <xdr:col>72</xdr:col>
      <xdr:colOff>203200</xdr:colOff>
      <xdr:row>64</xdr:row>
      <xdr:rowOff>77978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2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39624</xdr:rowOff>
    </xdr:from>
    <xdr:to>
      <xdr:col>68</xdr:col>
      <xdr:colOff>152400</xdr:colOff>
      <xdr:row>64</xdr:row>
      <xdr:rowOff>49022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952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60960</xdr:rowOff>
    </xdr:from>
    <xdr:to>
      <xdr:col>77</xdr:col>
      <xdr:colOff>95250</xdr:colOff>
      <xdr:row>64</xdr:row>
      <xdr:rowOff>162560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27178</xdr:rowOff>
    </xdr:from>
    <xdr:to>
      <xdr:col>73</xdr:col>
      <xdr:colOff>44450</xdr:colOff>
      <xdr:row>64</xdr:row>
      <xdr:rowOff>128778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113555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169672</xdr:rowOff>
    </xdr:from>
    <xdr:to>
      <xdr:col>68</xdr:col>
      <xdr:colOff>203200</xdr:colOff>
      <xdr:row>64</xdr:row>
      <xdr:rowOff>99822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84599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実質公債比率が類似団体平均を上回っているのは、都市基盤の整備を積極的に進め、多額の市債を発行してきたことが要因である。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122061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4676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122061</xdr:rowOff>
    </xdr:from>
    <xdr:to>
      <xdr:col>77</xdr:col>
      <xdr:colOff>44450</xdr:colOff>
      <xdr:row>44</xdr:row>
      <xdr:rowOff>98072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944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98072</xdr:rowOff>
    </xdr:from>
    <xdr:to>
      <xdr:col>72</xdr:col>
      <xdr:colOff>203200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6418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127705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7491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71261</xdr:rowOff>
    </xdr:from>
    <xdr:to>
      <xdr:col>77</xdr:col>
      <xdr:colOff>95250</xdr:colOff>
      <xdr:row>44</xdr:row>
      <xdr:rowOff>1411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157638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47272</xdr:rowOff>
    </xdr:from>
    <xdr:to>
      <xdr:col>73</xdr:col>
      <xdr:colOff>44450</xdr:colOff>
      <xdr:row>44</xdr:row>
      <xdr:rowOff>148872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133649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164.8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165.4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％となっており、依然として類似団体平均を上回っている。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将来負担比率が悪化した要因としては、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定年延長による退職手当負担見込額の増などにより、分子である将来負担が増加したことが考えられる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。将来負担比率が類似団体平均を上回っている主な要因は、都市基盤の整備を積極的に進め、多額の市債を発行してきたことなどである。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引き続き、財政運営方針（令和６年度～令和９年度）に沿って、市債残高の抑制を図るなど、財政の健全化に努めていく。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95758</xdr:rowOff>
    </xdr:from>
    <xdr:to>
      <xdr:col>81</xdr:col>
      <xdr:colOff>44450</xdr:colOff>
      <xdr:row>21</xdr:row>
      <xdr:rowOff>100584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6962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48302</xdr:rowOff>
    </xdr:from>
    <xdr:to>
      <xdr:col>77</xdr:col>
      <xdr:colOff>44450</xdr:colOff>
      <xdr:row>21</xdr:row>
      <xdr:rowOff>95758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648752"/>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48302</xdr:rowOff>
    </xdr:from>
    <xdr:to>
      <xdr:col>72</xdr:col>
      <xdr:colOff>203200</xdr:colOff>
      <xdr:row>22</xdr:row>
      <xdr:rowOff>3937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648752"/>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3937</xdr:rowOff>
    </xdr:from>
    <xdr:to>
      <xdr:col>68</xdr:col>
      <xdr:colOff>152400</xdr:colOff>
      <xdr:row>22</xdr:row>
      <xdr:rowOff>76327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775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49784</xdr:rowOff>
    </xdr:from>
    <xdr:to>
      <xdr:col>81</xdr:col>
      <xdr:colOff>95250</xdr:colOff>
      <xdr:row>21</xdr:row>
      <xdr:rowOff>151384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117111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44958</xdr:rowOff>
    </xdr:from>
    <xdr:to>
      <xdr:col>77</xdr:col>
      <xdr:colOff>95250</xdr:colOff>
      <xdr:row>21</xdr:row>
      <xdr:rowOff>146558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6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131335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73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168952</xdr:rowOff>
    </xdr:from>
    <xdr:to>
      <xdr:col>73</xdr:col>
      <xdr:colOff>44450</xdr:colOff>
      <xdr:row>21</xdr:row>
      <xdr:rowOff>99102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83879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6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124587</xdr:rowOff>
    </xdr:from>
    <xdr:to>
      <xdr:col>68</xdr:col>
      <xdr:colOff>203200</xdr:colOff>
      <xdr:row>22</xdr:row>
      <xdr:rowOff>54737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39514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25527</xdr:rowOff>
    </xdr:from>
    <xdr:to>
      <xdr:col>64</xdr:col>
      <xdr:colOff>152400</xdr:colOff>
      <xdr:row>22</xdr:row>
      <xdr:rowOff>127127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111904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8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前年度を下回っているのは、定年延長制度開始に伴う退職者数の減少による退職手当の減等が主な要因である。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引き続き、財政運営方針に掲げた方策を着実に実行しながら、義務的経費等の増加の抑制に努めていく。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したのは、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清掃工場の余剰電力売電収入などの経常収入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引き続き、財政運営方針に掲げた内部管理経費の削減などの方策を着実に実行しながら、物件費の節減に努めていく。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02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これは、生活保護の保護率が類似団体平均に比べて低いことなどが主な要因である。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引き続き、財政運営方針に掲げた方策を着実に実行しながら、義務的経費等の増加の抑制に努めていく。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47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前年度から悪化したのは、持補修費の増加などが主な要因である。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20865</xdr:rowOff>
    </xdr:from>
    <xdr:to>
      <xdr:col>78</xdr:col>
      <xdr:colOff>69850</xdr:colOff>
      <xdr:row>53</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159657</xdr:rowOff>
    </xdr:from>
    <xdr:to>
      <xdr:col>73</xdr:col>
      <xdr:colOff>180975</xdr:colOff>
      <xdr:row>53</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75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042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141515</xdr:rowOff>
    </xdr:from>
    <xdr:to>
      <xdr:col>74</xdr:col>
      <xdr:colOff>31750</xdr:colOff>
      <xdr:row>53</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108857</xdr:rowOff>
    </xdr:from>
    <xdr:to>
      <xdr:col>69</xdr:col>
      <xdr:colOff>142875</xdr:colOff>
      <xdr:row>53</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49184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これは、下水道事業に対する一般会計の負担が大きいことなどが主な要因である。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引き続き、財政運営方針に基づき、下水道事業の経営改善などに努めていく。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24130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7053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46990</xdr:rowOff>
    </xdr:from>
    <xdr:to>
      <xdr:col>78</xdr:col>
      <xdr:colOff>69850</xdr:colOff>
      <xdr:row>41</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707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46990</xdr:rowOff>
    </xdr:from>
    <xdr:to>
      <xdr:col>73</xdr:col>
      <xdr:colOff>180975</xdr:colOff>
      <xdr:row>41</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076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41</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144780</xdr:rowOff>
    </xdr:from>
    <xdr:to>
      <xdr:col>82</xdr:col>
      <xdr:colOff>158750</xdr:colOff>
      <xdr:row>41</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53357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64770</xdr:rowOff>
    </xdr:from>
    <xdr:to>
      <xdr:col>69</xdr:col>
      <xdr:colOff>142875</xdr:colOff>
      <xdr:row>41</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これは、都市基盤の整備を積極的に進め、多額の市債を発行してきたことなどが要因である。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9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77</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9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79</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扶助費は類似団体平均を下回っている一方で、人件費、物件費及び補助費等が類似団体平均を上回っており、その結果類似団体平均とほぼ同水準で推移している。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135164</xdr:rowOff>
    </xdr:from>
    <xdr:to>
      <xdr:col>82</xdr:col>
      <xdr:colOff>107950</xdr:colOff>
      <xdr:row>77</xdr:row>
      <xdr:rowOff>156936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36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77</xdr:row>
      <xdr:rowOff>135164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340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77</xdr:row>
      <xdr:rowOff>58964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34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154214</xdr:rowOff>
    </xdr:from>
    <xdr:to>
      <xdr:col>69</xdr:col>
      <xdr:colOff>92075</xdr:colOff>
      <xdr:row>77</xdr:row>
      <xdr:rowOff>58964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18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106136</xdr:rowOff>
    </xdr:from>
    <xdr:to>
      <xdr:col>82</xdr:col>
      <xdr:colOff>158750</xdr:colOff>
      <xdr:row>78</xdr:row>
      <xdr:rowOff>36286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78213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170741</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8164</xdr:rowOff>
    </xdr:from>
    <xdr:to>
      <xdr:col>69</xdr:col>
      <xdr:colOff>142875</xdr:colOff>
      <xdr:row>77</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43742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93701</xdr:rowOff>
    </xdr:from>
    <xdr:to>
      <xdr:col>29</xdr:col>
      <xdr:colOff>127000</xdr:colOff>
      <xdr:row>13</xdr:row>
      <xdr:rowOff>13233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98726"/>
          <a:ext cx="647700" cy="90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13233</xdr:rowOff>
    </xdr:from>
    <xdr:to>
      <xdr:col>26</xdr:col>
      <xdr:colOff>50800</xdr:colOff>
      <xdr:row>13</xdr:row>
      <xdr:rowOff>91338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89708"/>
          <a:ext cx="698500" cy="7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91338</xdr:rowOff>
    </xdr:from>
    <xdr:to>
      <xdr:col>22</xdr:col>
      <xdr:colOff>114300</xdr:colOff>
      <xdr:row>13</xdr:row>
      <xdr:rowOff>117932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6781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117932</xdr:rowOff>
    </xdr:from>
    <xdr:to>
      <xdr:col>18</xdr:col>
      <xdr:colOff>177800</xdr:colOff>
      <xdr:row>14</xdr:row>
      <xdr:rowOff>10300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42901</xdr:rowOff>
    </xdr:from>
    <xdr:to>
      <xdr:col>29</xdr:col>
      <xdr:colOff>177800</xdr:colOff>
      <xdr:row>12</xdr:row>
      <xdr:rowOff>144501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122928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133883</xdr:rowOff>
    </xdr:from>
    <xdr:to>
      <xdr:col>26</xdr:col>
      <xdr:colOff>101600</xdr:colOff>
      <xdr:row>13</xdr:row>
      <xdr:rowOff>64033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74210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40538</xdr:rowOff>
    </xdr:from>
    <xdr:to>
      <xdr:col>22</xdr:col>
      <xdr:colOff>165100</xdr:colOff>
      <xdr:row>13</xdr:row>
      <xdr:rowOff>142138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152315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67132</xdr:rowOff>
    </xdr:from>
    <xdr:to>
      <xdr:col>19</xdr:col>
      <xdr:colOff>38100</xdr:colOff>
      <xdr:row>13</xdr:row>
      <xdr:rowOff>168732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1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130950</xdr:rowOff>
    </xdr:from>
    <xdr:to>
      <xdr:col>15</xdr:col>
      <xdr:colOff>101600</xdr:colOff>
      <xdr:row>14</xdr:row>
      <xdr:rowOff>61100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71277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319024</xdr:rowOff>
    </xdr:from>
    <xdr:to>
      <xdr:col>29</xdr:col>
      <xdr:colOff>127000</xdr:colOff>
      <xdr:row>35</xdr:row>
      <xdr:rowOff>102768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6474"/>
          <a:ext cx="6477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305689</xdr:rowOff>
    </xdr:from>
    <xdr:to>
      <xdr:col>26</xdr:col>
      <xdr:colOff>50800</xdr:colOff>
      <xdr:row>35</xdr:row>
      <xdr:rowOff>102768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73139"/>
          <a:ext cx="698500" cy="13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305689</xdr:rowOff>
    </xdr:from>
    <xdr:to>
      <xdr:col>22</xdr:col>
      <xdr:colOff>114300</xdr:colOff>
      <xdr:row>34</xdr:row>
      <xdr:rowOff>314376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73139"/>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201409</xdr:rowOff>
    </xdr:from>
    <xdr:to>
      <xdr:col>18</xdr:col>
      <xdr:colOff>177800</xdr:colOff>
      <xdr:row>34</xdr:row>
      <xdr:rowOff>314376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68859"/>
          <a:ext cx="6985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268224</xdr:rowOff>
    </xdr:from>
    <xdr:to>
      <xdr:col>29</xdr:col>
      <xdr:colOff>177800</xdr:colOff>
      <xdr:row>35</xdr:row>
      <xdr:rowOff>26924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3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113301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51968</xdr:rowOff>
    </xdr:from>
    <xdr:to>
      <xdr:col>26</xdr:col>
      <xdr:colOff>101600</xdr:colOff>
      <xdr:row>35</xdr:row>
      <xdr:rowOff>153568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6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163746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254889</xdr:rowOff>
    </xdr:from>
    <xdr:to>
      <xdr:col>22</xdr:col>
      <xdr:colOff>165100</xdr:colOff>
      <xdr:row>35</xdr:row>
      <xdr:rowOff>13589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263576</xdr:rowOff>
    </xdr:from>
    <xdr:to>
      <xdr:col>19</xdr:col>
      <xdr:colOff>38100</xdr:colOff>
      <xdr:row>35</xdr:row>
      <xdr:rowOff>22276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3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150609</xdr:rowOff>
    </xdr:from>
    <xdr:to>
      <xdr:col>15</xdr:col>
      <xdr:colOff>101600</xdr:colOff>
      <xdr:row>34</xdr:row>
      <xdr:rowOff>252209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1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262386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130556</xdr:rowOff>
    </xdr:from>
    <xdr:to>
      <xdr:col>24</xdr:col>
      <xdr:colOff>63500</xdr:colOff>
      <xdr:row>31</xdr:row>
      <xdr:rowOff>14351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74056"/>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130556</xdr:rowOff>
    </xdr:from>
    <xdr:to>
      <xdr:col>19</xdr:col>
      <xdr:colOff>177800</xdr:colOff>
      <xdr:row>31</xdr:row>
      <xdr:rowOff>3149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74056"/>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3149</xdr:rowOff>
    </xdr:from>
    <xdr:to>
      <xdr:col>15</xdr:col>
      <xdr:colOff>50800</xdr:colOff>
      <xdr:row>31</xdr:row>
      <xdr:rowOff>18733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18099"/>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18733</xdr:rowOff>
    </xdr:from>
    <xdr:to>
      <xdr:col>10</xdr:col>
      <xdr:colOff>114300</xdr:colOff>
      <xdr:row>32</xdr:row>
      <xdr:rowOff>44450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135001</xdr:rowOff>
    </xdr:from>
    <xdr:to>
      <xdr:col>24</xdr:col>
      <xdr:colOff>114300</xdr:colOff>
      <xdr:row>31</xdr:row>
      <xdr:rowOff>65151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60939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79756</xdr:rowOff>
    </xdr:from>
    <xdr:to>
      <xdr:col>20</xdr:col>
      <xdr:colOff>38100</xdr:colOff>
      <xdr:row>31</xdr:row>
      <xdr:rowOff>9906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26433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123799</xdr:rowOff>
    </xdr:from>
    <xdr:to>
      <xdr:col>15</xdr:col>
      <xdr:colOff>101600</xdr:colOff>
      <xdr:row>31</xdr:row>
      <xdr:rowOff>53949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70476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4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139383</xdr:rowOff>
    </xdr:from>
    <xdr:to>
      <xdr:col>10</xdr:col>
      <xdr:colOff>165100</xdr:colOff>
      <xdr:row>31</xdr:row>
      <xdr:rowOff>69533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86060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165100</xdr:rowOff>
    </xdr:from>
    <xdr:to>
      <xdr:col>6</xdr:col>
      <xdr:colOff>38100</xdr:colOff>
      <xdr:row>32</xdr:row>
      <xdr:rowOff>95250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111777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138054</xdr:rowOff>
    </xdr:from>
    <xdr:to>
      <xdr:col>24</xdr:col>
      <xdr:colOff>63500</xdr:colOff>
      <xdr:row>53</xdr:row>
      <xdr:rowOff>166172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24904"/>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138054</xdr:rowOff>
    </xdr:from>
    <xdr:to>
      <xdr:col>19</xdr:col>
      <xdr:colOff>177800</xdr:colOff>
      <xdr:row>55</xdr:row>
      <xdr:rowOff>107330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24904"/>
          <a:ext cx="889000" cy="3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107330</xdr:rowOff>
    </xdr:from>
    <xdr:to>
      <xdr:col>15</xdr:col>
      <xdr:colOff>50800</xdr:colOff>
      <xdr:row>57</xdr:row>
      <xdr:rowOff>168458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37080"/>
          <a:ext cx="889000" cy="40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141666</xdr:rowOff>
    </xdr:from>
    <xdr:to>
      <xdr:col>10</xdr:col>
      <xdr:colOff>114300</xdr:colOff>
      <xdr:row>57</xdr:row>
      <xdr:rowOff>168458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4316"/>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115372</xdr:rowOff>
    </xdr:from>
    <xdr:to>
      <xdr:col>24</xdr:col>
      <xdr:colOff>114300</xdr:colOff>
      <xdr:row>54</xdr:row>
      <xdr:rowOff>45522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138249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87254</xdr:rowOff>
    </xdr:from>
    <xdr:to>
      <xdr:col>20</xdr:col>
      <xdr:colOff>38100</xdr:colOff>
      <xdr:row>54</xdr:row>
      <xdr:rowOff>17404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8531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56530</xdr:rowOff>
    </xdr:from>
    <xdr:to>
      <xdr:col>15</xdr:col>
      <xdr:colOff>101600</xdr:colOff>
      <xdr:row>55</xdr:row>
      <xdr:rowOff>158130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117658</xdr:rowOff>
    </xdr:from>
    <xdr:to>
      <xdr:col>10</xdr:col>
      <xdr:colOff>165100</xdr:colOff>
      <xdr:row>58</xdr:row>
      <xdr:rowOff>47808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38935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90866</xdr:rowOff>
    </xdr:from>
    <xdr:to>
      <xdr:col>6</xdr:col>
      <xdr:colOff>38100</xdr:colOff>
      <xdr:row>58</xdr:row>
      <xdr:rowOff>21016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37543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157770</xdr:rowOff>
    </xdr:from>
    <xdr:to>
      <xdr:col>24</xdr:col>
      <xdr:colOff>63500</xdr:colOff>
      <xdr:row>78</xdr:row>
      <xdr:rowOff>1887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59420"/>
          <a:ext cx="8382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157770</xdr:rowOff>
    </xdr:from>
    <xdr:to>
      <xdr:col>19</xdr:col>
      <xdr:colOff>177800</xdr:colOff>
      <xdr:row>78</xdr:row>
      <xdr:rowOff>81243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59420"/>
          <a:ext cx="8890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81243</xdr:rowOff>
    </xdr:from>
    <xdr:to>
      <xdr:col>15</xdr:col>
      <xdr:colOff>50800</xdr:colOff>
      <xdr:row>79</xdr:row>
      <xdr:rowOff>73406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4343"/>
          <a:ext cx="8890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73406</xdr:rowOff>
    </xdr:from>
    <xdr:to>
      <xdr:col>10</xdr:col>
      <xdr:colOff>114300</xdr:colOff>
      <xdr:row>79</xdr:row>
      <xdr:rowOff>145360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17956"/>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122537</xdr:rowOff>
    </xdr:from>
    <xdr:to>
      <xdr:col>24</xdr:col>
      <xdr:colOff>114300</xdr:colOff>
      <xdr:row>78</xdr:row>
      <xdr:rowOff>52687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100964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106970</xdr:rowOff>
    </xdr:from>
    <xdr:to>
      <xdr:col>20</xdr:col>
      <xdr:colOff>38100</xdr:colOff>
      <xdr:row>78</xdr:row>
      <xdr:rowOff>37120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28247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0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30443</xdr:rowOff>
    </xdr:from>
    <xdr:to>
      <xdr:col>15</xdr:col>
      <xdr:colOff>101600</xdr:colOff>
      <xdr:row>78</xdr:row>
      <xdr:rowOff>132043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123170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22606</xdr:rowOff>
    </xdr:from>
    <xdr:to>
      <xdr:col>10</xdr:col>
      <xdr:colOff>165100</xdr:colOff>
      <xdr:row>79</xdr:row>
      <xdr:rowOff>124206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115333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94560</xdr:rowOff>
    </xdr:from>
    <xdr:to>
      <xdr:col>6</xdr:col>
      <xdr:colOff>38100</xdr:colOff>
      <xdr:row>80</xdr:row>
      <xdr:rowOff>24710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6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80</xdr:row>
      <xdr:rowOff>15837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7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129501</xdr:rowOff>
    </xdr:from>
    <xdr:to>
      <xdr:col>24</xdr:col>
      <xdr:colOff>63500</xdr:colOff>
      <xdr:row>97</xdr:row>
      <xdr:rowOff>80699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88701"/>
          <a:ext cx="838200" cy="1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95875</xdr:rowOff>
    </xdr:from>
    <xdr:to>
      <xdr:col>19</xdr:col>
      <xdr:colOff>177800</xdr:colOff>
      <xdr:row>97</xdr:row>
      <xdr:rowOff>80699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55075"/>
          <a:ext cx="8890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95875</xdr:rowOff>
    </xdr:from>
    <xdr:to>
      <xdr:col>15</xdr:col>
      <xdr:colOff>50800</xdr:colOff>
      <xdr:row>98</xdr:row>
      <xdr:rowOff>29896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5075"/>
          <a:ext cx="8890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29896</xdr:rowOff>
    </xdr:from>
    <xdr:to>
      <xdr:col>10</xdr:col>
      <xdr:colOff>114300</xdr:colOff>
      <xdr:row>98</xdr:row>
      <xdr:rowOff>70086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31996"/>
          <a:ext cx="889000" cy="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78701</xdr:rowOff>
    </xdr:from>
    <xdr:to>
      <xdr:col>24</xdr:col>
      <xdr:colOff>114300</xdr:colOff>
      <xdr:row>97</xdr:row>
      <xdr:rowOff>8851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57128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29899</xdr:rowOff>
    </xdr:from>
    <xdr:to>
      <xdr:col>20</xdr:col>
      <xdr:colOff>38100</xdr:colOff>
      <xdr:row>97</xdr:row>
      <xdr:rowOff>131499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122626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5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45075</xdr:rowOff>
    </xdr:from>
    <xdr:to>
      <xdr:col>15</xdr:col>
      <xdr:colOff>101600</xdr:colOff>
      <xdr:row>96</xdr:row>
      <xdr:rowOff>146675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137802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5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150546</xdr:rowOff>
    </xdr:from>
    <xdr:to>
      <xdr:col>10</xdr:col>
      <xdr:colOff>165100</xdr:colOff>
      <xdr:row>98</xdr:row>
      <xdr:rowOff>80696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71823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8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19286</xdr:rowOff>
    </xdr:from>
    <xdr:to>
      <xdr:col>6</xdr:col>
      <xdr:colOff>38100</xdr:colOff>
      <xdr:row>98</xdr:row>
      <xdr:rowOff>120886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112013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91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121564</xdr:rowOff>
    </xdr:from>
    <xdr:to>
      <xdr:col>55</xdr:col>
      <xdr:colOff>0</xdr:colOff>
      <xdr:row>38</xdr:row>
      <xdr:rowOff>6668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65214"/>
          <a:ext cx="838200" cy="5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121564</xdr:rowOff>
    </xdr:from>
    <xdr:to>
      <xdr:col>50</xdr:col>
      <xdr:colOff>114300</xdr:colOff>
      <xdr:row>38</xdr:row>
      <xdr:rowOff>56566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5214"/>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128931</xdr:rowOff>
    </xdr:from>
    <xdr:to>
      <xdr:col>45</xdr:col>
      <xdr:colOff>177800</xdr:colOff>
      <xdr:row>38</xdr:row>
      <xdr:rowOff>56566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72431"/>
          <a:ext cx="8890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128931</xdr:rowOff>
    </xdr:from>
    <xdr:to>
      <xdr:col>41</xdr:col>
      <xdr:colOff>50800</xdr:colOff>
      <xdr:row>38</xdr:row>
      <xdr:rowOff>139205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127317</xdr:rowOff>
    </xdr:from>
    <xdr:to>
      <xdr:col>55</xdr:col>
      <xdr:colOff>50800</xdr:colOff>
      <xdr:row>38</xdr:row>
      <xdr:rowOff>57468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42244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70764</xdr:rowOff>
    </xdr:from>
    <xdr:to>
      <xdr:col>50</xdr:col>
      <xdr:colOff>165100</xdr:colOff>
      <xdr:row>38</xdr:row>
      <xdr:rowOff>915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17441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5766</xdr:rowOff>
    </xdr:from>
    <xdr:to>
      <xdr:col>46</xdr:col>
      <xdr:colOff>38100</xdr:colOff>
      <xdr:row>38</xdr:row>
      <xdr:rowOff>107366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98493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78131</xdr:rowOff>
    </xdr:from>
    <xdr:to>
      <xdr:col>41</xdr:col>
      <xdr:colOff>101600</xdr:colOff>
      <xdr:row>31</xdr:row>
      <xdr:rowOff>8281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24808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88405</xdr:rowOff>
    </xdr:from>
    <xdr:to>
      <xdr:col>36</xdr:col>
      <xdr:colOff>165100</xdr:colOff>
      <xdr:row>39</xdr:row>
      <xdr:rowOff>18555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35082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131604</xdr:rowOff>
    </xdr:from>
    <xdr:to>
      <xdr:col>55</xdr:col>
      <xdr:colOff>0</xdr:colOff>
      <xdr:row>54</xdr:row>
      <xdr:rowOff>37535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18454"/>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33039</xdr:rowOff>
    </xdr:from>
    <xdr:to>
      <xdr:col>50</xdr:col>
      <xdr:colOff>114300</xdr:colOff>
      <xdr:row>54</xdr:row>
      <xdr:rowOff>37535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9133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33039</xdr:rowOff>
    </xdr:from>
    <xdr:to>
      <xdr:col>45</xdr:col>
      <xdr:colOff>177800</xdr:colOff>
      <xdr:row>55</xdr:row>
      <xdr:rowOff>30105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91339"/>
          <a:ext cx="889000" cy="1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30105</xdr:rowOff>
    </xdr:from>
    <xdr:to>
      <xdr:col>41</xdr:col>
      <xdr:colOff>50800</xdr:colOff>
      <xdr:row>56</xdr:row>
      <xdr:rowOff>2598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9855"/>
          <a:ext cx="889000" cy="1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80804</xdr:rowOff>
    </xdr:from>
    <xdr:to>
      <xdr:col>55</xdr:col>
      <xdr:colOff>50800</xdr:colOff>
      <xdr:row>54</xdr:row>
      <xdr:rowOff>10954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103681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158185</xdr:rowOff>
    </xdr:from>
    <xdr:to>
      <xdr:col>50</xdr:col>
      <xdr:colOff>165100</xdr:colOff>
      <xdr:row>54</xdr:row>
      <xdr:rowOff>88335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104862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153689</xdr:rowOff>
    </xdr:from>
    <xdr:to>
      <xdr:col>46</xdr:col>
      <xdr:colOff>38100</xdr:colOff>
      <xdr:row>54</xdr:row>
      <xdr:rowOff>83839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100366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150755</xdr:rowOff>
    </xdr:from>
    <xdr:to>
      <xdr:col>41</xdr:col>
      <xdr:colOff>101600</xdr:colOff>
      <xdr:row>55</xdr:row>
      <xdr:rowOff>80905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0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123248</xdr:rowOff>
    </xdr:from>
    <xdr:to>
      <xdr:col>36</xdr:col>
      <xdr:colOff>165100</xdr:colOff>
      <xdr:row>56</xdr:row>
      <xdr:rowOff>53398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44525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40563</xdr:rowOff>
    </xdr:from>
    <xdr:to>
      <xdr:col>55</xdr:col>
      <xdr:colOff>0</xdr:colOff>
      <xdr:row>72</xdr:row>
      <xdr:rowOff>57099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042063"/>
          <a:ext cx="838200" cy="3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57099</xdr:rowOff>
    </xdr:from>
    <xdr:to>
      <xdr:col>50</xdr:col>
      <xdr:colOff>114300</xdr:colOff>
      <xdr:row>72</xdr:row>
      <xdr:rowOff>89522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40149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89522</xdr:rowOff>
    </xdr:from>
    <xdr:to>
      <xdr:col>45</xdr:col>
      <xdr:colOff>177800</xdr:colOff>
      <xdr:row>73</xdr:row>
      <xdr:rowOff>32868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433922"/>
          <a:ext cx="889000" cy="1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32868</xdr:rowOff>
    </xdr:from>
    <xdr:to>
      <xdr:col>41</xdr:col>
      <xdr:colOff>50800</xdr:colOff>
      <xdr:row>74</xdr:row>
      <xdr:rowOff>68758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48718"/>
          <a:ext cx="8890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161213</xdr:rowOff>
    </xdr:from>
    <xdr:to>
      <xdr:col>55</xdr:col>
      <xdr:colOff>50800</xdr:colOff>
      <xdr:row>70</xdr:row>
      <xdr:rowOff>91363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19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104677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1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6299</xdr:rowOff>
    </xdr:from>
    <xdr:to>
      <xdr:col>50</xdr:col>
      <xdr:colOff>165100</xdr:colOff>
      <xdr:row>72</xdr:row>
      <xdr:rowOff>107899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124426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38722</xdr:rowOff>
    </xdr:from>
    <xdr:to>
      <xdr:col>46</xdr:col>
      <xdr:colOff>38100</xdr:colOff>
      <xdr:row>72</xdr:row>
      <xdr:rowOff>140322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156849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153518</xdr:rowOff>
    </xdr:from>
    <xdr:to>
      <xdr:col>41</xdr:col>
      <xdr:colOff>101600</xdr:colOff>
      <xdr:row>73</xdr:row>
      <xdr:rowOff>83668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4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100195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17958</xdr:rowOff>
    </xdr:from>
    <xdr:to>
      <xdr:col>36</xdr:col>
      <xdr:colOff>165100</xdr:colOff>
      <xdr:row>74</xdr:row>
      <xdr:rowOff>119558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136085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4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99140</xdr:rowOff>
    </xdr:from>
    <xdr:to>
      <xdr:col>55</xdr:col>
      <xdr:colOff>0</xdr:colOff>
      <xdr:row>97</xdr:row>
      <xdr:rowOff>125462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58340"/>
          <a:ext cx="838200" cy="19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99140</xdr:rowOff>
    </xdr:from>
    <xdr:to>
      <xdr:col>50</xdr:col>
      <xdr:colOff>114300</xdr:colOff>
      <xdr:row>96</xdr:row>
      <xdr:rowOff>120628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5834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120628</xdr:rowOff>
    </xdr:from>
    <xdr:to>
      <xdr:col>45</xdr:col>
      <xdr:colOff>177800</xdr:colOff>
      <xdr:row>97</xdr:row>
      <xdr:rowOff>94960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79828"/>
          <a:ext cx="889000" cy="1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94960</xdr:rowOff>
    </xdr:from>
    <xdr:to>
      <xdr:col>41</xdr:col>
      <xdr:colOff>50800</xdr:colOff>
      <xdr:row>97</xdr:row>
      <xdr:rowOff>165238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25610"/>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74662</xdr:rowOff>
    </xdr:from>
    <xdr:to>
      <xdr:col>55</xdr:col>
      <xdr:colOff>50800</xdr:colOff>
      <xdr:row>98</xdr:row>
      <xdr:rowOff>4812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161039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48340</xdr:rowOff>
    </xdr:from>
    <xdr:to>
      <xdr:col>50</xdr:col>
      <xdr:colOff>165100</xdr:colOff>
      <xdr:row>96</xdr:row>
      <xdr:rowOff>149940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141067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69828</xdr:rowOff>
    </xdr:from>
    <xdr:to>
      <xdr:col>46</xdr:col>
      <xdr:colOff>38100</xdr:colOff>
      <xdr:row>96</xdr:row>
      <xdr:rowOff>171428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162555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44160</xdr:rowOff>
    </xdr:from>
    <xdr:to>
      <xdr:col>41</xdr:col>
      <xdr:colOff>101600</xdr:colOff>
      <xdr:row>97</xdr:row>
      <xdr:rowOff>145760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136887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114438</xdr:rowOff>
    </xdr:from>
    <xdr:to>
      <xdr:col>36</xdr:col>
      <xdr:colOff>165100</xdr:colOff>
      <xdr:row>98</xdr:row>
      <xdr:rowOff>44588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35715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123916</xdr:rowOff>
    </xdr:from>
    <xdr:to>
      <xdr:col>85</xdr:col>
      <xdr:colOff>127000</xdr:colOff>
      <xdr:row>38</xdr:row>
      <xdr:rowOff>45212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296116"/>
          <a:ext cx="838200" cy="2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130012</xdr:rowOff>
    </xdr:from>
    <xdr:to>
      <xdr:col>81</xdr:col>
      <xdr:colOff>50800</xdr:colOff>
      <xdr:row>36</xdr:row>
      <xdr:rowOff>123916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13076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130012</xdr:rowOff>
    </xdr:from>
    <xdr:to>
      <xdr:col>76</xdr:col>
      <xdr:colOff>114300</xdr:colOff>
      <xdr:row>36</xdr:row>
      <xdr:rowOff>90388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13076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93000</xdr:rowOff>
    </xdr:from>
    <xdr:to>
      <xdr:col>71</xdr:col>
      <xdr:colOff>177800</xdr:colOff>
      <xdr:row>36</xdr:row>
      <xdr:rowOff>90388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093750"/>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165862</xdr:rowOff>
    </xdr:from>
    <xdr:to>
      <xdr:col>85</xdr:col>
      <xdr:colOff>177800</xdr:colOff>
      <xdr:row>38</xdr:row>
      <xdr:rowOff>96012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17289</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73116</xdr:rowOff>
    </xdr:from>
    <xdr:to>
      <xdr:col>81</xdr:col>
      <xdr:colOff>101600</xdr:colOff>
      <xdr:row>37</xdr:row>
      <xdr:rowOff>3266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2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19793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02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79212</xdr:rowOff>
    </xdr:from>
    <xdr:to>
      <xdr:col>76</xdr:col>
      <xdr:colOff>165100</xdr:colOff>
      <xdr:row>36</xdr:row>
      <xdr:rowOff>9362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25889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85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39588</xdr:rowOff>
    </xdr:from>
    <xdr:to>
      <xdr:col>72</xdr:col>
      <xdr:colOff>38100</xdr:colOff>
      <xdr:row>36</xdr:row>
      <xdr:rowOff>141188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157715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42200</xdr:rowOff>
    </xdr:from>
    <xdr:to>
      <xdr:col>67</xdr:col>
      <xdr:colOff>101600</xdr:colOff>
      <xdr:row>35</xdr:row>
      <xdr:rowOff>143800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160327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78816</xdr:rowOff>
    </xdr:from>
    <xdr:to>
      <xdr:col>85</xdr:col>
      <xdr:colOff>127000</xdr:colOff>
      <xdr:row>74</xdr:row>
      <xdr:rowOff>151778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66116"/>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82169</xdr:rowOff>
    </xdr:from>
    <xdr:to>
      <xdr:col>81</xdr:col>
      <xdr:colOff>50800</xdr:colOff>
      <xdr:row>74</xdr:row>
      <xdr:rowOff>151778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769469"/>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82169</xdr:rowOff>
    </xdr:from>
    <xdr:to>
      <xdr:col>76</xdr:col>
      <xdr:colOff>114300</xdr:colOff>
      <xdr:row>75</xdr:row>
      <xdr:rowOff>54775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69469"/>
          <a:ext cx="889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83579</xdr:rowOff>
    </xdr:from>
    <xdr:to>
      <xdr:col>71</xdr:col>
      <xdr:colOff>177800</xdr:colOff>
      <xdr:row>75</xdr:row>
      <xdr:rowOff>54775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28016</xdr:rowOff>
    </xdr:from>
    <xdr:to>
      <xdr:col>85</xdr:col>
      <xdr:colOff>177800</xdr:colOff>
      <xdr:row>74</xdr:row>
      <xdr:rowOff>129616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50893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100978</xdr:rowOff>
    </xdr:from>
    <xdr:to>
      <xdr:col>81</xdr:col>
      <xdr:colOff>101600</xdr:colOff>
      <xdr:row>75</xdr:row>
      <xdr:rowOff>31128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47655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5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31369</xdr:rowOff>
    </xdr:from>
    <xdr:to>
      <xdr:col>76</xdr:col>
      <xdr:colOff>165100</xdr:colOff>
      <xdr:row>74</xdr:row>
      <xdr:rowOff>132969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149496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3975</xdr:rowOff>
    </xdr:from>
    <xdr:to>
      <xdr:col>72</xdr:col>
      <xdr:colOff>38100</xdr:colOff>
      <xdr:row>75</xdr:row>
      <xdr:rowOff>105575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122102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32779</xdr:rowOff>
    </xdr:from>
    <xdr:to>
      <xdr:col>67</xdr:col>
      <xdr:colOff>101600</xdr:colOff>
      <xdr:row>74</xdr:row>
      <xdr:rowOff>134379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150906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100915</xdr:rowOff>
    </xdr:from>
    <xdr:to>
      <xdr:col>85</xdr:col>
      <xdr:colOff>127000</xdr:colOff>
      <xdr:row>98</xdr:row>
      <xdr:rowOff>13818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731565"/>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118135</xdr:rowOff>
    </xdr:from>
    <xdr:to>
      <xdr:col>81</xdr:col>
      <xdr:colOff>50800</xdr:colOff>
      <xdr:row>98</xdr:row>
      <xdr:rowOff>13818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405885"/>
          <a:ext cx="889000" cy="4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118135</xdr:rowOff>
    </xdr:from>
    <xdr:to>
      <xdr:col>76</xdr:col>
      <xdr:colOff>114300</xdr:colOff>
      <xdr:row>98</xdr:row>
      <xdr:rowOff>24561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405885"/>
          <a:ext cx="889000" cy="4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24561</xdr:rowOff>
    </xdr:from>
    <xdr:to>
      <xdr:col>71</xdr:col>
      <xdr:colOff>177800</xdr:colOff>
      <xdr:row>98</xdr:row>
      <xdr:rowOff>51688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266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50115</xdr:rowOff>
    </xdr:from>
    <xdr:to>
      <xdr:col>85</xdr:col>
      <xdr:colOff>177800</xdr:colOff>
      <xdr:row>97</xdr:row>
      <xdr:rowOff>151715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28542</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5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134468</xdr:rowOff>
    </xdr:from>
    <xdr:to>
      <xdr:col>81</xdr:col>
      <xdr:colOff>101600</xdr:colOff>
      <xdr:row>98</xdr:row>
      <xdr:rowOff>64618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55745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8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67335</xdr:rowOff>
    </xdr:from>
    <xdr:to>
      <xdr:col>76</xdr:col>
      <xdr:colOff>165100</xdr:colOff>
      <xdr:row>95</xdr:row>
      <xdr:rowOff>168935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3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160062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4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145211</xdr:rowOff>
    </xdr:from>
    <xdr:to>
      <xdr:col>72</xdr:col>
      <xdr:colOff>38100</xdr:colOff>
      <xdr:row>98</xdr:row>
      <xdr:rowOff>75361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66488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xdr:rowOff>
    </xdr:from>
    <xdr:to>
      <xdr:col>67</xdr:col>
      <xdr:colOff>101600</xdr:colOff>
      <xdr:row>98</xdr:row>
      <xdr:rowOff>102488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93615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89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150150</xdr:rowOff>
    </xdr:from>
    <xdr:to>
      <xdr:col>116</xdr:col>
      <xdr:colOff>63500</xdr:colOff>
      <xdr:row>34</xdr:row>
      <xdr:rowOff>26380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5293650"/>
          <a:ext cx="838200" cy="56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150150</xdr:rowOff>
    </xdr:from>
    <xdr:to>
      <xdr:col>111</xdr:col>
      <xdr:colOff>177800</xdr:colOff>
      <xdr:row>34</xdr:row>
      <xdr:rowOff>50872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293650"/>
          <a:ext cx="889000" cy="5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7439</xdr:rowOff>
    </xdr:from>
    <xdr:to>
      <xdr:col>107</xdr:col>
      <xdr:colOff>50800</xdr:colOff>
      <xdr:row>34</xdr:row>
      <xdr:rowOff>50872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665289"/>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89734</xdr:rowOff>
    </xdr:from>
    <xdr:to>
      <xdr:col>102</xdr:col>
      <xdr:colOff>114300</xdr:colOff>
      <xdr:row>33</xdr:row>
      <xdr:rowOff>7439</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404684"/>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147030</xdr:rowOff>
    </xdr:from>
    <xdr:to>
      <xdr:col>116</xdr:col>
      <xdr:colOff>114300</xdr:colOff>
      <xdr:row>34</xdr:row>
      <xdr:rowOff>77180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169907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6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99350</xdr:rowOff>
    </xdr:from>
    <xdr:to>
      <xdr:col>112</xdr:col>
      <xdr:colOff>38100</xdr:colOff>
      <xdr:row>31</xdr:row>
      <xdr:rowOff>29500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2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46027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0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72</xdr:rowOff>
    </xdr:from>
    <xdr:to>
      <xdr:col>107</xdr:col>
      <xdr:colOff>101600</xdr:colOff>
      <xdr:row>34</xdr:row>
      <xdr:rowOff>101672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118199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128089</xdr:rowOff>
    </xdr:from>
    <xdr:to>
      <xdr:col>102</xdr:col>
      <xdr:colOff>165100</xdr:colOff>
      <xdr:row>33</xdr:row>
      <xdr:rowOff>58239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74766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3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38934</xdr:rowOff>
    </xdr:from>
    <xdr:to>
      <xdr:col>98</xdr:col>
      <xdr:colOff>38100</xdr:colOff>
      <xdr:row>31</xdr:row>
      <xdr:rowOff>140534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3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157061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1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30811</xdr:rowOff>
    </xdr:from>
    <xdr:to>
      <xdr:col>116</xdr:col>
      <xdr:colOff>63500</xdr:colOff>
      <xdr:row>57</xdr:row>
      <xdr:rowOff>96672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803461"/>
          <a:ext cx="8382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609</xdr:rowOff>
    </xdr:from>
    <xdr:to>
      <xdr:col>111</xdr:col>
      <xdr:colOff>177800</xdr:colOff>
      <xdr:row>57</xdr:row>
      <xdr:rowOff>30811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773259"/>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132753</xdr:rowOff>
    </xdr:from>
    <xdr:to>
      <xdr:col>107</xdr:col>
      <xdr:colOff>50800</xdr:colOff>
      <xdr:row>57</xdr:row>
      <xdr:rowOff>609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733953"/>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132753</xdr:rowOff>
    </xdr:from>
    <xdr:to>
      <xdr:col>102</xdr:col>
      <xdr:colOff>114300</xdr:colOff>
      <xdr:row>57</xdr:row>
      <xdr:rowOff>53911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733953"/>
          <a:ext cx="889000" cy="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45872</xdr:rowOff>
    </xdr:from>
    <xdr:to>
      <xdr:col>116</xdr:col>
      <xdr:colOff>114300</xdr:colOff>
      <xdr:row>57</xdr:row>
      <xdr:rowOff>147472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8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24299</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7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151461</xdr:rowOff>
    </xdr:from>
    <xdr:to>
      <xdr:col>112</xdr:col>
      <xdr:colOff>38100</xdr:colOff>
      <xdr:row>57</xdr:row>
      <xdr:rowOff>81611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7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72738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121259</xdr:rowOff>
    </xdr:from>
    <xdr:to>
      <xdr:col>107</xdr:col>
      <xdr:colOff>101600</xdr:colOff>
      <xdr:row>57</xdr:row>
      <xdr:rowOff>51409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7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42536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8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81953</xdr:rowOff>
    </xdr:from>
    <xdr:to>
      <xdr:col>102</xdr:col>
      <xdr:colOff>165100</xdr:colOff>
      <xdr:row>57</xdr:row>
      <xdr:rowOff>12103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6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3230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7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3111</xdr:rowOff>
    </xdr:from>
    <xdr:to>
      <xdr:col>98</xdr:col>
      <xdr:colOff>38100</xdr:colOff>
      <xdr:row>57</xdr:row>
      <xdr:rowOff>104711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121238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18771</xdr:rowOff>
    </xdr:from>
    <xdr:to>
      <xdr:col>116</xdr:col>
      <xdr:colOff>63500</xdr:colOff>
      <xdr:row>77</xdr:row>
      <xdr:rowOff>143723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220421"/>
          <a:ext cx="8382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143723</xdr:rowOff>
    </xdr:from>
    <xdr:to>
      <xdr:col>111</xdr:col>
      <xdr:colOff>177800</xdr:colOff>
      <xdr:row>78</xdr:row>
      <xdr:rowOff>36373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3345373"/>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28738</xdr:rowOff>
    </xdr:from>
    <xdr:to>
      <xdr:col>107</xdr:col>
      <xdr:colOff>50800</xdr:colOff>
      <xdr:row>78</xdr:row>
      <xdr:rowOff>36373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3401838"/>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28738</xdr:rowOff>
    </xdr:from>
    <xdr:to>
      <xdr:col>102</xdr:col>
      <xdr:colOff>114300</xdr:colOff>
      <xdr:row>78</xdr:row>
      <xdr:rowOff>39619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40183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139421</xdr:rowOff>
    </xdr:from>
    <xdr:to>
      <xdr:col>116</xdr:col>
      <xdr:colOff>114300</xdr:colOff>
      <xdr:row>77</xdr:row>
      <xdr:rowOff>69571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117848</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92923</xdr:rowOff>
    </xdr:from>
    <xdr:to>
      <xdr:col>112</xdr:col>
      <xdr:colOff>38100</xdr:colOff>
      <xdr:row>78</xdr:row>
      <xdr:rowOff>23073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3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157023</xdr:rowOff>
    </xdr:from>
    <xdr:to>
      <xdr:col>107</xdr:col>
      <xdr:colOff>101600</xdr:colOff>
      <xdr:row>78</xdr:row>
      <xdr:rowOff>87173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78300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4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149388</xdr:rowOff>
    </xdr:from>
    <xdr:to>
      <xdr:col>102</xdr:col>
      <xdr:colOff>165100</xdr:colOff>
      <xdr:row>78</xdr:row>
      <xdr:rowOff>79538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3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70665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4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160269</xdr:rowOff>
    </xdr:from>
    <xdr:to>
      <xdr:col>98</xdr:col>
      <xdr:colOff>38100</xdr:colOff>
      <xdr:row>78</xdr:row>
      <xdr:rowOff>90419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81546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4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600,318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主な構成項目である人件費については、人口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人当たり職員数が多いことなどから、類似団体平均と比較して高い水準で推移している。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また、普通建設事業費（うち新規整備）については、サッカースタジアムの建設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や広島駅南口広場の再整備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89081</xdr:rowOff>
    </xdr:from>
    <xdr:to>
      <xdr:col>24</xdr:col>
      <xdr:colOff>63500</xdr:colOff>
      <xdr:row>35</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18381"/>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126637</xdr:rowOff>
    </xdr:from>
    <xdr:to>
      <xdr:col>19</xdr:col>
      <xdr:colOff>177800</xdr:colOff>
      <xdr:row>35</xdr:row>
      <xdr:rowOff>46627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559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126637</xdr:rowOff>
    </xdr:from>
    <xdr:to>
      <xdr:col>15</xdr:col>
      <xdr:colOff>50800</xdr:colOff>
      <xdr:row>34</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55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97246</xdr:rowOff>
    </xdr:from>
    <xdr:to>
      <xdr:col>10</xdr:col>
      <xdr:colOff>114300</xdr:colOff>
      <xdr:row>34</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38281</xdr:rowOff>
    </xdr:from>
    <xdr:to>
      <xdr:col>24</xdr:col>
      <xdr:colOff>114300</xdr:colOff>
      <xdr:row>34</xdr:row>
      <xdr:rowOff>139881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61158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167277</xdr:rowOff>
    </xdr:from>
    <xdr:to>
      <xdr:col>20</xdr:col>
      <xdr:colOff>38100</xdr:colOff>
      <xdr:row>35</xdr:row>
      <xdr:rowOff>97427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75837</xdr:rowOff>
    </xdr:from>
    <xdr:to>
      <xdr:col>15</xdr:col>
      <xdr:colOff>101600</xdr:colOff>
      <xdr:row>35</xdr:row>
      <xdr:rowOff>5987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22514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100330</xdr:rowOff>
    </xdr:from>
    <xdr:to>
      <xdr:col>10</xdr:col>
      <xdr:colOff>165100</xdr:colOff>
      <xdr:row>35</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46446</xdr:rowOff>
    </xdr:from>
    <xdr:to>
      <xdr:col>6</xdr:col>
      <xdr:colOff>38100</xdr:colOff>
      <xdr:row>34</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54801</xdr:rowOff>
    </xdr:from>
    <xdr:to>
      <xdr:col>24</xdr:col>
      <xdr:colOff>63500</xdr:colOff>
      <xdr:row>59</xdr:row>
      <xdr:rowOff>75235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70351"/>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22733</xdr:rowOff>
    </xdr:from>
    <xdr:to>
      <xdr:col>19</xdr:col>
      <xdr:colOff>177800</xdr:colOff>
      <xdr:row>59</xdr:row>
      <xdr:rowOff>75235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38283"/>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27407</xdr:rowOff>
    </xdr:from>
    <xdr:to>
      <xdr:col>15</xdr:col>
      <xdr:colOff>50800</xdr:colOff>
      <xdr:row>59</xdr:row>
      <xdr:rowOff>22733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942807"/>
          <a:ext cx="8890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27407</xdr:rowOff>
    </xdr:from>
    <xdr:to>
      <xdr:col>10</xdr:col>
      <xdr:colOff>114300</xdr:colOff>
      <xdr:row>59</xdr:row>
      <xdr:rowOff>127546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4001</xdr:rowOff>
    </xdr:from>
    <xdr:to>
      <xdr:col>24</xdr:col>
      <xdr:colOff>114300</xdr:colOff>
      <xdr:row>59</xdr:row>
      <xdr:rowOff>105601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90378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24435</xdr:rowOff>
    </xdr:from>
    <xdr:to>
      <xdr:col>20</xdr:col>
      <xdr:colOff>38100</xdr:colOff>
      <xdr:row>59</xdr:row>
      <xdr:rowOff>126035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117162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143383</xdr:rowOff>
    </xdr:from>
    <xdr:to>
      <xdr:col>15</xdr:col>
      <xdr:colOff>101600</xdr:colOff>
      <xdr:row>59</xdr:row>
      <xdr:rowOff>73533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64660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148057</xdr:rowOff>
    </xdr:from>
    <xdr:to>
      <xdr:col>10</xdr:col>
      <xdr:colOff>165100</xdr:colOff>
      <xdr:row>52</xdr:row>
      <xdr:rowOff>78207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69334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76746</xdr:rowOff>
    </xdr:from>
    <xdr:to>
      <xdr:col>6</xdr:col>
      <xdr:colOff>38100</xdr:colOff>
      <xdr:row>60</xdr:row>
      <xdr:rowOff>6896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169473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42401</xdr:rowOff>
    </xdr:from>
    <xdr:to>
      <xdr:col>24</xdr:col>
      <xdr:colOff>63500</xdr:colOff>
      <xdr:row>77</xdr:row>
      <xdr:rowOff>10046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72601"/>
          <a:ext cx="838200" cy="13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89072</xdr:rowOff>
    </xdr:from>
    <xdr:to>
      <xdr:col>19</xdr:col>
      <xdr:colOff>177800</xdr:colOff>
      <xdr:row>77</xdr:row>
      <xdr:rowOff>10046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19272"/>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89072</xdr:rowOff>
    </xdr:from>
    <xdr:to>
      <xdr:col>15</xdr:col>
      <xdr:colOff>50800</xdr:colOff>
      <xdr:row>77</xdr:row>
      <xdr:rowOff>147876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19272"/>
          <a:ext cx="889000" cy="23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147876</xdr:rowOff>
    </xdr:from>
    <xdr:to>
      <xdr:col>10</xdr:col>
      <xdr:colOff>114300</xdr:colOff>
      <xdr:row>78</xdr:row>
      <xdr:rowOff>17109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9526"/>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163051</xdr:rowOff>
    </xdr:from>
    <xdr:to>
      <xdr:col>24</xdr:col>
      <xdr:colOff>114300</xdr:colOff>
      <xdr:row>76</xdr:row>
      <xdr:rowOff>93201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141478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130696</xdr:rowOff>
    </xdr:from>
    <xdr:to>
      <xdr:col>20</xdr:col>
      <xdr:colOff>38100</xdr:colOff>
      <xdr:row>77</xdr:row>
      <xdr:rowOff>60846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5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38272</xdr:rowOff>
    </xdr:from>
    <xdr:to>
      <xdr:col>15</xdr:col>
      <xdr:colOff>101600</xdr:colOff>
      <xdr:row>76</xdr:row>
      <xdr:rowOff>139872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130999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97076</xdr:rowOff>
    </xdr:from>
    <xdr:to>
      <xdr:col>10</xdr:col>
      <xdr:colOff>165100</xdr:colOff>
      <xdr:row>78</xdr:row>
      <xdr:rowOff>27226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18353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137759</xdr:rowOff>
    </xdr:from>
    <xdr:to>
      <xdr:col>6</xdr:col>
      <xdr:colOff>38100</xdr:colOff>
      <xdr:row>78</xdr:row>
      <xdr:rowOff>67909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97935</xdr:rowOff>
    </xdr:from>
    <xdr:to>
      <xdr:col>24</xdr:col>
      <xdr:colOff>62865</xdr:colOff>
      <xdr:row>96</xdr:row>
      <xdr:rowOff>170058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99885"/>
          <a:ext cx="1270" cy="92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2435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170058</xdr:rowOff>
    </xdr:from>
    <xdr:to>
      <xdr:col>24</xdr:col>
      <xdr:colOff>152400</xdr:colOff>
      <xdr:row>96</xdr:row>
      <xdr:rowOff>170058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2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44612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97935</xdr:rowOff>
    </xdr:from>
    <xdr:to>
      <xdr:col>24</xdr:col>
      <xdr:colOff>152400</xdr:colOff>
      <xdr:row>91</xdr:row>
      <xdr:rowOff>97935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9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53129</xdr:rowOff>
    </xdr:from>
    <xdr:to>
      <xdr:col>24</xdr:col>
      <xdr:colOff>63500</xdr:colOff>
      <xdr:row>93</xdr:row>
      <xdr:rowOff>65954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483629"/>
          <a:ext cx="838200" cy="5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9743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31316</xdr:rowOff>
    </xdr:from>
    <xdr:to>
      <xdr:col>24</xdr:col>
      <xdr:colOff>114300</xdr:colOff>
      <xdr:row>95</xdr:row>
      <xdr:rowOff>132916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1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53129</xdr:rowOff>
    </xdr:from>
    <xdr:to>
      <xdr:col>19</xdr:col>
      <xdr:colOff>177800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483629"/>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145410</xdr:rowOff>
    </xdr:from>
    <xdr:to>
      <xdr:col>20</xdr:col>
      <xdr:colOff>38100</xdr:colOff>
      <xdr:row>94</xdr:row>
      <xdr:rowOff>75560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66687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154307</xdr:rowOff>
    </xdr:from>
    <xdr:to>
      <xdr:col>15</xdr:col>
      <xdr:colOff>50800</xdr:colOff>
      <xdr:row>92</xdr:row>
      <xdr:rowOff>35550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84807"/>
          <a:ext cx="889000" cy="2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7632</xdr:rowOff>
    </xdr:from>
    <xdr:to>
      <xdr:col>15</xdr:col>
      <xdr:colOff>101600</xdr:colOff>
      <xdr:row>94</xdr:row>
      <xdr:rowOff>109232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100359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35550</xdr:rowOff>
    </xdr:from>
    <xdr:to>
      <xdr:col>10</xdr:col>
      <xdr:colOff>114300</xdr:colOff>
      <xdr:row>93</xdr:row>
      <xdr:rowOff>131654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08950"/>
          <a:ext cx="889000" cy="26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23064</xdr:rowOff>
    </xdr:from>
    <xdr:to>
      <xdr:col>10</xdr:col>
      <xdr:colOff>165100</xdr:colOff>
      <xdr:row>96</xdr:row>
      <xdr:rowOff>124664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115791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76212</xdr:rowOff>
    </xdr:from>
    <xdr:to>
      <xdr:col>6</xdr:col>
      <xdr:colOff>38100</xdr:colOff>
      <xdr:row>97</xdr:row>
      <xdr:rowOff>6362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168939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15154</xdr:rowOff>
    </xdr:from>
    <xdr:to>
      <xdr:col>24</xdr:col>
      <xdr:colOff>114300</xdr:colOff>
      <xdr:row>93</xdr:row>
      <xdr:rowOff>116754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38031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2329</xdr:rowOff>
    </xdr:from>
    <xdr:to>
      <xdr:col>20</xdr:col>
      <xdr:colOff>38100</xdr:colOff>
      <xdr:row>90</xdr:row>
      <xdr:rowOff>103929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4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120456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2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103507</xdr:rowOff>
    </xdr:from>
    <xdr:to>
      <xdr:col>15</xdr:col>
      <xdr:colOff>101600</xdr:colOff>
      <xdr:row>91</xdr:row>
      <xdr:rowOff>33657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50184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3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156200</xdr:rowOff>
    </xdr:from>
    <xdr:to>
      <xdr:col>10</xdr:col>
      <xdr:colOff>165100</xdr:colOff>
      <xdr:row>92</xdr:row>
      <xdr:rowOff>86350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102877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80854</xdr:rowOff>
    </xdr:from>
    <xdr:to>
      <xdr:col>6</xdr:col>
      <xdr:colOff>38100</xdr:colOff>
      <xdr:row>94</xdr:row>
      <xdr:rowOff>11004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27531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135890</xdr:rowOff>
    </xdr:from>
    <xdr:to>
      <xdr:col>55</xdr:col>
      <xdr:colOff>0</xdr:colOff>
      <xdr:row>34</xdr:row>
      <xdr:rowOff>49530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79374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118110</xdr:rowOff>
    </xdr:from>
    <xdr:to>
      <xdr:col>50</xdr:col>
      <xdr:colOff>114300</xdr:colOff>
      <xdr:row>33</xdr:row>
      <xdr:rowOff>135890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604510"/>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128270</xdr:rowOff>
    </xdr:from>
    <xdr:to>
      <xdr:col>45</xdr:col>
      <xdr:colOff>177800</xdr:colOff>
      <xdr:row>32</xdr:row>
      <xdr:rowOff>118110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4432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128270</xdr:rowOff>
    </xdr:from>
    <xdr:to>
      <xdr:col>41</xdr:col>
      <xdr:colOff>50800</xdr:colOff>
      <xdr:row>33</xdr:row>
      <xdr:rowOff>8890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44322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170180</xdr:rowOff>
    </xdr:from>
    <xdr:to>
      <xdr:col>55</xdr:col>
      <xdr:colOff>50800</xdr:colOff>
      <xdr:row>34</xdr:row>
      <xdr:rowOff>100330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21607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7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85090</xdr:rowOff>
    </xdr:from>
    <xdr:to>
      <xdr:col>50</xdr:col>
      <xdr:colOff>165100</xdr:colOff>
      <xdr:row>34</xdr:row>
      <xdr:rowOff>15240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31767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67310</xdr:rowOff>
    </xdr:from>
    <xdr:to>
      <xdr:col>46</xdr:col>
      <xdr:colOff>38100</xdr:colOff>
      <xdr:row>32</xdr:row>
      <xdr:rowOff>168910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13987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532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77470</xdr:rowOff>
    </xdr:from>
    <xdr:to>
      <xdr:col>41</xdr:col>
      <xdr:colOff>101600</xdr:colOff>
      <xdr:row>32</xdr:row>
      <xdr:rowOff>7620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24147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129540</xdr:rowOff>
    </xdr:from>
    <xdr:to>
      <xdr:col>36</xdr:col>
      <xdr:colOff>165100</xdr:colOff>
      <xdr:row>33</xdr:row>
      <xdr:rowOff>59690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76217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539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3429</xdr:rowOff>
    </xdr:from>
    <xdr:to>
      <xdr:col>55</xdr:col>
      <xdr:colOff>0</xdr:colOff>
      <xdr:row>56</xdr:row>
      <xdr:rowOff>31877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04629"/>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31877</xdr:rowOff>
    </xdr:from>
    <xdr:to>
      <xdr:col>50</xdr:col>
      <xdr:colOff>114300</xdr:colOff>
      <xdr:row>56</xdr:row>
      <xdr:rowOff>62611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33077"/>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62103</xdr:rowOff>
    </xdr:from>
    <xdr:to>
      <xdr:col>45</xdr:col>
      <xdr:colOff>177800</xdr:colOff>
      <xdr:row>56</xdr:row>
      <xdr:rowOff>62611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6330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62103</xdr:rowOff>
    </xdr:from>
    <xdr:to>
      <xdr:col>41</xdr:col>
      <xdr:colOff>50800</xdr:colOff>
      <xdr:row>56</xdr:row>
      <xdr:rowOff>73787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124079</xdr:rowOff>
    </xdr:from>
    <xdr:to>
      <xdr:col>55</xdr:col>
      <xdr:colOff>50800</xdr:colOff>
      <xdr:row>56</xdr:row>
      <xdr:rowOff>54229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146956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0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152527</xdr:rowOff>
    </xdr:from>
    <xdr:to>
      <xdr:col>50</xdr:col>
      <xdr:colOff>165100</xdr:colOff>
      <xdr:row>56</xdr:row>
      <xdr:rowOff>82677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99204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11811</xdr:rowOff>
    </xdr:from>
    <xdr:to>
      <xdr:col>46</xdr:col>
      <xdr:colOff>38100</xdr:colOff>
      <xdr:row>56</xdr:row>
      <xdr:rowOff>113411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129938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11303</xdr:rowOff>
    </xdr:from>
    <xdr:to>
      <xdr:col>41</xdr:col>
      <xdr:colOff>101600</xdr:colOff>
      <xdr:row>56</xdr:row>
      <xdr:rowOff>112903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129430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22987</xdr:rowOff>
    </xdr:from>
    <xdr:to>
      <xdr:col>36</xdr:col>
      <xdr:colOff>165100</xdr:colOff>
      <xdr:row>56</xdr:row>
      <xdr:rowOff>124587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141114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104583</xdr:rowOff>
    </xdr:from>
    <xdr:to>
      <xdr:col>55</xdr:col>
      <xdr:colOff>0</xdr:colOff>
      <xdr:row>78</xdr:row>
      <xdr:rowOff>120411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77683"/>
          <a:ext cx="8382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115044</xdr:rowOff>
    </xdr:from>
    <xdr:to>
      <xdr:col>50</xdr:col>
      <xdr:colOff>114300</xdr:colOff>
      <xdr:row>78</xdr:row>
      <xdr:rowOff>120411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88144"/>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67942</xdr:rowOff>
    </xdr:from>
    <xdr:to>
      <xdr:col>45</xdr:col>
      <xdr:colOff>177800</xdr:colOff>
      <xdr:row>78</xdr:row>
      <xdr:rowOff>115044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41042"/>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67942</xdr:rowOff>
    </xdr:from>
    <xdr:to>
      <xdr:col>41</xdr:col>
      <xdr:colOff>50800</xdr:colOff>
      <xdr:row>78</xdr:row>
      <xdr:rowOff>113074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1042"/>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53783</xdr:rowOff>
    </xdr:from>
    <xdr:to>
      <xdr:col>55</xdr:col>
      <xdr:colOff>50800</xdr:colOff>
      <xdr:row>78</xdr:row>
      <xdr:rowOff>155383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32210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69611</xdr:rowOff>
    </xdr:from>
    <xdr:to>
      <xdr:col>50</xdr:col>
      <xdr:colOff>165100</xdr:colOff>
      <xdr:row>78</xdr:row>
      <xdr:rowOff>171211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162338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64244</xdr:rowOff>
    </xdr:from>
    <xdr:to>
      <xdr:col>46</xdr:col>
      <xdr:colOff>38100</xdr:colOff>
      <xdr:row>78</xdr:row>
      <xdr:rowOff>165844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156971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17142</xdr:rowOff>
    </xdr:from>
    <xdr:to>
      <xdr:col>41</xdr:col>
      <xdr:colOff>101600</xdr:colOff>
      <xdr:row>78</xdr:row>
      <xdr:rowOff>118742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109869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62274</xdr:rowOff>
    </xdr:from>
    <xdr:to>
      <xdr:col>36</xdr:col>
      <xdr:colOff>165100</xdr:colOff>
      <xdr:row>78</xdr:row>
      <xdr:rowOff>163874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16188</xdr:rowOff>
    </xdr:from>
    <xdr:to>
      <xdr:col>55</xdr:col>
      <xdr:colOff>0</xdr:colOff>
      <xdr:row>91</xdr:row>
      <xdr:rowOff>160548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618138"/>
          <a:ext cx="8382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160548</xdr:rowOff>
    </xdr:from>
    <xdr:to>
      <xdr:col>50</xdr:col>
      <xdr:colOff>114300</xdr:colOff>
      <xdr:row>92</xdr:row>
      <xdr:rowOff>158789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762498"/>
          <a:ext cx="889000" cy="1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158789</xdr:rowOff>
    </xdr:from>
    <xdr:to>
      <xdr:col>45</xdr:col>
      <xdr:colOff>177800</xdr:colOff>
      <xdr:row>93</xdr:row>
      <xdr:rowOff>69794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932189"/>
          <a:ext cx="8890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69794</xdr:rowOff>
    </xdr:from>
    <xdr:to>
      <xdr:col>41</xdr:col>
      <xdr:colOff>50800</xdr:colOff>
      <xdr:row>93</xdr:row>
      <xdr:rowOff>146124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14644"/>
          <a:ext cx="889000" cy="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136838</xdr:rowOff>
    </xdr:from>
    <xdr:to>
      <xdr:col>55</xdr:col>
      <xdr:colOff>50800</xdr:colOff>
      <xdr:row>91</xdr:row>
      <xdr:rowOff>66988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5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89865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5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109748</xdr:rowOff>
    </xdr:from>
    <xdr:to>
      <xdr:col>50</xdr:col>
      <xdr:colOff>165100</xdr:colOff>
      <xdr:row>92</xdr:row>
      <xdr:rowOff>39898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56425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4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107989</xdr:rowOff>
    </xdr:from>
    <xdr:to>
      <xdr:col>46</xdr:col>
      <xdr:colOff>38100</xdr:colOff>
      <xdr:row>93</xdr:row>
      <xdr:rowOff>38139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54666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6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18994</xdr:rowOff>
    </xdr:from>
    <xdr:to>
      <xdr:col>41</xdr:col>
      <xdr:colOff>101600</xdr:colOff>
      <xdr:row>93</xdr:row>
      <xdr:rowOff>120594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137121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95324</xdr:rowOff>
    </xdr:from>
    <xdr:to>
      <xdr:col>36</xdr:col>
      <xdr:colOff>165100</xdr:colOff>
      <xdr:row>94</xdr:row>
      <xdr:rowOff>25474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42001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95123</xdr:rowOff>
    </xdr:from>
    <xdr:to>
      <xdr:col>85</xdr:col>
      <xdr:colOff>127000</xdr:colOff>
      <xdr:row>36</xdr:row>
      <xdr:rowOff>109601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732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113983</xdr:rowOff>
    </xdr:from>
    <xdr:to>
      <xdr:col>81</xdr:col>
      <xdr:colOff>50800</xdr:colOff>
      <xdr:row>36</xdr:row>
      <xdr:rowOff>109601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600383"/>
          <a:ext cx="889000" cy="6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113983</xdr:rowOff>
    </xdr:from>
    <xdr:to>
      <xdr:col>76</xdr:col>
      <xdr:colOff>114300</xdr:colOff>
      <xdr:row>34</xdr:row>
      <xdr:rowOff>149987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600383"/>
          <a:ext cx="889000" cy="37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64643</xdr:rowOff>
    </xdr:from>
    <xdr:to>
      <xdr:col>71</xdr:col>
      <xdr:colOff>177800</xdr:colOff>
      <xdr:row>34</xdr:row>
      <xdr:rowOff>149987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89394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44323</xdr:rowOff>
    </xdr:from>
    <xdr:to>
      <xdr:col>85</xdr:col>
      <xdr:colOff>177800</xdr:colOff>
      <xdr:row>36</xdr:row>
      <xdr:rowOff>145923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58801</xdr:rowOff>
    </xdr:from>
    <xdr:to>
      <xdr:col>81</xdr:col>
      <xdr:colOff>101600</xdr:colOff>
      <xdr:row>36</xdr:row>
      <xdr:rowOff>160401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63183</xdr:rowOff>
    </xdr:from>
    <xdr:to>
      <xdr:col>76</xdr:col>
      <xdr:colOff>165100</xdr:colOff>
      <xdr:row>32</xdr:row>
      <xdr:rowOff>164783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5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9860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3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99187</xdr:rowOff>
    </xdr:from>
    <xdr:to>
      <xdr:col>72</xdr:col>
      <xdr:colOff>38100</xdr:colOff>
      <xdr:row>35</xdr:row>
      <xdr:rowOff>29337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45864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13843</xdr:rowOff>
    </xdr:from>
    <xdr:to>
      <xdr:col>67</xdr:col>
      <xdr:colOff>101600</xdr:colOff>
      <xdr:row>34</xdr:row>
      <xdr:rowOff>115443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131970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47803</xdr:rowOff>
    </xdr:from>
    <xdr:to>
      <xdr:col>85</xdr:col>
      <xdr:colOff>127000</xdr:colOff>
      <xdr:row>53</xdr:row>
      <xdr:rowOff>77139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34653"/>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77139</xdr:rowOff>
    </xdr:from>
    <xdr:to>
      <xdr:col>81</xdr:col>
      <xdr:colOff>50800</xdr:colOff>
      <xdr:row>54</xdr:row>
      <xdr:rowOff>157683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163989"/>
          <a:ext cx="8890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51651</xdr:rowOff>
    </xdr:from>
    <xdr:to>
      <xdr:col>76</xdr:col>
      <xdr:colOff>114300</xdr:colOff>
      <xdr:row>54</xdr:row>
      <xdr:rowOff>157683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09951"/>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51651</xdr:rowOff>
    </xdr:from>
    <xdr:to>
      <xdr:col>71</xdr:col>
      <xdr:colOff>177800</xdr:colOff>
      <xdr:row>55</xdr:row>
      <xdr:rowOff>97333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168453</xdr:rowOff>
    </xdr:from>
    <xdr:to>
      <xdr:col>85</xdr:col>
      <xdr:colOff>177800</xdr:colOff>
      <xdr:row>53</xdr:row>
      <xdr:rowOff>98603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19880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26339</xdr:rowOff>
    </xdr:from>
    <xdr:to>
      <xdr:col>81</xdr:col>
      <xdr:colOff>101600</xdr:colOff>
      <xdr:row>53</xdr:row>
      <xdr:rowOff>127939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144466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8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106883</xdr:rowOff>
    </xdr:from>
    <xdr:to>
      <xdr:col>76</xdr:col>
      <xdr:colOff>165100</xdr:colOff>
      <xdr:row>55</xdr:row>
      <xdr:rowOff>37033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53560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851</xdr:rowOff>
    </xdr:from>
    <xdr:to>
      <xdr:col>72</xdr:col>
      <xdr:colOff>38100</xdr:colOff>
      <xdr:row>54</xdr:row>
      <xdr:rowOff>102451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118978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46533</xdr:rowOff>
    </xdr:from>
    <xdr:to>
      <xdr:col>67</xdr:col>
      <xdr:colOff>101600</xdr:colOff>
      <xdr:row>55</xdr:row>
      <xdr:rowOff>148133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164660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123916</xdr:rowOff>
    </xdr:from>
    <xdr:to>
      <xdr:col>85</xdr:col>
      <xdr:colOff>127000</xdr:colOff>
      <xdr:row>78</xdr:row>
      <xdr:rowOff>45213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154116"/>
          <a:ext cx="838200" cy="26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130011</xdr:rowOff>
    </xdr:from>
    <xdr:to>
      <xdr:col>81</xdr:col>
      <xdr:colOff>50800</xdr:colOff>
      <xdr:row>76</xdr:row>
      <xdr:rowOff>123916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988761"/>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130011</xdr:rowOff>
    </xdr:from>
    <xdr:to>
      <xdr:col>76</xdr:col>
      <xdr:colOff>114300</xdr:colOff>
      <xdr:row>76</xdr:row>
      <xdr:rowOff>90388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988761"/>
          <a:ext cx="889000" cy="1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93001</xdr:rowOff>
    </xdr:from>
    <xdr:to>
      <xdr:col>71</xdr:col>
      <xdr:colOff>177800</xdr:colOff>
      <xdr:row>76</xdr:row>
      <xdr:rowOff>90388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951751"/>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165863</xdr:rowOff>
    </xdr:from>
    <xdr:to>
      <xdr:col>85</xdr:col>
      <xdr:colOff>177800</xdr:colOff>
      <xdr:row>78</xdr:row>
      <xdr:rowOff>96013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17290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1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73116</xdr:rowOff>
    </xdr:from>
    <xdr:to>
      <xdr:col>81</xdr:col>
      <xdr:colOff>101600</xdr:colOff>
      <xdr:row>77</xdr:row>
      <xdr:rowOff>3266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1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19793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8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79211</xdr:rowOff>
    </xdr:from>
    <xdr:to>
      <xdr:col>76</xdr:col>
      <xdr:colOff>165100</xdr:colOff>
      <xdr:row>76</xdr:row>
      <xdr:rowOff>9361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9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25888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7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39588</xdr:rowOff>
    </xdr:from>
    <xdr:to>
      <xdr:col>72</xdr:col>
      <xdr:colOff>38100</xdr:colOff>
      <xdr:row>76</xdr:row>
      <xdr:rowOff>141188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157715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42201</xdr:rowOff>
    </xdr:from>
    <xdr:to>
      <xdr:col>67</xdr:col>
      <xdr:colOff>101600</xdr:colOff>
      <xdr:row>75</xdr:row>
      <xdr:rowOff>143801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160328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6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74168</xdr:rowOff>
    </xdr:from>
    <xdr:to>
      <xdr:col>85</xdr:col>
      <xdr:colOff>127000</xdr:colOff>
      <xdr:row>94</xdr:row>
      <xdr:rowOff>145035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904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72416</xdr:rowOff>
    </xdr:from>
    <xdr:to>
      <xdr:col>81</xdr:col>
      <xdr:colOff>50800</xdr:colOff>
      <xdr:row>94</xdr:row>
      <xdr:rowOff>145035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88716"/>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72416</xdr:rowOff>
    </xdr:from>
    <xdr:to>
      <xdr:col>76</xdr:col>
      <xdr:colOff>114300</xdr:colOff>
      <xdr:row>95</xdr:row>
      <xdr:rowOff>47840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88716"/>
          <a:ext cx="8890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76454</xdr:rowOff>
    </xdr:from>
    <xdr:to>
      <xdr:col>71</xdr:col>
      <xdr:colOff>177800</xdr:colOff>
      <xdr:row>95</xdr:row>
      <xdr:rowOff>47840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23368</xdr:rowOff>
    </xdr:from>
    <xdr:to>
      <xdr:col>85</xdr:col>
      <xdr:colOff>177800</xdr:colOff>
      <xdr:row>94</xdr:row>
      <xdr:rowOff>124968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46245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94235</xdr:rowOff>
    </xdr:from>
    <xdr:to>
      <xdr:col>81</xdr:col>
      <xdr:colOff>101600</xdr:colOff>
      <xdr:row>95</xdr:row>
      <xdr:rowOff>24385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40912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21616</xdr:rowOff>
    </xdr:from>
    <xdr:to>
      <xdr:col>76</xdr:col>
      <xdr:colOff>165100</xdr:colOff>
      <xdr:row>94</xdr:row>
      <xdr:rowOff>123216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139743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168490</xdr:rowOff>
    </xdr:from>
    <xdr:to>
      <xdr:col>72</xdr:col>
      <xdr:colOff>38100</xdr:colOff>
      <xdr:row>95</xdr:row>
      <xdr:rowOff>98640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115167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25654</xdr:rowOff>
    </xdr:from>
    <xdr:to>
      <xdr:col>67</xdr:col>
      <xdr:colOff>101600</xdr:colOff>
      <xdr:row>94</xdr:row>
      <xdr:rowOff>127254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143781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217,769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円となっており、生活保護の保護率が低いことなどにより、類似団体平均と比較して低い状況となっている。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また、衛生費については、住民一人当たり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60,726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円となっており、原爆被爆者施策を実施していることなどにより、類似団体平均と比較して高い状況となっている。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なお、土木費については、サッカースタジアムの建設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や広島駅南口広場の再整備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実質収支額は黒字で推移しており、令和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年度末における財政調整基金残高は、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億円減）となっており、標準財政規模比では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指標を算定している平成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年度以降、連結実質赤字は生じていない。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年度の連結実質赤字比率に係る黒字は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億円となっており、標準財政規模比では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4.15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年度の実質公債比率の分子は、前年度から約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これは、満期一括償還地方債の</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年当たりの元金の増により、準元利償還金が対前年度比で約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億円増加したことなどが主な要因である。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分の１として設定しているのに対して、本市においては、</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年据置）で毎年度の発行額の積立額を</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分の１として設定しているため、減債基金残高と減債基金積立相当額に乖離が生じている。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年度の将来負担比率の分子は、前年度を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億円上回っている。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サッカースタジアム建設基金の取崩による充当可能基金の減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などが主な要因となっている。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運営方針（令和６年度～令和９年度）において、臨時財政対策債の残高及び減債基金積立累計額を除いた市債残高について、計画期間末において現状を下回る残高とすることを目標として掲げ、この方針に沿って財政の健全化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サッカースタジアム建設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に伴う基金の取崩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億円あったことなどから、基金全体の残高は、約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その他特定目的基金については、広島市サッカースタジアム建設基金は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サッカースタジアム等の建設費に充当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が、その他の基金については現状と同程度の残高となることが見込まれる。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広島市市民球場基金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広島市原爆ドーム保存事業等基金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原爆ドームの保存等のための資金に充てるもの。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ひろしま国際協力基金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広島市環境保全事業基金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広島市サッカースタジアム建設基金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広島市サッカースタジアム建設基金は、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スタジアム建設に係る取崩し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額を上回ったため基金残高が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交付税精算対応に伴う取崩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があったことなどから、基金残高が前年度末に比べ約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財政運営方針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（令和６年度～９年度）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において、期間末において現状（方針策定時点：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711658564</v>
      </c>
      <c r="BO4" s="371"/>
      <c r="BP4" s="371"/>
      <c r="BQ4" s="371"/>
      <c r="BR4" s="371"/>
      <c r="BS4" s="371"/>
      <c r="BT4" s="371"/>
      <c r="BU4" s="372"/>
      <c r="BV4" s="370">
        <v>710147785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0.9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707638369</v>
      </c>
      <c r="BO5" s="408"/>
      <c r="BP5" s="408"/>
      <c r="BQ5" s="408"/>
      <c r="BR5" s="408"/>
      <c r="BS5" s="408"/>
      <c r="BT5" s="408"/>
      <c r="BU5" s="409"/>
      <c r="BV5" s="407">
        <v>705188318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98.7</v>
      </c>
      <c r="CU5" s="405"/>
      <c r="CV5" s="405"/>
      <c r="CW5" s="405"/>
      <c r="CX5" s="405"/>
      <c r="CY5" s="405"/>
      <c r="CZ5" s="405"/>
      <c r="DA5" s="406"/>
      <c r="DB5" s="404">
        <v>98.2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4020195</v>
      </c>
      <c r="BO6" s="408"/>
      <c r="BP6" s="408"/>
      <c r="BQ6" s="408"/>
      <c r="BR6" s="408"/>
      <c r="BS6" s="408"/>
      <c r="BT6" s="408"/>
      <c r="BU6" s="409"/>
      <c r="BV6" s="407">
        <v>4959467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103.2</v>
      </c>
      <c r="CU6" s="445"/>
      <c r="CV6" s="445"/>
      <c r="CW6" s="445"/>
      <c r="CX6" s="445"/>
      <c r="CY6" s="445"/>
      <c r="CZ6" s="445"/>
      <c r="DA6" s="446"/>
      <c r="DB6" s="444">
        <v>105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1232967</v>
      </c>
      <c r="BO7" s="408"/>
      <c r="BP7" s="408"/>
      <c r="BQ7" s="408"/>
      <c r="BR7" s="408"/>
      <c r="BS7" s="408"/>
      <c r="BT7" s="408"/>
      <c r="BU7" s="409"/>
      <c r="BV7" s="407">
        <v>2007473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348912170</v>
      </c>
      <c r="CU7" s="408"/>
      <c r="CV7" s="408"/>
      <c r="CW7" s="408"/>
      <c r="CX7" s="408"/>
      <c r="CY7" s="408"/>
      <c r="CZ7" s="408"/>
      <c r="DA7" s="409"/>
      <c r="DB7" s="407">
        <v>342971969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2787228</v>
      </c>
      <c r="BO8" s="408"/>
      <c r="BP8" s="408"/>
      <c r="BQ8" s="408"/>
      <c r="BR8" s="408"/>
      <c r="BS8" s="408"/>
      <c r="BT8" s="408"/>
      <c r="BU8" s="409"/>
      <c r="BV8" s="407">
        <v>2951994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1200754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-164766</v>
      </c>
      <c r="BO9" s="408"/>
      <c r="BP9" s="408"/>
      <c r="BQ9" s="408"/>
      <c r="BR9" s="408"/>
      <c r="BS9" s="408"/>
      <c r="BT9" s="408"/>
      <c r="BU9" s="409"/>
      <c r="BV9" s="407">
        <v>-3267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15.9</v>
      </c>
      <c r="CU9" s="405"/>
      <c r="CV9" s="405"/>
      <c r="CW9" s="405"/>
      <c r="CX9" s="405"/>
      <c r="CY9" s="405"/>
      <c r="CZ9" s="405"/>
      <c r="DA9" s="406"/>
      <c r="DB9" s="404">
        <v>16.2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1194034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2538933</v>
      </c>
      <c r="BO10" s="408"/>
      <c r="BP10" s="408"/>
      <c r="BQ10" s="408"/>
      <c r="BR10" s="408"/>
      <c r="BS10" s="408"/>
      <c r="BT10" s="408"/>
      <c r="BU10" s="409"/>
      <c r="BV10" s="407">
        <v>946240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1178773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4277000</v>
      </c>
      <c r="BO12" s="408"/>
      <c r="BP12" s="408"/>
      <c r="BQ12" s="408"/>
      <c r="BR12" s="408"/>
      <c r="BS12" s="408"/>
      <c r="BT12" s="408"/>
      <c r="BU12" s="409"/>
      <c r="BV12" s="407">
        <v>2567514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1157127</v>
      </c>
      <c r="S13" s="492"/>
      <c r="T13" s="492"/>
      <c r="U13" s="492"/>
      <c r="V13" s="493"/>
      <c r="W13" s="423" t="s">
        <v>131</v>
      </c>
      <c r="X13" s="424"/>
      <c r="Y13" s="424"/>
      <c r="Z13" s="424"/>
      <c r="AA13" s="424"/>
      <c r="AB13" s="414"/>
      <c r="AC13" s="458">
        <v>4755</v>
      </c>
      <c r="AD13" s="459"/>
      <c r="AE13" s="459"/>
      <c r="AF13" s="459"/>
      <c r="AG13" s="501"/>
      <c r="AH13" s="458">
        <v>5259</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-1902833</v>
      </c>
      <c r="BO13" s="408"/>
      <c r="BP13" s="408"/>
      <c r="BQ13" s="408"/>
      <c r="BR13" s="408"/>
      <c r="BS13" s="408"/>
      <c r="BT13" s="408"/>
      <c r="BU13" s="409"/>
      <c r="BV13" s="407">
        <v>-1624541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1184731</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165.4</v>
      </c>
      <c r="CU14" s="506"/>
      <c r="CV14" s="506"/>
      <c r="CW14" s="506"/>
      <c r="CX14" s="506"/>
      <c r="CY14" s="506"/>
      <c r="CZ14" s="506"/>
      <c r="DA14" s="507"/>
      <c r="DB14" s="505">
        <v>164.8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1164745</v>
      </c>
      <c r="S15" s="492"/>
      <c r="T15" s="492"/>
      <c r="U15" s="492"/>
      <c r="V15" s="493"/>
      <c r="W15" s="423" t="s">
        <v>137</v>
      </c>
      <c r="X15" s="424"/>
      <c r="Y15" s="424"/>
      <c r="Z15" s="424"/>
      <c r="AA15" s="424"/>
      <c r="AB15" s="414"/>
      <c r="AC15" s="458">
        <v>118098</v>
      </c>
      <c r="AD15" s="459"/>
      <c r="AE15" s="459"/>
      <c r="AF15" s="459"/>
      <c r="AG15" s="501"/>
      <c r="AH15" s="458">
        <v>123553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216512335</v>
      </c>
      <c r="BO15" s="371"/>
      <c r="BP15" s="371"/>
      <c r="BQ15" s="371"/>
      <c r="BR15" s="371"/>
      <c r="BS15" s="371"/>
      <c r="BT15" s="371"/>
      <c r="BU15" s="372"/>
      <c r="BV15" s="370">
        <v>211576663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21.6</v>
      </c>
      <c r="AD16" s="495"/>
      <c r="AE16" s="495"/>
      <c r="AF16" s="495"/>
      <c r="AG16" s="496"/>
      <c r="AH16" s="494">
        <v>22.6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279274914</v>
      </c>
      <c r="BO16" s="408"/>
      <c r="BP16" s="408"/>
      <c r="BQ16" s="408"/>
      <c r="BR16" s="408"/>
      <c r="BS16" s="408"/>
      <c r="BT16" s="408"/>
      <c r="BU16" s="409"/>
      <c r="BV16" s="407">
        <v>267642709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424052</v>
      </c>
      <c r="AD17" s="459"/>
      <c r="AE17" s="459"/>
      <c r="AF17" s="459"/>
      <c r="AG17" s="501"/>
      <c r="AH17" s="458">
        <v>417528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270589716</v>
      </c>
      <c r="BO17" s="408"/>
      <c r="BP17" s="408"/>
      <c r="BQ17" s="408"/>
      <c r="BR17" s="408"/>
      <c r="BS17" s="408"/>
      <c r="BT17" s="408"/>
      <c r="BU17" s="409"/>
      <c r="BV17" s="407">
        <v>264382199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906.69</v>
      </c>
      <c r="M18" s="534"/>
      <c r="N18" s="534"/>
      <c r="O18" s="534"/>
      <c r="P18" s="534"/>
      <c r="Q18" s="534"/>
      <c r="R18" s="535"/>
      <c r="S18" s="535"/>
      <c r="T18" s="535"/>
      <c r="U18" s="535"/>
      <c r="V18" s="536"/>
      <c r="W18" s="425"/>
      <c r="X18" s="426"/>
      <c r="Y18" s="426"/>
      <c r="Z18" s="426"/>
      <c r="AA18" s="426"/>
      <c r="AB18" s="417"/>
      <c r="AC18" s="537">
        <v>77.5</v>
      </c>
      <c r="AD18" s="538"/>
      <c r="AE18" s="538"/>
      <c r="AF18" s="538"/>
      <c r="AG18" s="539"/>
      <c r="AH18" s="537">
        <v>76.400000000000006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351385995</v>
      </c>
      <c r="BO18" s="408"/>
      <c r="BP18" s="408"/>
      <c r="BQ18" s="408"/>
      <c r="BR18" s="408"/>
      <c r="BS18" s="408"/>
      <c r="BT18" s="408"/>
      <c r="BU18" s="409"/>
      <c r="BV18" s="407">
        <v>345525547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1324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415653658</v>
      </c>
      <c r="BO19" s="408"/>
      <c r="BP19" s="408"/>
      <c r="BQ19" s="408"/>
      <c r="BR19" s="408"/>
      <c r="BS19" s="408"/>
      <c r="BT19" s="408"/>
      <c r="BU19" s="409"/>
      <c r="BV19" s="407">
        <v>395888547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555123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1110569164</v>
      </c>
      <c r="BO22" s="371"/>
      <c r="BP22" s="371"/>
      <c r="BQ22" s="371"/>
      <c r="BR22" s="371"/>
      <c r="BS22" s="371"/>
      <c r="BT22" s="371"/>
      <c r="BU22" s="372"/>
      <c r="BV22" s="370">
        <v>1116204480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120008887</v>
      </c>
      <c r="BO23" s="408"/>
      <c r="BP23" s="408"/>
      <c r="BQ23" s="408"/>
      <c r="BR23" s="408"/>
      <c r="BS23" s="408"/>
      <c r="BT23" s="408"/>
      <c r="BU23" s="409"/>
      <c r="BV23" s="407">
        <v>127952630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13100</v>
      </c>
      <c r="R24" s="459"/>
      <c r="S24" s="459"/>
      <c r="T24" s="459"/>
      <c r="U24" s="459"/>
      <c r="V24" s="501"/>
      <c r="W24" s="553"/>
      <c r="X24" s="554"/>
      <c r="Y24" s="555"/>
      <c r="Z24" s="457" t="s">
        <v>162</v>
      </c>
      <c r="AA24" s="437"/>
      <c r="AB24" s="437"/>
      <c r="AC24" s="437"/>
      <c r="AD24" s="437"/>
      <c r="AE24" s="437"/>
      <c r="AF24" s="437"/>
      <c r="AG24" s="438"/>
      <c r="AH24" s="458">
        <v>7957</v>
      </c>
      <c r="AI24" s="459"/>
      <c r="AJ24" s="459"/>
      <c r="AK24" s="459"/>
      <c r="AL24" s="501"/>
      <c r="AM24" s="458">
        <v>24189280</v>
      </c>
      <c r="AN24" s="459"/>
      <c r="AO24" s="459"/>
      <c r="AP24" s="459"/>
      <c r="AQ24" s="459"/>
      <c r="AR24" s="501"/>
      <c r="AS24" s="458">
        <v>3040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701566316</v>
      </c>
      <c r="BO24" s="408"/>
      <c r="BP24" s="408"/>
      <c r="BQ24" s="408"/>
      <c r="BR24" s="408"/>
      <c r="BS24" s="408"/>
      <c r="BT24" s="408"/>
      <c r="BU24" s="409"/>
      <c r="BV24" s="407">
        <v>703622794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10500</v>
      </c>
      <c r="R25" s="459"/>
      <c r="S25" s="459"/>
      <c r="T25" s="459"/>
      <c r="U25" s="459"/>
      <c r="V25" s="501"/>
      <c r="W25" s="553"/>
      <c r="X25" s="554"/>
      <c r="Y25" s="555"/>
      <c r="Z25" s="457" t="s">
        <v>165</v>
      </c>
      <c r="AA25" s="437"/>
      <c r="AB25" s="437"/>
      <c r="AC25" s="437"/>
      <c r="AD25" s="437"/>
      <c r="AE25" s="437"/>
      <c r="AF25" s="437"/>
      <c r="AG25" s="438"/>
      <c r="AH25" s="458">
        <v>1349</v>
      </c>
      <c r="AI25" s="459"/>
      <c r="AJ25" s="459"/>
      <c r="AK25" s="459"/>
      <c r="AL25" s="501"/>
      <c r="AM25" s="458">
        <v>3845999</v>
      </c>
      <c r="AN25" s="459"/>
      <c r="AO25" s="459"/>
      <c r="AP25" s="459"/>
      <c r="AQ25" s="459"/>
      <c r="AR25" s="501"/>
      <c r="AS25" s="458">
        <v>2851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194812483</v>
      </c>
      <c r="BO25" s="371"/>
      <c r="BP25" s="371"/>
      <c r="BQ25" s="371"/>
      <c r="BR25" s="371"/>
      <c r="BS25" s="371"/>
      <c r="BT25" s="371"/>
      <c r="BU25" s="372"/>
      <c r="BV25" s="370">
        <v>199651248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7900</v>
      </c>
      <c r="R26" s="459"/>
      <c r="S26" s="459"/>
      <c r="T26" s="459"/>
      <c r="U26" s="459"/>
      <c r="V26" s="501"/>
      <c r="W26" s="553"/>
      <c r="X26" s="554"/>
      <c r="Y26" s="555"/>
      <c r="Z26" s="457" t="s">
        <v>168</v>
      </c>
      <c r="AA26" s="559"/>
      <c r="AB26" s="559"/>
      <c r="AC26" s="559"/>
      <c r="AD26" s="559"/>
      <c r="AE26" s="559"/>
      <c r="AF26" s="559"/>
      <c r="AG26" s="560"/>
      <c r="AH26" s="458">
        <v>503</v>
      </c>
      <c r="AI26" s="459"/>
      <c r="AJ26" s="459"/>
      <c r="AK26" s="459"/>
      <c r="AL26" s="501"/>
      <c r="AM26" s="458">
        <v>1709194</v>
      </c>
      <c r="AN26" s="459"/>
      <c r="AO26" s="459"/>
      <c r="AP26" s="459"/>
      <c r="AQ26" s="459"/>
      <c r="AR26" s="501"/>
      <c r="AS26" s="458">
        <v>3398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3164394</v>
      </c>
      <c r="BO26" s="408"/>
      <c r="BP26" s="408"/>
      <c r="BQ26" s="408"/>
      <c r="BR26" s="408"/>
      <c r="BS26" s="408"/>
      <c r="BT26" s="408"/>
      <c r="BU26" s="409"/>
      <c r="BV26" s="407">
        <v>3216520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10600</v>
      </c>
      <c r="R27" s="459"/>
      <c r="S27" s="459"/>
      <c r="T27" s="459"/>
      <c r="U27" s="459"/>
      <c r="V27" s="501"/>
      <c r="W27" s="553"/>
      <c r="X27" s="554"/>
      <c r="Y27" s="555"/>
      <c r="Z27" s="457" t="s">
        <v>171</v>
      </c>
      <c r="AA27" s="437"/>
      <c r="AB27" s="437"/>
      <c r="AC27" s="437"/>
      <c r="AD27" s="437"/>
      <c r="AE27" s="437"/>
      <c r="AF27" s="437"/>
      <c r="AG27" s="438"/>
      <c r="AH27" s="458">
        <v>5840</v>
      </c>
      <c r="AI27" s="459"/>
      <c r="AJ27" s="459"/>
      <c r="AK27" s="459"/>
      <c r="AL27" s="501"/>
      <c r="AM27" s="458">
        <v>20002275</v>
      </c>
      <c r="AN27" s="459"/>
      <c r="AO27" s="459"/>
      <c r="AP27" s="459"/>
      <c r="AQ27" s="459"/>
      <c r="AR27" s="501"/>
      <c r="AS27" s="458">
        <v>3425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9300</v>
      </c>
      <c r="R28" s="459"/>
      <c r="S28" s="459"/>
      <c r="T28" s="459"/>
      <c r="U28" s="459"/>
      <c r="V28" s="501"/>
      <c r="W28" s="553"/>
      <c r="X28" s="554"/>
      <c r="Y28" s="555"/>
      <c r="Z28" s="457" t="s">
        <v>174</v>
      </c>
      <c r="AA28" s="437"/>
      <c r="AB28" s="437"/>
      <c r="AC28" s="437"/>
      <c r="AD28" s="437"/>
      <c r="AE28" s="437"/>
      <c r="AF28" s="437"/>
      <c r="AG28" s="438"/>
      <c r="AH28" s="458">
        <v>582</v>
      </c>
      <c r="AI28" s="459"/>
      <c r="AJ28" s="459"/>
      <c r="AK28" s="459"/>
      <c r="AL28" s="501"/>
      <c r="AM28" s="458">
        <v>1863564</v>
      </c>
      <c r="AN28" s="459"/>
      <c r="AO28" s="459"/>
      <c r="AP28" s="459"/>
      <c r="AQ28" s="459"/>
      <c r="AR28" s="501"/>
      <c r="AS28" s="458">
        <v>3202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8459075</v>
      </c>
      <c r="BO28" s="371"/>
      <c r="BP28" s="371"/>
      <c r="BQ28" s="371"/>
      <c r="BR28" s="371"/>
      <c r="BS28" s="371"/>
      <c r="BT28" s="371"/>
      <c r="BU28" s="372"/>
      <c r="BV28" s="370">
        <v>10197142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52</v>
      </c>
      <c r="M29" s="459"/>
      <c r="N29" s="459"/>
      <c r="O29" s="459"/>
      <c r="P29" s="501"/>
      <c r="Q29" s="458">
        <v>8600</v>
      </c>
      <c r="R29" s="459"/>
      <c r="S29" s="459"/>
      <c r="T29" s="459"/>
      <c r="U29" s="459"/>
      <c r="V29" s="501"/>
      <c r="W29" s="556"/>
      <c r="X29" s="557"/>
      <c r="Y29" s="558"/>
      <c r="Z29" s="457" t="s">
        <v>177</v>
      </c>
      <c r="AA29" s="437"/>
      <c r="AB29" s="437"/>
      <c r="AC29" s="437"/>
      <c r="AD29" s="437"/>
      <c r="AE29" s="437"/>
      <c r="AF29" s="437"/>
      <c r="AG29" s="438"/>
      <c r="AH29" s="458">
        <v>14379</v>
      </c>
      <c r="AI29" s="459"/>
      <c r="AJ29" s="459"/>
      <c r="AK29" s="459"/>
      <c r="AL29" s="501"/>
      <c r="AM29" s="458">
        <v>46055119</v>
      </c>
      <c r="AN29" s="459"/>
      <c r="AO29" s="459"/>
      <c r="AP29" s="459"/>
      <c r="AQ29" s="459"/>
      <c r="AR29" s="501"/>
      <c r="AS29" s="458">
        <v>3203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99.9</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4216621</v>
      </c>
      <c r="BO30" s="530"/>
      <c r="BP30" s="530"/>
      <c r="BQ30" s="530"/>
      <c r="BR30" s="530"/>
      <c r="BS30" s="530"/>
      <c r="BT30" s="530"/>
      <c r="BU30" s="531"/>
      <c r="BV30" s="529">
        <v>9543931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9</v>
      </c>
      <c r="V34" s="597"/>
      <c r="W34" s="598" t="str">
        <f>IF('各会計、関係団体の財政状況及び健全化判断比率'!B28="","",'各会計、関係団体の財政状況及び健全化判断比率'!B28)</f>
        <v>後期高齢者医療事業特別会計</v>
      </c>
      <c r="X34" s="598"/>
      <c r="Y34" s="598"/>
      <c r="Z34" s="598"/>
      <c r="AA34" s="598"/>
      <c r="AB34" s="598"/>
      <c r="AC34" s="598"/>
      <c r="AD34" s="598"/>
      <c r="AE34" s="598"/>
      <c r="AF34" s="598"/>
      <c r="AG34" s="598"/>
      <c r="AH34" s="598"/>
      <c r="AI34" s="598"/>
      <c r="AJ34" s="598"/>
      <c r="AK34" s="598"/>
      <c r="AL34" s="181"/>
      <c r="AM34" s="597">
        <f>IF(AO34="","",MAX(C34:D43,U34:V43)+1)</f>
        <v>14</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IF('各会計、関係団体の財政状況及び健全化判断比率'!B36="","",'各会計、関係団体の財政状況及び健全化判断比率'!B36)</f>
        <v>開発事業特別会計</v>
      </c>
      <c r="BH34" s="598"/>
      <c r="BI34" s="598"/>
      <c r="BJ34" s="598"/>
      <c r="BK34" s="598"/>
      <c r="BL34" s="598"/>
      <c r="BM34" s="598"/>
      <c r="BN34" s="598"/>
      <c r="BO34" s="598"/>
      <c r="BP34" s="598"/>
      <c r="BQ34" s="598"/>
      <c r="BR34" s="598"/>
      <c r="BS34" s="598"/>
      <c r="BT34" s="598"/>
      <c r="BU34" s="598"/>
      <c r="BV34" s="181"/>
      <c r="BW34" s="597">
        <f>IF(BY34="","",MAX(C34:D43,U34:V43,AM34:AN43,BE34:BF43)+1)</f>
        <v>20</v>
      </c>
      <c r="BX34" s="597"/>
      <c r="BY34" s="598" t="str">
        <f>IF('各会計、関係団体の財政状況及び健全化判断比率'!B68="","",'各会計、関係団体の財政状況及び健全化判断比率'!B68)</f>
        <v>安芸地区衛生施設管理組合（一般会計）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（株）広島バスセンター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母子父子寡婦福祉資金貸付特別会計</v>
      </c>
      <c r="F35" s="598"/>
      <c r="G35" s="598"/>
      <c r="H35" s="598"/>
      <c r="I35" s="598"/>
      <c r="J35" s="598"/>
      <c r="K35" s="598"/>
      <c r="L35" s="598"/>
      <c r="M35" s="598"/>
      <c r="N35" s="598"/>
      <c r="O35" s="598"/>
      <c r="P35" s="598"/>
      <c r="Q35" s="598"/>
      <c r="R35" s="598"/>
      <c r="S35" s="598"/>
      <c r="T35" s="181"/>
      <c r="U35" s="597">
        <f>IF(W35="","",U34+1)</f>
        <v>10</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15</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IF('各会計、関係団体の財政状況及び健全化判断比率'!B37="","",'各会計、関係団体の財政状況及び健全化判断比率'!B37)</f>
        <v>中央卸売市場事業特別会計</v>
      </c>
      <c r="BH35" s="598"/>
      <c r="BI35" s="598"/>
      <c r="BJ35" s="598"/>
      <c r="BK35" s="598"/>
      <c r="BL35" s="598"/>
      <c r="BM35" s="598"/>
      <c r="BN35" s="598"/>
      <c r="BO35" s="598"/>
      <c r="BP35" s="598"/>
      <c r="BQ35" s="598"/>
      <c r="BR35" s="598"/>
      <c r="BS35" s="598"/>
      <c r="BT35" s="598"/>
      <c r="BU35" s="598"/>
      <c r="BV35" s="181"/>
      <c r="BW35" s="597">
        <f t="shared" ref="BW35:BW43" si="2">IF(BY35="","",BW34+1)</f>
        <v>21</v>
      </c>
      <c r="BX35" s="597"/>
      <c r="BY35" s="598" t="str">
        <f>IF('各会計、関係団体の財政状況及び健全化判断比率'!B69="","",'各会計、関係団体の財政状況及び健全化判断比率'!B69)</f>
        <v>安芸地区衛生施設管理組合（安芸地区広域ごみ焼却場事業特別会計）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広島交通（株）</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物品調達特別会計</v>
      </c>
      <c r="F36" s="598"/>
      <c r="G36" s="598"/>
      <c r="H36" s="598"/>
      <c r="I36" s="598"/>
      <c r="J36" s="598"/>
      <c r="K36" s="598"/>
      <c r="L36" s="598"/>
      <c r="M36" s="598"/>
      <c r="N36" s="598"/>
      <c r="O36" s="598"/>
      <c r="P36" s="598"/>
      <c r="Q36" s="598"/>
      <c r="R36" s="598"/>
      <c r="S36" s="598"/>
      <c r="T36" s="181"/>
      <c r="U36" s="597">
        <f t="shared" ref="U36:U43" si="4">IF(W36="","",U35+1)</f>
        <v>11</v>
      </c>
      <c r="V36" s="597"/>
      <c r="W36" s="598" t="str">
        <f>IF('各会計、関係団体の財政状況及び健全化判断比率'!B30="","",'各会計、関係団体の財政状況及び健全化判断比率'!B30)</f>
        <v>国民健康保険事業特別会計</v>
      </c>
      <c r="X36" s="598"/>
      <c r="Y36" s="598"/>
      <c r="Z36" s="598"/>
      <c r="AA36" s="598"/>
      <c r="AB36" s="598"/>
      <c r="AC36" s="598"/>
      <c r="AD36" s="598"/>
      <c r="AE36" s="598"/>
      <c r="AF36" s="598"/>
      <c r="AG36" s="598"/>
      <c r="AH36" s="598"/>
      <c r="AI36" s="598"/>
      <c r="AJ36" s="598"/>
      <c r="AK36" s="598"/>
      <c r="AL36" s="181"/>
      <c r="AM36" s="597">
        <f t="shared" si="0"/>
        <v>16</v>
      </c>
      <c r="AN36" s="597"/>
      <c r="AO36" s="598" t="str">
        <f>IF('各会計、関係団体の財政状況及び健全化判断比率'!B35="","",'各会計、関係団体の財政状況及び健全化判断比率'!B35)</f>
        <v>安芸市民病院事業会計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IF('各会計、関係団体の財政状況及び健全化判断比率'!B38="","",'各会計、関係団体の財政状況及び健全化判断比率'!B38)</f>
        <v>国民宿舎湯来ロッジ等特別会計</v>
      </c>
      <c r="BH36" s="598"/>
      <c r="BI36" s="598"/>
      <c r="BJ36" s="598"/>
      <c r="BK36" s="598"/>
      <c r="BL36" s="598"/>
      <c r="BM36" s="598"/>
      <c r="BN36" s="598"/>
      <c r="BO36" s="598"/>
      <c r="BP36" s="598"/>
      <c r="BQ36" s="598"/>
      <c r="BR36" s="598"/>
      <c r="BS36" s="598"/>
      <c r="BT36" s="598"/>
      <c r="BU36" s="598"/>
      <c r="BV36" s="181"/>
      <c r="BW36" s="597">
        <f t="shared" si="2"/>
        <v>22</v>
      </c>
      <c r="BX36" s="597"/>
      <c r="BY36" s="598" t="str">
        <f>IF('各会計、関係団体の財政状況及び健全化判断比率'!B70="","",'各会計、関係団体の財政状況及び健全化判断比率'!B70)</f>
        <v>広島県後期高齢者医療広域連合（一般会計）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（公財）広島市文化財団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公債管理特別会計</v>
      </c>
      <c r="F37" s="598"/>
      <c r="G37" s="598"/>
      <c r="H37" s="598"/>
      <c r="I37" s="598"/>
      <c r="J37" s="598"/>
      <c r="K37" s="598"/>
      <c r="L37" s="598"/>
      <c r="M37" s="598"/>
      <c r="N37" s="598"/>
      <c r="O37" s="598"/>
      <c r="P37" s="598"/>
      <c r="Q37" s="598"/>
      <c r="R37" s="598"/>
      <c r="S37" s="598"/>
      <c r="T37" s="181"/>
      <c r="U37" s="597">
        <f t="shared" si="4"/>
        <v>12</v>
      </c>
      <c r="V37" s="597"/>
      <c r="W37" s="598" t="str">
        <f>IF('各会計、関係団体の財政状況及び健全化判断比率'!B31="","",'各会計、関係団体の財政状況及び健全化判断比率'!B31)</f>
        <v>競輪事業特別会計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23</v>
      </c>
      <c r="BX37" s="597"/>
      <c r="BY37" s="598" t="str">
        <f>IF('各会計、関係団体の財政状況及び健全化判断比率'!B71="","",'各会計、関係団体の財政状況及び健全化判断比率'!B71)</f>
        <v>広島県後期高齢者医療広域連合（後期高齢者医療特別会計）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（公財）広島市スポーツ協会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広島市民球場特別会計</v>
      </c>
      <c r="F38" s="598"/>
      <c r="G38" s="598"/>
      <c r="H38" s="598"/>
      <c r="I38" s="598"/>
      <c r="J38" s="598"/>
      <c r="K38" s="598"/>
      <c r="L38" s="598"/>
      <c r="M38" s="598"/>
      <c r="N38" s="598"/>
      <c r="O38" s="598"/>
      <c r="P38" s="598"/>
      <c r="Q38" s="598"/>
      <c r="R38" s="598"/>
      <c r="S38" s="598"/>
      <c r="T38" s="181"/>
      <c r="U38" s="597">
        <f t="shared" si="4"/>
        <v>13</v>
      </c>
      <c r="V38" s="597"/>
      <c r="W38" s="598" t="str">
        <f>IF('各会計、関係団体の財政状況及び健全化判断比率'!B32="","",'各会計、関係団体の財政状況及び健全化判断比率'!B32)</f>
        <v>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24</v>
      </c>
      <c r="BX38" s="597"/>
      <c r="BY38" s="598" t="str">
        <f>IF('各会計、関係団体の財政状況及び健全化判断比率'!B72="","",'各会計、関係団体の財政状況及び健全化判断比率'!B72)</f>
        <v>広島県海田高等学校財産組合（一般会計）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（公財）広島平和文化センター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用地先行取得特別会計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（公財）広島市老人クラブ連合会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西風新都特別会計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31</v>
      </c>
      <c r="CP40" s="597"/>
      <c r="CQ40" s="598" t="str">
        <f>IF('各会計、関係団体の財政状況及び健全化判断比率'!BS13="","",'各会計、関係団体の財政状況及び健全化判断比率'!BS13)</f>
        <v>（公財）広島原爆被爆者援護事業団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f t="shared" si="5"/>
        <v>8</v>
      </c>
      <c r="D41" s="597"/>
      <c r="E41" s="598" t="str">
        <f>IF('各会計、関係団体の財政状況及び健全化判断比率'!B14="","",'各会計、関係団体の財政状況及び健全化判断比率'!B14)</f>
        <v>市立病院機構資金貸付特別会計</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32</v>
      </c>
      <c r="CP41" s="597"/>
      <c r="CQ41" s="598" t="str">
        <f>IF('各会計、関係団体の財政状況及び健全化判断比率'!BS14="","",'各会計、関係団体の財政状況及び健全化判断比率'!BS14)</f>
        <v>地方独立行政法人広島市立病院機構</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33</v>
      </c>
      <c r="CP42" s="597"/>
      <c r="CQ42" s="598" t="str">
        <f>IF('各会計、関係団体の財政状況及び健全化判断比率'!BS15="","",'各会計、関係団体の財政状況及び健全化判断比率'!BS15)</f>
        <v>（公財）広島市産業振興センター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34</v>
      </c>
      <c r="CP43" s="597"/>
      <c r="CQ43" s="598" t="str">
        <f>IF('各会計、関係団体の財政状況及び健全化判断比率'!BS16="","",'各会計、関係団体の財政状況及び健全化判断比率'!BS16)</f>
        <v>広島市流通センター（株）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F4j8j+CPLeLyce5CqIBUsJjO8FNOKXF3UxegwPZo0jSyXajyfAisruCoHeOwzbCuMyvpZ/iMjVVTwO/gywLuw==" saltValue="K0orjg/Bg13lMQTvFvWQ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246715613</v>
      </c>
      <c r="S5" s="613"/>
      <c r="T5" s="613"/>
      <c r="U5" s="613"/>
      <c r="V5" s="613"/>
      <c r="W5" s="613"/>
      <c r="X5" s="613"/>
      <c r="Y5" s="614"/>
      <c r="Z5" s="615">
        <v>34.700000000000003</v>
      </c>
      <c r="AA5" s="615"/>
      <c r="AB5" s="615"/>
      <c r="AC5" s="615"/>
      <c r="AD5" s="616">
        <v>228334933</v>
      </c>
      <c r="AE5" s="616"/>
      <c r="AF5" s="616"/>
      <c r="AG5" s="616"/>
      <c r="AH5" s="616"/>
      <c r="AI5" s="616"/>
      <c r="AJ5" s="616"/>
      <c r="AK5" s="616"/>
      <c r="AL5" s="617">
        <v>67.099999999999994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221192513</v>
      </c>
      <c r="BH5" s="624"/>
      <c r="BI5" s="624"/>
      <c r="BJ5" s="624"/>
      <c r="BK5" s="624"/>
      <c r="BL5" s="624"/>
      <c r="BM5" s="624"/>
      <c r="BN5" s="625"/>
      <c r="BO5" s="626">
        <v>89.7</v>
      </c>
      <c r="BP5" s="626"/>
      <c r="BQ5" s="626"/>
      <c r="BR5" s="626"/>
      <c r="BS5" s="627">
        <v>3533699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3413261</v>
      </c>
      <c r="S6" s="624"/>
      <c r="T6" s="624"/>
      <c r="U6" s="624"/>
      <c r="V6" s="624"/>
      <c r="W6" s="624"/>
      <c r="X6" s="624"/>
      <c r="Y6" s="625"/>
      <c r="Z6" s="626">
        <v>0.5</v>
      </c>
      <c r="AA6" s="626"/>
      <c r="AB6" s="626"/>
      <c r="AC6" s="626"/>
      <c r="AD6" s="627">
        <v>3413261</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221192513</v>
      </c>
      <c r="BH6" s="624"/>
      <c r="BI6" s="624"/>
      <c r="BJ6" s="624"/>
      <c r="BK6" s="624"/>
      <c r="BL6" s="624"/>
      <c r="BM6" s="624"/>
      <c r="BN6" s="625"/>
      <c r="BO6" s="626">
        <v>89.7</v>
      </c>
      <c r="BP6" s="626"/>
      <c r="BQ6" s="626"/>
      <c r="BR6" s="626"/>
      <c r="BS6" s="627">
        <v>3533699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1568614</v>
      </c>
      <c r="CS6" s="624"/>
      <c r="CT6" s="624"/>
      <c r="CU6" s="624"/>
      <c r="CV6" s="624"/>
      <c r="CW6" s="624"/>
      <c r="CX6" s="624"/>
      <c r="CY6" s="625"/>
      <c r="CZ6" s="617">
        <v>0.2</v>
      </c>
      <c r="DA6" s="618"/>
      <c r="DB6" s="618"/>
      <c r="DC6" s="634"/>
      <c r="DD6" s="632" t="s">
        <v>122</v>
      </c>
      <c r="DE6" s="624"/>
      <c r="DF6" s="624"/>
      <c r="DG6" s="624"/>
      <c r="DH6" s="624"/>
      <c r="DI6" s="624"/>
      <c r="DJ6" s="624"/>
      <c r="DK6" s="624"/>
      <c r="DL6" s="624"/>
      <c r="DM6" s="624"/>
      <c r="DN6" s="624"/>
      <c r="DO6" s="624"/>
      <c r="DP6" s="625"/>
      <c r="DQ6" s="632">
        <v>1565680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92480</v>
      </c>
      <c r="S7" s="624"/>
      <c r="T7" s="624"/>
      <c r="U7" s="624"/>
      <c r="V7" s="624"/>
      <c r="W7" s="624"/>
      <c r="X7" s="624"/>
      <c r="Y7" s="625"/>
      <c r="Z7" s="626">
        <v>0</v>
      </c>
      <c r="AA7" s="626"/>
      <c r="AB7" s="626"/>
      <c r="AC7" s="626"/>
      <c r="AD7" s="627">
        <v>92480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121913406</v>
      </c>
      <c r="BH7" s="624"/>
      <c r="BI7" s="624"/>
      <c r="BJ7" s="624"/>
      <c r="BK7" s="624"/>
      <c r="BL7" s="624"/>
      <c r="BM7" s="624"/>
      <c r="BN7" s="625"/>
      <c r="BO7" s="626">
        <v>49.4</v>
      </c>
      <c r="BP7" s="626"/>
      <c r="BQ7" s="626"/>
      <c r="BR7" s="626"/>
      <c r="BS7" s="627">
        <v>3533699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34402536</v>
      </c>
      <c r="CS7" s="624"/>
      <c r="CT7" s="624"/>
      <c r="CU7" s="624"/>
      <c r="CV7" s="624"/>
      <c r="CW7" s="624"/>
      <c r="CX7" s="624"/>
      <c r="CY7" s="625"/>
      <c r="CZ7" s="626">
        <v>4.9000000000000004</v>
      </c>
      <c r="DA7" s="626"/>
      <c r="DB7" s="626"/>
      <c r="DC7" s="626"/>
      <c r="DD7" s="632">
        <v>2256256</v>
      </c>
      <c r="DE7" s="624"/>
      <c r="DF7" s="624"/>
      <c r="DG7" s="624"/>
      <c r="DH7" s="624"/>
      <c r="DI7" s="624"/>
      <c r="DJ7" s="624"/>
      <c r="DK7" s="624"/>
      <c r="DL7" s="624"/>
      <c r="DM7" s="624"/>
      <c r="DN7" s="624"/>
      <c r="DO7" s="624"/>
      <c r="DP7" s="625"/>
      <c r="DQ7" s="632">
        <v>28225050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1193189</v>
      </c>
      <c r="S8" s="624"/>
      <c r="T8" s="624"/>
      <c r="U8" s="624"/>
      <c r="V8" s="624"/>
      <c r="W8" s="624"/>
      <c r="X8" s="624"/>
      <c r="Y8" s="625"/>
      <c r="Z8" s="626">
        <v>0.2</v>
      </c>
      <c r="AA8" s="626"/>
      <c r="AB8" s="626"/>
      <c r="AC8" s="626"/>
      <c r="AD8" s="627">
        <v>1193189</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2148448</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256700051</v>
      </c>
      <c r="CS8" s="624"/>
      <c r="CT8" s="624"/>
      <c r="CU8" s="624"/>
      <c r="CV8" s="624"/>
      <c r="CW8" s="624"/>
      <c r="CX8" s="624"/>
      <c r="CY8" s="625"/>
      <c r="CZ8" s="626">
        <v>36.299999999999997</v>
      </c>
      <c r="DA8" s="626"/>
      <c r="DB8" s="626"/>
      <c r="DC8" s="626"/>
      <c r="DD8" s="632">
        <v>6455461</v>
      </c>
      <c r="DE8" s="624"/>
      <c r="DF8" s="624"/>
      <c r="DG8" s="624"/>
      <c r="DH8" s="624"/>
      <c r="DI8" s="624"/>
      <c r="DJ8" s="624"/>
      <c r="DK8" s="624"/>
      <c r="DL8" s="624"/>
      <c r="DM8" s="624"/>
      <c r="DN8" s="624"/>
      <c r="DO8" s="624"/>
      <c r="DP8" s="625"/>
      <c r="DQ8" s="632">
        <v>132622080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1314350</v>
      </c>
      <c r="S9" s="624"/>
      <c r="T9" s="624"/>
      <c r="U9" s="624"/>
      <c r="V9" s="624"/>
      <c r="W9" s="624"/>
      <c r="X9" s="624"/>
      <c r="Y9" s="625"/>
      <c r="Z9" s="626">
        <v>0.2</v>
      </c>
      <c r="AA9" s="626"/>
      <c r="AB9" s="626"/>
      <c r="AC9" s="626"/>
      <c r="AD9" s="627">
        <v>1314350</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101477240</v>
      </c>
      <c r="BH9" s="624"/>
      <c r="BI9" s="624"/>
      <c r="BJ9" s="624"/>
      <c r="BK9" s="624"/>
      <c r="BL9" s="624"/>
      <c r="BM9" s="624"/>
      <c r="BN9" s="625"/>
      <c r="BO9" s="626">
        <v>41.1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71582247</v>
      </c>
      <c r="CS9" s="624"/>
      <c r="CT9" s="624"/>
      <c r="CU9" s="624"/>
      <c r="CV9" s="624"/>
      <c r="CW9" s="624"/>
      <c r="CX9" s="624"/>
      <c r="CY9" s="625"/>
      <c r="CZ9" s="626">
        <v>10.1</v>
      </c>
      <c r="DA9" s="626"/>
      <c r="DB9" s="626"/>
      <c r="DC9" s="626"/>
      <c r="DD9" s="632">
        <v>3392568</v>
      </c>
      <c r="DE9" s="624"/>
      <c r="DF9" s="624"/>
      <c r="DG9" s="624"/>
      <c r="DH9" s="624"/>
      <c r="DI9" s="624"/>
      <c r="DJ9" s="624"/>
      <c r="DK9" s="624"/>
      <c r="DL9" s="624"/>
      <c r="DM9" s="624"/>
      <c r="DN9" s="624"/>
      <c r="DO9" s="624"/>
      <c r="DP9" s="625"/>
      <c r="DQ9" s="632">
        <v>34472483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v>223855</v>
      </c>
      <c r="S10" s="624"/>
      <c r="T10" s="624"/>
      <c r="U10" s="624"/>
      <c r="V10" s="624"/>
      <c r="W10" s="624"/>
      <c r="X10" s="624"/>
      <c r="Y10" s="625"/>
      <c r="Z10" s="626">
        <v>0</v>
      </c>
      <c r="AA10" s="626"/>
      <c r="AB10" s="626"/>
      <c r="AC10" s="626"/>
      <c r="AD10" s="627">
        <v>223855</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5085060</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791496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579973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30320049</v>
      </c>
      <c r="S11" s="624"/>
      <c r="T11" s="624"/>
      <c r="U11" s="624"/>
      <c r="V11" s="624"/>
      <c r="W11" s="624"/>
      <c r="X11" s="624"/>
      <c r="Y11" s="625"/>
      <c r="Z11" s="628">
        <v>4.3</v>
      </c>
      <c r="AA11" s="629"/>
      <c r="AB11" s="629"/>
      <c r="AC11" s="635"/>
      <c r="AD11" s="632">
        <v>30320049</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13202658</v>
      </c>
      <c r="BH11" s="624"/>
      <c r="BI11" s="624"/>
      <c r="BJ11" s="624"/>
      <c r="BK11" s="624"/>
      <c r="BL11" s="624"/>
      <c r="BM11" s="624"/>
      <c r="BN11" s="625"/>
      <c r="BO11" s="626">
        <v>5.4</v>
      </c>
      <c r="BP11" s="626"/>
      <c r="BQ11" s="626"/>
      <c r="BR11" s="626"/>
      <c r="BS11" s="627">
        <v>3533699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5154765</v>
      </c>
      <c r="CS11" s="624"/>
      <c r="CT11" s="624"/>
      <c r="CU11" s="624"/>
      <c r="CV11" s="624"/>
      <c r="CW11" s="624"/>
      <c r="CX11" s="624"/>
      <c r="CY11" s="625"/>
      <c r="CZ11" s="626">
        <v>0.7</v>
      </c>
      <c r="DA11" s="626"/>
      <c r="DB11" s="626"/>
      <c r="DC11" s="626"/>
      <c r="DD11" s="632">
        <v>1192211</v>
      </c>
      <c r="DE11" s="624"/>
      <c r="DF11" s="624"/>
      <c r="DG11" s="624"/>
      <c r="DH11" s="624"/>
      <c r="DI11" s="624"/>
      <c r="DJ11" s="624"/>
      <c r="DK11" s="624"/>
      <c r="DL11" s="624"/>
      <c r="DM11" s="624"/>
      <c r="DN11" s="624"/>
      <c r="DO11" s="624"/>
      <c r="DP11" s="625"/>
      <c r="DQ11" s="632">
        <v>3922319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54019</v>
      </c>
      <c r="S12" s="624"/>
      <c r="T12" s="624"/>
      <c r="U12" s="624"/>
      <c r="V12" s="624"/>
      <c r="W12" s="624"/>
      <c r="X12" s="624"/>
      <c r="Y12" s="625"/>
      <c r="Z12" s="626">
        <v>0</v>
      </c>
      <c r="AA12" s="626"/>
      <c r="AB12" s="626"/>
      <c r="AC12" s="626"/>
      <c r="AD12" s="627">
        <v>54019</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88810857</v>
      </c>
      <c r="BH12" s="624"/>
      <c r="BI12" s="624"/>
      <c r="BJ12" s="624"/>
      <c r="BK12" s="624"/>
      <c r="BL12" s="624"/>
      <c r="BM12" s="624"/>
      <c r="BN12" s="625"/>
      <c r="BO12" s="626">
        <v>36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17948193</v>
      </c>
      <c r="CS12" s="624"/>
      <c r="CT12" s="624"/>
      <c r="CU12" s="624"/>
      <c r="CV12" s="624"/>
      <c r="CW12" s="624"/>
      <c r="CX12" s="624"/>
      <c r="CY12" s="625"/>
      <c r="CZ12" s="626">
        <v>2.5</v>
      </c>
      <c r="DA12" s="626"/>
      <c r="DB12" s="626"/>
      <c r="DC12" s="626"/>
      <c r="DD12" s="632">
        <v>154172</v>
      </c>
      <c r="DE12" s="624"/>
      <c r="DF12" s="624"/>
      <c r="DG12" s="624"/>
      <c r="DH12" s="624"/>
      <c r="DI12" s="624"/>
      <c r="DJ12" s="624"/>
      <c r="DK12" s="624"/>
      <c r="DL12" s="624"/>
      <c r="DM12" s="624"/>
      <c r="DN12" s="624"/>
      <c r="DO12" s="624"/>
      <c r="DP12" s="625"/>
      <c r="DQ12" s="632">
        <v>7016170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88308948</v>
      </c>
      <c r="BH13" s="624"/>
      <c r="BI13" s="624"/>
      <c r="BJ13" s="624"/>
      <c r="BK13" s="624"/>
      <c r="BL13" s="624"/>
      <c r="BM13" s="624"/>
      <c r="BN13" s="625"/>
      <c r="BO13" s="626">
        <v>35.799999999999997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115405753</v>
      </c>
      <c r="CS13" s="624"/>
      <c r="CT13" s="624"/>
      <c r="CU13" s="624"/>
      <c r="CV13" s="624"/>
      <c r="CW13" s="624"/>
      <c r="CX13" s="624"/>
      <c r="CY13" s="625"/>
      <c r="CZ13" s="626">
        <v>16.3</v>
      </c>
      <c r="DA13" s="626"/>
      <c r="DB13" s="626"/>
      <c r="DC13" s="626"/>
      <c r="DD13" s="632">
        <v>56374995</v>
      </c>
      <c r="DE13" s="624"/>
      <c r="DF13" s="624"/>
      <c r="DG13" s="624"/>
      <c r="DH13" s="624"/>
      <c r="DI13" s="624"/>
      <c r="DJ13" s="624"/>
      <c r="DK13" s="624"/>
      <c r="DL13" s="624"/>
      <c r="DM13" s="624"/>
      <c r="DN13" s="624"/>
      <c r="DO13" s="624"/>
      <c r="DP13" s="625"/>
      <c r="DQ13" s="632">
        <v>40771429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42886</v>
      </c>
      <c r="S14" s="624"/>
      <c r="T14" s="624"/>
      <c r="U14" s="624"/>
      <c r="V14" s="624"/>
      <c r="W14" s="624"/>
      <c r="X14" s="624"/>
      <c r="Y14" s="625"/>
      <c r="Z14" s="626">
        <v>0</v>
      </c>
      <c r="AA14" s="626"/>
      <c r="AB14" s="626"/>
      <c r="AC14" s="626"/>
      <c r="AD14" s="627">
        <v>42886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2566778</v>
      </c>
      <c r="BH14" s="624"/>
      <c r="BI14" s="624"/>
      <c r="BJ14" s="624"/>
      <c r="BK14" s="624"/>
      <c r="BL14" s="624"/>
      <c r="BM14" s="624"/>
      <c r="BN14" s="625"/>
      <c r="BO14" s="626">
        <v>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14657425</v>
      </c>
      <c r="CS14" s="624"/>
      <c r="CT14" s="624"/>
      <c r="CU14" s="624"/>
      <c r="CV14" s="624"/>
      <c r="CW14" s="624"/>
      <c r="CX14" s="624"/>
      <c r="CY14" s="625"/>
      <c r="CZ14" s="626">
        <v>2.1</v>
      </c>
      <c r="DA14" s="626"/>
      <c r="DB14" s="626"/>
      <c r="DC14" s="626"/>
      <c r="DD14" s="632">
        <v>1306447</v>
      </c>
      <c r="DE14" s="624"/>
      <c r="DF14" s="624"/>
      <c r="DG14" s="624"/>
      <c r="DH14" s="624"/>
      <c r="DI14" s="624"/>
      <c r="DJ14" s="624"/>
      <c r="DK14" s="624"/>
      <c r="DL14" s="624"/>
      <c r="DM14" s="624"/>
      <c r="DN14" s="624"/>
      <c r="DO14" s="624"/>
      <c r="DP14" s="625"/>
      <c r="DQ14" s="632">
        <v>12000051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v>5168815</v>
      </c>
      <c r="S15" s="624"/>
      <c r="T15" s="624"/>
      <c r="U15" s="624"/>
      <c r="V15" s="624"/>
      <c r="W15" s="624"/>
      <c r="X15" s="624"/>
      <c r="Y15" s="625"/>
      <c r="Z15" s="626">
        <v>0.7</v>
      </c>
      <c r="AA15" s="626"/>
      <c r="AB15" s="626"/>
      <c r="AC15" s="626"/>
      <c r="AD15" s="627">
        <v>5168815</v>
      </c>
      <c r="AE15" s="627"/>
      <c r="AF15" s="627"/>
      <c r="AG15" s="627"/>
      <c r="AH15" s="627"/>
      <c r="AI15" s="627"/>
      <c r="AJ15" s="627"/>
      <c r="AK15" s="627"/>
      <c r="AL15" s="628">
        <v>1.5</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7901472</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114236730</v>
      </c>
      <c r="CS15" s="624"/>
      <c r="CT15" s="624"/>
      <c r="CU15" s="624"/>
      <c r="CV15" s="624"/>
      <c r="CW15" s="624"/>
      <c r="CX15" s="624"/>
      <c r="CY15" s="625"/>
      <c r="CZ15" s="626">
        <v>16.100000000000001</v>
      </c>
      <c r="DA15" s="626"/>
      <c r="DB15" s="626"/>
      <c r="DC15" s="626"/>
      <c r="DD15" s="632">
        <v>10703775</v>
      </c>
      <c r="DE15" s="624"/>
      <c r="DF15" s="624"/>
      <c r="DG15" s="624"/>
      <c r="DH15" s="624"/>
      <c r="DI15" s="624"/>
      <c r="DJ15" s="624"/>
      <c r="DK15" s="624"/>
      <c r="DL15" s="624"/>
      <c r="DM15" s="624"/>
      <c r="DN15" s="624"/>
      <c r="DO15" s="624"/>
      <c r="DP15" s="625"/>
      <c r="DQ15" s="632">
        <v>84091385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602947</v>
      </c>
      <c r="S16" s="624"/>
      <c r="T16" s="624"/>
      <c r="U16" s="624"/>
      <c r="V16" s="624"/>
      <c r="W16" s="624"/>
      <c r="X16" s="624"/>
      <c r="Y16" s="625"/>
      <c r="Z16" s="626">
        <v>0.1</v>
      </c>
      <c r="AA16" s="626"/>
      <c r="AB16" s="626"/>
      <c r="AC16" s="626"/>
      <c r="AD16" s="627">
        <v>602947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2437120</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304333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3214064</v>
      </c>
      <c r="S17" s="624"/>
      <c r="T17" s="624"/>
      <c r="U17" s="624"/>
      <c r="V17" s="624"/>
      <c r="W17" s="624"/>
      <c r="X17" s="624"/>
      <c r="Y17" s="625"/>
      <c r="Z17" s="626">
        <v>0.5</v>
      </c>
      <c r="AA17" s="626"/>
      <c r="AB17" s="626"/>
      <c r="AC17" s="626"/>
      <c r="AD17" s="627">
        <v>3214064</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72753439</v>
      </c>
      <c r="CS17" s="624"/>
      <c r="CT17" s="624"/>
      <c r="CU17" s="624"/>
      <c r="CV17" s="624"/>
      <c r="CW17" s="624"/>
      <c r="CX17" s="624"/>
      <c r="CY17" s="625"/>
      <c r="CZ17" s="626">
        <v>10.3</v>
      </c>
      <c r="DA17" s="626"/>
      <c r="DB17" s="626"/>
      <c r="DC17" s="626"/>
      <c r="DD17" s="632" t="s">
        <v>122</v>
      </c>
      <c r="DE17" s="624"/>
      <c r="DF17" s="624"/>
      <c r="DG17" s="624"/>
      <c r="DH17" s="624"/>
      <c r="DI17" s="624"/>
      <c r="DJ17" s="624"/>
      <c r="DK17" s="624"/>
      <c r="DL17" s="624"/>
      <c r="DM17" s="624"/>
      <c r="DN17" s="624"/>
      <c r="DO17" s="624"/>
      <c r="DP17" s="625"/>
      <c r="DQ17" s="632">
        <v>66062510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1815963</v>
      </c>
      <c r="S18" s="624"/>
      <c r="T18" s="624"/>
      <c r="U18" s="624"/>
      <c r="V18" s="624"/>
      <c r="W18" s="624"/>
      <c r="X18" s="624"/>
      <c r="Y18" s="625"/>
      <c r="Z18" s="626">
        <v>0.3</v>
      </c>
      <c r="AA18" s="626"/>
      <c r="AB18" s="626"/>
      <c r="AC18" s="626"/>
      <c r="AD18" s="627">
        <v>1815963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1748529</v>
      </c>
      <c r="S19" s="624"/>
      <c r="T19" s="624"/>
      <c r="U19" s="624"/>
      <c r="V19" s="624"/>
      <c r="W19" s="624"/>
      <c r="X19" s="624"/>
      <c r="Y19" s="625"/>
      <c r="Z19" s="626">
        <v>0.2</v>
      </c>
      <c r="AA19" s="626"/>
      <c r="AB19" s="626"/>
      <c r="AC19" s="626"/>
      <c r="AD19" s="627">
        <v>1748529</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25523100</v>
      </c>
      <c r="BH19" s="624"/>
      <c r="BI19" s="624"/>
      <c r="BJ19" s="624"/>
      <c r="BK19" s="624"/>
      <c r="BL19" s="624"/>
      <c r="BM19" s="624"/>
      <c r="BN19" s="625"/>
      <c r="BO19" s="626">
        <v>10.3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67434</v>
      </c>
      <c r="S20" s="624"/>
      <c r="T20" s="624"/>
      <c r="U20" s="624"/>
      <c r="V20" s="624"/>
      <c r="W20" s="624"/>
      <c r="X20" s="624"/>
      <c r="Y20" s="625"/>
      <c r="Z20" s="626">
        <v>0</v>
      </c>
      <c r="AA20" s="626"/>
      <c r="AB20" s="626"/>
      <c r="AC20" s="626"/>
      <c r="AD20" s="627">
        <v>67434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25523100</v>
      </c>
      <c r="BH20" s="624"/>
      <c r="BI20" s="624"/>
      <c r="BJ20" s="624"/>
      <c r="BK20" s="624"/>
      <c r="BL20" s="624"/>
      <c r="BM20" s="624"/>
      <c r="BN20" s="625"/>
      <c r="BO20" s="626">
        <v>10.3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707638369</v>
      </c>
      <c r="CS20" s="624"/>
      <c r="CT20" s="624"/>
      <c r="CU20" s="624"/>
      <c r="CV20" s="624"/>
      <c r="CW20" s="624"/>
      <c r="CX20" s="624"/>
      <c r="CY20" s="625"/>
      <c r="CZ20" s="626">
        <v>100</v>
      </c>
      <c r="DA20" s="626"/>
      <c r="DB20" s="626"/>
      <c r="DC20" s="626"/>
      <c r="DD20" s="632">
        <v>81835885</v>
      </c>
      <c r="DE20" s="624"/>
      <c r="DF20" s="624"/>
      <c r="DG20" s="624"/>
      <c r="DH20" s="624"/>
      <c r="DI20" s="624"/>
      <c r="DJ20" s="624"/>
      <c r="DK20" s="624"/>
      <c r="DL20" s="624"/>
      <c r="DM20" s="624"/>
      <c r="DN20" s="624"/>
      <c r="DO20" s="624"/>
      <c r="DP20" s="625"/>
      <c r="DQ20" s="632">
        <v>411633463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65128131</v>
      </c>
      <c r="S21" s="624"/>
      <c r="T21" s="624"/>
      <c r="U21" s="624"/>
      <c r="V21" s="624"/>
      <c r="W21" s="624"/>
      <c r="X21" s="624"/>
      <c r="Y21" s="625"/>
      <c r="Z21" s="626">
        <v>9.1999999999999993</v>
      </c>
      <c r="AA21" s="626"/>
      <c r="AB21" s="626"/>
      <c r="AC21" s="626"/>
      <c r="AD21" s="627">
        <v>62711504</v>
      </c>
      <c r="AE21" s="627"/>
      <c r="AF21" s="627"/>
      <c r="AG21" s="627"/>
      <c r="AH21" s="627"/>
      <c r="AI21" s="627"/>
      <c r="AJ21" s="627"/>
      <c r="AK21" s="627"/>
      <c r="AL21" s="628">
        <v>18.399999999999999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78862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62711504</v>
      </c>
      <c r="S22" s="624"/>
      <c r="T22" s="624"/>
      <c r="U22" s="624"/>
      <c r="V22" s="624"/>
      <c r="W22" s="624"/>
      <c r="X22" s="624"/>
      <c r="Y22" s="625"/>
      <c r="Z22" s="626">
        <v>8.8000000000000007</v>
      </c>
      <c r="AA22" s="626"/>
      <c r="AB22" s="626"/>
      <c r="AC22" s="626"/>
      <c r="AD22" s="627">
        <v>62711504</v>
      </c>
      <c r="AE22" s="627"/>
      <c r="AF22" s="627"/>
      <c r="AG22" s="627"/>
      <c r="AH22" s="627"/>
      <c r="AI22" s="627"/>
      <c r="AJ22" s="627"/>
      <c r="AK22" s="627"/>
      <c r="AL22" s="628">
        <v>18.399999999999999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7063558</v>
      </c>
      <c r="BH22" s="624"/>
      <c r="BI22" s="624"/>
      <c r="BJ22" s="624"/>
      <c r="BK22" s="624"/>
      <c r="BL22" s="624"/>
      <c r="BM22" s="624"/>
      <c r="BN22" s="625"/>
      <c r="BO22" s="626">
        <v>2.9</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2416596</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18380680</v>
      </c>
      <c r="BH23" s="624"/>
      <c r="BI23" s="624"/>
      <c r="BJ23" s="624"/>
      <c r="BK23" s="624"/>
      <c r="BL23" s="624"/>
      <c r="BM23" s="624"/>
      <c r="BN23" s="625"/>
      <c r="BO23" s="626">
        <v>7.5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404113291</v>
      </c>
      <c r="CS24" s="613"/>
      <c r="CT24" s="613"/>
      <c r="CU24" s="613"/>
      <c r="CV24" s="613"/>
      <c r="CW24" s="613"/>
      <c r="CX24" s="613"/>
      <c r="CY24" s="614"/>
      <c r="CZ24" s="617">
        <v>57.1</v>
      </c>
      <c r="DA24" s="618"/>
      <c r="DB24" s="618"/>
      <c r="DC24" s="634"/>
      <c r="DD24" s="657">
        <v>249754873</v>
      </c>
      <c r="DE24" s="613"/>
      <c r="DF24" s="613"/>
      <c r="DG24" s="613"/>
      <c r="DH24" s="613"/>
      <c r="DI24" s="613"/>
      <c r="DJ24" s="613"/>
      <c r="DK24" s="614"/>
      <c r="DL24" s="657">
        <v>231925298</v>
      </c>
      <c r="DM24" s="613"/>
      <c r="DN24" s="613"/>
      <c r="DO24" s="613"/>
      <c r="DP24" s="613"/>
      <c r="DQ24" s="613"/>
      <c r="DR24" s="613"/>
      <c r="DS24" s="613"/>
      <c r="DT24" s="613"/>
      <c r="DU24" s="613"/>
      <c r="DV24" s="614"/>
      <c r="DW24" s="617">
        <v>65.099999999999994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359299622</v>
      </c>
      <c r="S25" s="624"/>
      <c r="T25" s="624"/>
      <c r="U25" s="624"/>
      <c r="V25" s="624"/>
      <c r="W25" s="624"/>
      <c r="X25" s="624"/>
      <c r="Y25" s="625"/>
      <c r="Z25" s="626">
        <v>50.5</v>
      </c>
      <c r="AA25" s="626"/>
      <c r="AB25" s="626"/>
      <c r="AC25" s="626"/>
      <c r="AD25" s="627">
        <v>338502315</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137669458</v>
      </c>
      <c r="CS25" s="653"/>
      <c r="CT25" s="653"/>
      <c r="CU25" s="653"/>
      <c r="CV25" s="653"/>
      <c r="CW25" s="653"/>
      <c r="CX25" s="653"/>
      <c r="CY25" s="654"/>
      <c r="CZ25" s="628">
        <v>19.5</v>
      </c>
      <c r="DA25" s="655"/>
      <c r="DB25" s="655"/>
      <c r="DC25" s="658"/>
      <c r="DD25" s="632">
        <v>116309843</v>
      </c>
      <c r="DE25" s="653"/>
      <c r="DF25" s="653"/>
      <c r="DG25" s="653"/>
      <c r="DH25" s="653"/>
      <c r="DI25" s="653"/>
      <c r="DJ25" s="653"/>
      <c r="DK25" s="654"/>
      <c r="DL25" s="632">
        <v>113828342</v>
      </c>
      <c r="DM25" s="653"/>
      <c r="DN25" s="653"/>
      <c r="DO25" s="653"/>
      <c r="DP25" s="653"/>
      <c r="DQ25" s="653"/>
      <c r="DR25" s="653"/>
      <c r="DS25" s="653"/>
      <c r="DT25" s="653"/>
      <c r="DU25" s="653"/>
      <c r="DV25" s="654"/>
      <c r="DW25" s="628">
        <v>32</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228615</v>
      </c>
      <c r="S26" s="624"/>
      <c r="T26" s="624"/>
      <c r="U26" s="624"/>
      <c r="V26" s="624"/>
      <c r="W26" s="624"/>
      <c r="X26" s="624"/>
      <c r="Y26" s="625"/>
      <c r="Z26" s="626">
        <v>0</v>
      </c>
      <c r="AA26" s="626"/>
      <c r="AB26" s="626"/>
      <c r="AC26" s="626"/>
      <c r="AD26" s="627">
        <v>228615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97209179</v>
      </c>
      <c r="CS26" s="624"/>
      <c r="CT26" s="624"/>
      <c r="CU26" s="624"/>
      <c r="CV26" s="624"/>
      <c r="CW26" s="624"/>
      <c r="CX26" s="624"/>
      <c r="CY26" s="625"/>
      <c r="CZ26" s="628">
        <v>13.7</v>
      </c>
      <c r="DA26" s="655"/>
      <c r="DB26" s="655"/>
      <c r="DC26" s="658"/>
      <c r="DD26" s="632">
        <v>78077405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7959286</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246715613</v>
      </c>
      <c r="BH27" s="624"/>
      <c r="BI27" s="624"/>
      <c r="BJ27" s="624"/>
      <c r="BK27" s="624"/>
      <c r="BL27" s="624"/>
      <c r="BM27" s="624"/>
      <c r="BN27" s="625"/>
      <c r="BO27" s="626">
        <v>100</v>
      </c>
      <c r="BP27" s="626"/>
      <c r="BQ27" s="626"/>
      <c r="BR27" s="626"/>
      <c r="BS27" s="627">
        <v>3533699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193833955</v>
      </c>
      <c r="CS27" s="653"/>
      <c r="CT27" s="653"/>
      <c r="CU27" s="653"/>
      <c r="CV27" s="653"/>
      <c r="CW27" s="653"/>
      <c r="CX27" s="653"/>
      <c r="CY27" s="654"/>
      <c r="CZ27" s="628">
        <v>27.4</v>
      </c>
      <c r="DA27" s="655"/>
      <c r="DB27" s="655"/>
      <c r="DC27" s="658"/>
      <c r="DD27" s="632">
        <v>67526081</v>
      </c>
      <c r="DE27" s="653"/>
      <c r="DF27" s="653"/>
      <c r="DG27" s="653"/>
      <c r="DH27" s="653"/>
      <c r="DI27" s="653"/>
      <c r="DJ27" s="653"/>
      <c r="DK27" s="654"/>
      <c r="DL27" s="632">
        <v>52477091</v>
      </c>
      <c r="DM27" s="653"/>
      <c r="DN27" s="653"/>
      <c r="DO27" s="653"/>
      <c r="DP27" s="653"/>
      <c r="DQ27" s="653"/>
      <c r="DR27" s="653"/>
      <c r="DS27" s="653"/>
      <c r="DT27" s="653"/>
      <c r="DU27" s="653"/>
      <c r="DV27" s="654"/>
      <c r="DW27" s="628">
        <v>14.7</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7467959</v>
      </c>
      <c r="S28" s="624"/>
      <c r="T28" s="624"/>
      <c r="U28" s="624"/>
      <c r="V28" s="624"/>
      <c r="W28" s="624"/>
      <c r="X28" s="624"/>
      <c r="Y28" s="625"/>
      <c r="Z28" s="626">
        <v>1</v>
      </c>
      <c r="AA28" s="626"/>
      <c r="AB28" s="626"/>
      <c r="AC28" s="626"/>
      <c r="AD28" s="627">
        <v>1409852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72609878</v>
      </c>
      <c r="CS28" s="624"/>
      <c r="CT28" s="624"/>
      <c r="CU28" s="624"/>
      <c r="CV28" s="624"/>
      <c r="CW28" s="624"/>
      <c r="CX28" s="624"/>
      <c r="CY28" s="625"/>
      <c r="CZ28" s="628">
        <v>10.3</v>
      </c>
      <c r="DA28" s="655"/>
      <c r="DB28" s="655"/>
      <c r="DC28" s="658"/>
      <c r="DD28" s="632">
        <v>65918949</v>
      </c>
      <c r="DE28" s="624"/>
      <c r="DF28" s="624"/>
      <c r="DG28" s="624"/>
      <c r="DH28" s="624"/>
      <c r="DI28" s="624"/>
      <c r="DJ28" s="624"/>
      <c r="DK28" s="625"/>
      <c r="DL28" s="632">
        <v>65619865</v>
      </c>
      <c r="DM28" s="624"/>
      <c r="DN28" s="624"/>
      <c r="DO28" s="624"/>
      <c r="DP28" s="624"/>
      <c r="DQ28" s="624"/>
      <c r="DR28" s="624"/>
      <c r="DS28" s="624"/>
      <c r="DT28" s="624"/>
      <c r="DU28" s="624"/>
      <c r="DV28" s="625"/>
      <c r="DW28" s="628">
        <v>18.399999999999999</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3220410</v>
      </c>
      <c r="S29" s="624"/>
      <c r="T29" s="624"/>
      <c r="U29" s="624"/>
      <c r="V29" s="624"/>
      <c r="W29" s="624"/>
      <c r="X29" s="624"/>
      <c r="Y29" s="625"/>
      <c r="Z29" s="626">
        <v>0.5</v>
      </c>
      <c r="AA29" s="626"/>
      <c r="AB29" s="626"/>
      <c r="AC29" s="626"/>
      <c r="AD29" s="627">
        <v>2838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72607702</v>
      </c>
      <c r="CS29" s="653"/>
      <c r="CT29" s="653"/>
      <c r="CU29" s="653"/>
      <c r="CV29" s="653"/>
      <c r="CW29" s="653"/>
      <c r="CX29" s="653"/>
      <c r="CY29" s="654"/>
      <c r="CZ29" s="628">
        <v>10.3</v>
      </c>
      <c r="DA29" s="655"/>
      <c r="DB29" s="655"/>
      <c r="DC29" s="658"/>
      <c r="DD29" s="632">
        <v>65916773</v>
      </c>
      <c r="DE29" s="653"/>
      <c r="DF29" s="653"/>
      <c r="DG29" s="653"/>
      <c r="DH29" s="653"/>
      <c r="DI29" s="653"/>
      <c r="DJ29" s="653"/>
      <c r="DK29" s="654"/>
      <c r="DL29" s="632">
        <v>65617689</v>
      </c>
      <c r="DM29" s="653"/>
      <c r="DN29" s="653"/>
      <c r="DO29" s="653"/>
      <c r="DP29" s="653"/>
      <c r="DQ29" s="653"/>
      <c r="DR29" s="653"/>
      <c r="DS29" s="653"/>
      <c r="DT29" s="653"/>
      <c r="DU29" s="653"/>
      <c r="DV29" s="654"/>
      <c r="DW29" s="628">
        <v>18.399999999999999</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174318386</v>
      </c>
      <c r="S30" s="624"/>
      <c r="T30" s="624"/>
      <c r="U30" s="624"/>
      <c r="V30" s="624"/>
      <c r="W30" s="624"/>
      <c r="X30" s="624"/>
      <c r="Y30" s="625"/>
      <c r="Z30" s="626">
        <v>24.5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68147566</v>
      </c>
      <c r="CS30" s="624"/>
      <c r="CT30" s="624"/>
      <c r="CU30" s="624"/>
      <c r="CV30" s="624"/>
      <c r="CW30" s="624"/>
      <c r="CX30" s="624"/>
      <c r="CY30" s="625"/>
      <c r="CZ30" s="628">
        <v>9.6</v>
      </c>
      <c r="DA30" s="655"/>
      <c r="DB30" s="655"/>
      <c r="DC30" s="658"/>
      <c r="DD30" s="632">
        <v>61916164</v>
      </c>
      <c r="DE30" s="624"/>
      <c r="DF30" s="624"/>
      <c r="DG30" s="624"/>
      <c r="DH30" s="624"/>
      <c r="DI30" s="624"/>
      <c r="DJ30" s="624"/>
      <c r="DK30" s="625"/>
      <c r="DL30" s="632">
        <v>61824314</v>
      </c>
      <c r="DM30" s="624"/>
      <c r="DN30" s="624"/>
      <c r="DO30" s="624"/>
      <c r="DP30" s="624"/>
      <c r="DQ30" s="624"/>
      <c r="DR30" s="624"/>
      <c r="DS30" s="624"/>
      <c r="DT30" s="624"/>
      <c r="DU30" s="624"/>
      <c r="DV30" s="625"/>
      <c r="DW30" s="628">
        <v>17.399999999999999</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v>32322</v>
      </c>
      <c r="S31" s="624"/>
      <c r="T31" s="624"/>
      <c r="U31" s="624"/>
      <c r="V31" s="624"/>
      <c r="W31" s="624"/>
      <c r="X31" s="624"/>
      <c r="Y31" s="625"/>
      <c r="Z31" s="626">
        <v>0</v>
      </c>
      <c r="AA31" s="626"/>
      <c r="AB31" s="626"/>
      <c r="AC31" s="626"/>
      <c r="AD31" s="627">
        <v>32322</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98.8</v>
      </c>
      <c r="BN31" s="667"/>
      <c r="BO31" s="667"/>
      <c r="BP31" s="667"/>
      <c r="BQ31" s="668"/>
      <c r="BR31" s="670">
        <v>99.5</v>
      </c>
      <c r="BS31" s="667"/>
      <c r="BT31" s="667"/>
      <c r="BU31" s="667"/>
      <c r="BV31" s="667"/>
      <c r="BW31" s="667"/>
      <c r="BX31" s="618">
        <v>98.6</v>
      </c>
      <c r="BY31" s="667"/>
      <c r="BZ31" s="667"/>
      <c r="CA31" s="667"/>
      <c r="CB31" s="668"/>
      <c r="CD31" s="663"/>
      <c r="CE31" s="664"/>
      <c r="CF31" s="620" t="s">
        <v>300</v>
      </c>
      <c r="CG31" s="621"/>
      <c r="CH31" s="621"/>
      <c r="CI31" s="621"/>
      <c r="CJ31" s="621"/>
      <c r="CK31" s="621"/>
      <c r="CL31" s="621"/>
      <c r="CM31" s="621"/>
      <c r="CN31" s="621"/>
      <c r="CO31" s="621"/>
      <c r="CP31" s="621"/>
      <c r="CQ31" s="622"/>
      <c r="CR31" s="623">
        <v>4460136</v>
      </c>
      <c r="CS31" s="653"/>
      <c r="CT31" s="653"/>
      <c r="CU31" s="653"/>
      <c r="CV31" s="653"/>
      <c r="CW31" s="653"/>
      <c r="CX31" s="653"/>
      <c r="CY31" s="654"/>
      <c r="CZ31" s="628">
        <v>0.6</v>
      </c>
      <c r="DA31" s="655"/>
      <c r="DB31" s="655"/>
      <c r="DC31" s="658"/>
      <c r="DD31" s="632">
        <v>4000609</v>
      </c>
      <c r="DE31" s="653"/>
      <c r="DF31" s="653"/>
      <c r="DG31" s="653"/>
      <c r="DH31" s="653"/>
      <c r="DI31" s="653"/>
      <c r="DJ31" s="653"/>
      <c r="DK31" s="654"/>
      <c r="DL31" s="632">
        <v>3793375</v>
      </c>
      <c r="DM31" s="653"/>
      <c r="DN31" s="653"/>
      <c r="DO31" s="653"/>
      <c r="DP31" s="653"/>
      <c r="DQ31" s="653"/>
      <c r="DR31" s="653"/>
      <c r="DS31" s="653"/>
      <c r="DT31" s="653"/>
      <c r="DU31" s="653"/>
      <c r="DV31" s="654"/>
      <c r="DW31" s="628">
        <v>1.1000000000000001</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35582343</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53"/>
      <c r="BI32" s="653"/>
      <c r="BJ32" s="653"/>
      <c r="BK32" s="653"/>
      <c r="BL32" s="653"/>
      <c r="BM32" s="629">
        <v>98.1</v>
      </c>
      <c r="BN32" s="653"/>
      <c r="BO32" s="653"/>
      <c r="BP32" s="653"/>
      <c r="BQ32" s="669"/>
      <c r="BR32" s="680">
        <v>99.3</v>
      </c>
      <c r="BS32" s="653"/>
      <c r="BT32" s="653"/>
      <c r="BU32" s="653"/>
      <c r="BV32" s="653"/>
      <c r="BW32" s="653"/>
      <c r="BX32" s="629">
        <v>98</v>
      </c>
      <c r="BY32" s="653"/>
      <c r="BZ32" s="653"/>
      <c r="CA32" s="653"/>
      <c r="CB32" s="669"/>
      <c r="CD32" s="665"/>
      <c r="CE32" s="666"/>
      <c r="CF32" s="620" t="s">
        <v>304</v>
      </c>
      <c r="CG32" s="621"/>
      <c r="CH32" s="621"/>
      <c r="CI32" s="621"/>
      <c r="CJ32" s="621"/>
      <c r="CK32" s="621"/>
      <c r="CL32" s="621"/>
      <c r="CM32" s="621"/>
      <c r="CN32" s="621"/>
      <c r="CO32" s="621"/>
      <c r="CP32" s="621"/>
      <c r="CQ32" s="622"/>
      <c r="CR32" s="623">
        <v>2176</v>
      </c>
      <c r="CS32" s="624"/>
      <c r="CT32" s="624"/>
      <c r="CU32" s="624"/>
      <c r="CV32" s="624"/>
      <c r="CW32" s="624"/>
      <c r="CX32" s="624"/>
      <c r="CY32" s="625"/>
      <c r="CZ32" s="628">
        <v>0</v>
      </c>
      <c r="DA32" s="655"/>
      <c r="DB32" s="655"/>
      <c r="DC32" s="658"/>
      <c r="DD32" s="632">
        <v>2176</v>
      </c>
      <c r="DE32" s="624"/>
      <c r="DF32" s="624"/>
      <c r="DG32" s="624"/>
      <c r="DH32" s="624"/>
      <c r="DI32" s="624"/>
      <c r="DJ32" s="624"/>
      <c r="DK32" s="625"/>
      <c r="DL32" s="632">
        <v>2176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1983041</v>
      </c>
      <c r="S33" s="624"/>
      <c r="T33" s="624"/>
      <c r="U33" s="624"/>
      <c r="V33" s="624"/>
      <c r="W33" s="624"/>
      <c r="X33" s="624"/>
      <c r="Y33" s="625"/>
      <c r="Z33" s="626">
        <v>0.3</v>
      </c>
      <c r="AA33" s="626"/>
      <c r="AB33" s="626"/>
      <c r="AC33" s="626"/>
      <c r="AD33" s="627">
        <v>201324</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99.7</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219252073</v>
      </c>
      <c r="CS33" s="653"/>
      <c r="CT33" s="653"/>
      <c r="CU33" s="653"/>
      <c r="CV33" s="653"/>
      <c r="CW33" s="653"/>
      <c r="CX33" s="653"/>
      <c r="CY33" s="654"/>
      <c r="CZ33" s="628">
        <v>31</v>
      </c>
      <c r="DA33" s="655"/>
      <c r="DB33" s="655"/>
      <c r="DC33" s="658"/>
      <c r="DD33" s="632">
        <v>151713957</v>
      </c>
      <c r="DE33" s="653"/>
      <c r="DF33" s="653"/>
      <c r="DG33" s="653"/>
      <c r="DH33" s="653"/>
      <c r="DI33" s="653"/>
      <c r="DJ33" s="653"/>
      <c r="DK33" s="654"/>
      <c r="DL33" s="632">
        <v>119460697</v>
      </c>
      <c r="DM33" s="653"/>
      <c r="DN33" s="653"/>
      <c r="DO33" s="653"/>
      <c r="DP33" s="653"/>
      <c r="DQ33" s="653"/>
      <c r="DR33" s="653"/>
      <c r="DS33" s="653"/>
      <c r="DT33" s="653"/>
      <c r="DU33" s="653"/>
      <c r="DV33" s="654"/>
      <c r="DW33" s="628">
        <v>33.6</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1506145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80358174</v>
      </c>
      <c r="CS34" s="624"/>
      <c r="CT34" s="624"/>
      <c r="CU34" s="624"/>
      <c r="CV34" s="624"/>
      <c r="CW34" s="624"/>
      <c r="CX34" s="624"/>
      <c r="CY34" s="625"/>
      <c r="CZ34" s="628">
        <v>11.4</v>
      </c>
      <c r="DA34" s="655"/>
      <c r="DB34" s="655"/>
      <c r="DC34" s="658"/>
      <c r="DD34" s="632">
        <v>58391003</v>
      </c>
      <c r="DE34" s="624"/>
      <c r="DF34" s="624"/>
      <c r="DG34" s="624"/>
      <c r="DH34" s="624"/>
      <c r="DI34" s="624"/>
      <c r="DJ34" s="624"/>
      <c r="DK34" s="625"/>
      <c r="DL34" s="632">
        <v>50934591</v>
      </c>
      <c r="DM34" s="624"/>
      <c r="DN34" s="624"/>
      <c r="DO34" s="624"/>
      <c r="DP34" s="624"/>
      <c r="DQ34" s="624"/>
      <c r="DR34" s="624"/>
      <c r="DS34" s="624"/>
      <c r="DT34" s="624"/>
      <c r="DU34" s="624"/>
      <c r="DV34" s="625"/>
      <c r="DW34" s="628">
        <v>14.3</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12520641</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6442842</v>
      </c>
      <c r="CS35" s="653"/>
      <c r="CT35" s="653"/>
      <c r="CU35" s="653"/>
      <c r="CV35" s="653"/>
      <c r="CW35" s="653"/>
      <c r="CX35" s="653"/>
      <c r="CY35" s="654"/>
      <c r="CZ35" s="628">
        <v>0.9</v>
      </c>
      <c r="DA35" s="655"/>
      <c r="DB35" s="655"/>
      <c r="DC35" s="658"/>
      <c r="DD35" s="632">
        <v>5654822</v>
      </c>
      <c r="DE35" s="653"/>
      <c r="DF35" s="653"/>
      <c r="DG35" s="653"/>
      <c r="DH35" s="653"/>
      <c r="DI35" s="653"/>
      <c r="DJ35" s="653"/>
      <c r="DK35" s="654"/>
      <c r="DL35" s="632">
        <v>5475101</v>
      </c>
      <c r="DM35" s="653"/>
      <c r="DN35" s="653"/>
      <c r="DO35" s="653"/>
      <c r="DP35" s="653"/>
      <c r="DQ35" s="653"/>
      <c r="DR35" s="653"/>
      <c r="DS35" s="653"/>
      <c r="DT35" s="653"/>
      <c r="DU35" s="653"/>
      <c r="DV35" s="654"/>
      <c r="DW35" s="628">
        <v>1.5</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4959467</v>
      </c>
      <c r="S36" s="624"/>
      <c r="T36" s="624"/>
      <c r="U36" s="624"/>
      <c r="V36" s="624"/>
      <c r="W36" s="624"/>
      <c r="X36" s="624"/>
      <c r="Y36" s="625"/>
      <c r="Z36" s="626">
        <v>0.7</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65391912</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54783650</v>
      </c>
      <c r="CS36" s="624"/>
      <c r="CT36" s="624"/>
      <c r="CU36" s="624"/>
      <c r="CV36" s="624"/>
      <c r="CW36" s="624"/>
      <c r="CX36" s="624"/>
      <c r="CY36" s="625"/>
      <c r="CZ36" s="628">
        <v>7.7</v>
      </c>
      <c r="DA36" s="655"/>
      <c r="DB36" s="655"/>
      <c r="DC36" s="658"/>
      <c r="DD36" s="632">
        <v>47388877</v>
      </c>
      <c r="DE36" s="624"/>
      <c r="DF36" s="624"/>
      <c r="DG36" s="624"/>
      <c r="DH36" s="624"/>
      <c r="DI36" s="624"/>
      <c r="DJ36" s="624"/>
      <c r="DK36" s="625"/>
      <c r="DL36" s="632">
        <v>34999332</v>
      </c>
      <c r="DM36" s="624"/>
      <c r="DN36" s="624"/>
      <c r="DO36" s="624"/>
      <c r="DP36" s="624"/>
      <c r="DQ36" s="624"/>
      <c r="DR36" s="624"/>
      <c r="DS36" s="624"/>
      <c r="DT36" s="624"/>
      <c r="DU36" s="624"/>
      <c r="DV36" s="625"/>
      <c r="DW36" s="628">
        <v>9.8000000000000007</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40068077</v>
      </c>
      <c r="S37" s="624"/>
      <c r="T37" s="624"/>
      <c r="U37" s="624"/>
      <c r="V37" s="624"/>
      <c r="W37" s="624"/>
      <c r="X37" s="624"/>
      <c r="Y37" s="625"/>
      <c r="Z37" s="626">
        <v>5.6</v>
      </c>
      <c r="AA37" s="626"/>
      <c r="AB37" s="626"/>
      <c r="AC37" s="626"/>
      <c r="AD37" s="627">
        <v>50959</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17481810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-281841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362041</v>
      </c>
      <c r="CS37" s="653"/>
      <c r="CT37" s="653"/>
      <c r="CU37" s="653"/>
      <c r="CV37" s="653"/>
      <c r="CW37" s="653"/>
      <c r="CX37" s="653"/>
      <c r="CY37" s="654"/>
      <c r="CZ37" s="628">
        <v>0.1</v>
      </c>
      <c r="DA37" s="655"/>
      <c r="DB37" s="655"/>
      <c r="DC37" s="658"/>
      <c r="DD37" s="632">
        <v>362041</v>
      </c>
      <c r="DE37" s="653"/>
      <c r="DF37" s="653"/>
      <c r="DG37" s="653"/>
      <c r="DH37" s="653"/>
      <c r="DI37" s="653"/>
      <c r="DJ37" s="653"/>
      <c r="DK37" s="654"/>
      <c r="DL37" s="632">
        <v>362041</v>
      </c>
      <c r="DM37" s="653"/>
      <c r="DN37" s="653"/>
      <c r="DO37" s="653"/>
      <c r="DP37" s="653"/>
      <c r="DQ37" s="653"/>
      <c r="DR37" s="653"/>
      <c r="DS37" s="653"/>
      <c r="DT37" s="653"/>
      <c r="DU37" s="653"/>
      <c r="DV37" s="654"/>
      <c r="DW37" s="628">
        <v>0.1</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62512250</v>
      </c>
      <c r="S38" s="624"/>
      <c r="T38" s="624"/>
      <c r="U38" s="624"/>
      <c r="V38" s="624"/>
      <c r="W38" s="624"/>
      <c r="X38" s="624"/>
      <c r="Y38" s="625"/>
      <c r="Z38" s="626">
        <v>8.8000000000000007</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4751078</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130017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42901417</v>
      </c>
      <c r="CS38" s="624"/>
      <c r="CT38" s="624"/>
      <c r="CU38" s="624"/>
      <c r="CV38" s="624"/>
      <c r="CW38" s="624"/>
      <c r="CX38" s="624"/>
      <c r="CY38" s="625"/>
      <c r="CZ38" s="628">
        <v>6.1</v>
      </c>
      <c r="DA38" s="655"/>
      <c r="DB38" s="655"/>
      <c r="DC38" s="658"/>
      <c r="DD38" s="632">
        <v>35141148</v>
      </c>
      <c r="DE38" s="624"/>
      <c r="DF38" s="624"/>
      <c r="DG38" s="624"/>
      <c r="DH38" s="624"/>
      <c r="DI38" s="624"/>
      <c r="DJ38" s="624"/>
      <c r="DK38" s="625"/>
      <c r="DL38" s="632">
        <v>28034925</v>
      </c>
      <c r="DM38" s="624"/>
      <c r="DN38" s="624"/>
      <c r="DO38" s="624"/>
      <c r="DP38" s="624"/>
      <c r="DQ38" s="624"/>
      <c r="DR38" s="624"/>
      <c r="DS38" s="624"/>
      <c r="DT38" s="624"/>
      <c r="DU38" s="624"/>
      <c r="DV38" s="625"/>
      <c r="DW38" s="628">
        <v>7.9</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1083549</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186124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4430518</v>
      </c>
      <c r="CS39" s="653"/>
      <c r="CT39" s="653"/>
      <c r="CU39" s="653"/>
      <c r="CV39" s="653"/>
      <c r="CW39" s="653"/>
      <c r="CX39" s="653"/>
      <c r="CY39" s="654"/>
      <c r="CZ39" s="628">
        <v>0.6</v>
      </c>
      <c r="DA39" s="655"/>
      <c r="DB39" s="655"/>
      <c r="DC39" s="658"/>
      <c r="DD39" s="632">
        <v>2693588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15610700</v>
      </c>
      <c r="S40" s="624"/>
      <c r="T40" s="624"/>
      <c r="U40" s="624"/>
      <c r="V40" s="624"/>
      <c r="W40" s="624"/>
      <c r="X40" s="624"/>
      <c r="Y40" s="625"/>
      <c r="Z40" s="626">
        <v>2.2000000000000002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v>804360</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30335472</v>
      </c>
      <c r="CS40" s="624"/>
      <c r="CT40" s="624"/>
      <c r="CU40" s="624"/>
      <c r="CV40" s="624"/>
      <c r="CW40" s="624"/>
      <c r="CX40" s="624"/>
      <c r="CY40" s="625"/>
      <c r="CZ40" s="628">
        <v>4.3</v>
      </c>
      <c r="DA40" s="655"/>
      <c r="DB40" s="655"/>
      <c r="DC40" s="658"/>
      <c r="DD40" s="632">
        <v>2444519</v>
      </c>
      <c r="DE40" s="624"/>
      <c r="DF40" s="624"/>
      <c r="DG40" s="624"/>
      <c r="DH40" s="624"/>
      <c r="DI40" s="624"/>
      <c r="DJ40" s="624"/>
      <c r="DK40" s="625"/>
      <c r="DL40" s="632">
        <v>16748</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711658564</v>
      </c>
      <c r="S41" s="699"/>
      <c r="T41" s="699"/>
      <c r="U41" s="699"/>
      <c r="V41" s="699"/>
      <c r="W41" s="699"/>
      <c r="X41" s="699"/>
      <c r="Y41" s="700"/>
      <c r="Z41" s="701">
        <v>100</v>
      </c>
      <c r="AA41" s="701"/>
      <c r="AB41" s="701"/>
      <c r="AC41" s="701"/>
      <c r="AD41" s="702">
        <v>340428225</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8429544</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32841571</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394</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84273005</v>
      </c>
      <c r="CS42" s="653"/>
      <c r="CT42" s="653"/>
      <c r="CU42" s="653"/>
      <c r="CV42" s="653"/>
      <c r="CW42" s="653"/>
      <c r="CX42" s="653"/>
      <c r="CY42" s="654"/>
      <c r="CZ42" s="628">
        <v>11.9</v>
      </c>
      <c r="DA42" s="655"/>
      <c r="DB42" s="655"/>
      <c r="DC42" s="658"/>
      <c r="DD42" s="632">
        <v>10164633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1951133</v>
      </c>
      <c r="CS43" s="653"/>
      <c r="CT43" s="653"/>
      <c r="CU43" s="653"/>
      <c r="CV43" s="653"/>
      <c r="CW43" s="653"/>
      <c r="CX43" s="653"/>
      <c r="CY43" s="654"/>
      <c r="CZ43" s="628">
        <v>0.3</v>
      </c>
      <c r="DA43" s="655"/>
      <c r="DB43" s="655"/>
      <c r="DC43" s="658"/>
      <c r="DD43" s="632">
        <v>1927254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81835885</v>
      </c>
      <c r="CS44" s="624"/>
      <c r="CT44" s="624"/>
      <c r="CU44" s="624"/>
      <c r="CV44" s="624"/>
      <c r="CW44" s="624"/>
      <c r="CX44" s="624"/>
      <c r="CY44" s="625"/>
      <c r="CZ44" s="628">
        <v>11.6</v>
      </c>
      <c r="DA44" s="629"/>
      <c r="DB44" s="629"/>
      <c r="DC44" s="635"/>
      <c r="DD44" s="632">
        <v>9860300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38473062</v>
      </c>
      <c r="CS45" s="653"/>
      <c r="CT45" s="653"/>
      <c r="CU45" s="653"/>
      <c r="CV45" s="653"/>
      <c r="CW45" s="653"/>
      <c r="CX45" s="653"/>
      <c r="CY45" s="654"/>
      <c r="CZ45" s="628">
        <v>5.4</v>
      </c>
      <c r="DA45" s="655"/>
      <c r="DB45" s="655"/>
      <c r="DC45" s="658"/>
      <c r="DD45" s="632">
        <v>1704218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41520405</v>
      </c>
      <c r="CS46" s="624"/>
      <c r="CT46" s="624"/>
      <c r="CU46" s="624"/>
      <c r="CV46" s="624"/>
      <c r="CW46" s="624"/>
      <c r="CX46" s="624"/>
      <c r="CY46" s="625"/>
      <c r="CZ46" s="628">
        <v>5.9</v>
      </c>
      <c r="DA46" s="629"/>
      <c r="DB46" s="629"/>
      <c r="DC46" s="635"/>
      <c r="DD46" s="632">
        <v>7950964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2437120</v>
      </c>
      <c r="CS47" s="653"/>
      <c r="CT47" s="653"/>
      <c r="CU47" s="653"/>
      <c r="CV47" s="653"/>
      <c r="CW47" s="653"/>
      <c r="CX47" s="653"/>
      <c r="CY47" s="654"/>
      <c r="CZ47" s="628">
        <v>0.3</v>
      </c>
      <c r="DA47" s="655"/>
      <c r="DB47" s="655"/>
      <c r="DC47" s="658"/>
      <c r="DD47" s="632">
        <v>304333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707638369</v>
      </c>
      <c r="CS49" s="682"/>
      <c r="CT49" s="682"/>
      <c r="CU49" s="682"/>
      <c r="CV49" s="682"/>
      <c r="CW49" s="682"/>
      <c r="CX49" s="682"/>
      <c r="CY49" s="711"/>
      <c r="CZ49" s="703">
        <v>100</v>
      </c>
      <c r="DA49" s="712"/>
      <c r="DB49" s="712"/>
      <c r="DC49" s="713"/>
      <c r="DD49" s="714">
        <v>411633463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tFpEk3WF5L31KjPrjBC59ooKshNYY5yJ2nM0GIFK2LiOjwF69nMsECmwEcRI+Qa2Qcdoy27E71ArO2BTwt/jA==" saltValue="Z165jHtezAZSq8iAfXC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712604</v>
      </c>
      <c r="R7" s="753"/>
      <c r="S7" s="753"/>
      <c r="T7" s="753"/>
      <c r="U7" s="753"/>
      <c r="V7" s="753">
        <v>709482</v>
      </c>
      <c r="W7" s="753"/>
      <c r="X7" s="753"/>
      <c r="Y7" s="753"/>
      <c r="Z7" s="753"/>
      <c r="AA7" s="753">
        <v>3122</v>
      </c>
      <c r="AB7" s="753"/>
      <c r="AC7" s="753"/>
      <c r="AD7" s="753"/>
      <c r="AE7" s="754"/>
      <c r="AF7" s="755">
        <v>1932</v>
      </c>
      <c r="AG7" s="756"/>
      <c r="AH7" s="756"/>
      <c r="AI7" s="756"/>
      <c r="AJ7" s="757"/>
      <c r="AK7" s="758">
        <v>18402</v>
      </c>
      <c r="AL7" s="759"/>
      <c r="AM7" s="759"/>
      <c r="AN7" s="759"/>
      <c r="AO7" s="759"/>
      <c r="AP7" s="759">
        <v>1197319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2"/>
      <c r="CH7" s="743">
        <v>259</v>
      </c>
      <c r="CI7" s="744"/>
      <c r="CJ7" s="744"/>
      <c r="CK7" s="744"/>
      <c r="CL7" s="745"/>
      <c r="CM7" s="743">
        <v>2982</v>
      </c>
      <c r="CN7" s="744"/>
      <c r="CO7" s="744"/>
      <c r="CP7" s="744"/>
      <c r="CQ7" s="745"/>
      <c r="CR7" s="743">
        <v>224</v>
      </c>
      <c r="CS7" s="744"/>
      <c r="CT7" s="744"/>
      <c r="CU7" s="744"/>
      <c r="CV7" s="745"/>
      <c r="CW7" s="743" t="s">
        <v>493</v>
      </c>
      <c r="CX7" s="744"/>
      <c r="CY7" s="744"/>
      <c r="CZ7" s="744"/>
      <c r="DA7" s="745"/>
      <c r="DB7" s="743" t="s">
        <v>493</v>
      </c>
      <c r="DC7" s="744"/>
      <c r="DD7" s="744"/>
      <c r="DE7" s="744"/>
      <c r="DF7" s="745"/>
      <c r="DG7" s="743" t="s">
        <v>493</v>
      </c>
      <c r="DH7" s="744"/>
      <c r="DI7" s="744"/>
      <c r="DJ7" s="744"/>
      <c r="DK7" s="745"/>
      <c r="DL7" s="743" t="s">
        <v>493</v>
      </c>
      <c r="DM7" s="744"/>
      <c r="DN7" s="744"/>
      <c r="DO7" s="744"/>
      <c r="DP7" s="745"/>
      <c r="DQ7" s="743" t="s">
        <v>493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1662</v>
      </c>
      <c r="R8" s="784"/>
      <c r="S8" s="784"/>
      <c r="T8" s="784"/>
      <c r="U8" s="784"/>
      <c r="V8" s="784">
        <v>712</v>
      </c>
      <c r="W8" s="784"/>
      <c r="X8" s="784"/>
      <c r="Y8" s="784"/>
      <c r="Z8" s="784"/>
      <c r="AA8" s="784">
        <v>950</v>
      </c>
      <c r="AB8" s="784"/>
      <c r="AC8" s="784"/>
      <c r="AD8" s="784"/>
      <c r="AE8" s="785"/>
      <c r="AF8" s="786" t="s">
        <v>493</v>
      </c>
      <c r="AG8" s="787"/>
      <c r="AH8" s="787"/>
      <c r="AI8" s="787"/>
      <c r="AJ8" s="788"/>
      <c r="AK8" s="769" t="s">
        <v>493</v>
      </c>
      <c r="AL8" s="770"/>
      <c r="AM8" s="770"/>
      <c r="AN8" s="770"/>
      <c r="AO8" s="770"/>
      <c r="AP8" s="770">
        <v>3714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569</v>
      </c>
      <c r="BT8" s="774"/>
      <c r="BU8" s="774"/>
      <c r="BV8" s="774"/>
      <c r="BW8" s="774"/>
      <c r="BX8" s="774"/>
      <c r="BY8" s="774"/>
      <c r="BZ8" s="774"/>
      <c r="CA8" s="774"/>
      <c r="CB8" s="774"/>
      <c r="CC8" s="774"/>
      <c r="CD8" s="774"/>
      <c r="CE8" s="774"/>
      <c r="CF8" s="774"/>
      <c r="CG8" s="775"/>
      <c r="CH8" s="776">
        <v>17</v>
      </c>
      <c r="CI8" s="777"/>
      <c r="CJ8" s="777"/>
      <c r="CK8" s="777"/>
      <c r="CL8" s="778"/>
      <c r="CM8" s="776">
        <v>2468</v>
      </c>
      <c r="CN8" s="777"/>
      <c r="CO8" s="777"/>
      <c r="CP8" s="777"/>
      <c r="CQ8" s="778"/>
      <c r="CR8" s="776">
        <v>0</v>
      </c>
      <c r="CS8" s="777"/>
      <c r="CT8" s="777"/>
      <c r="CU8" s="777"/>
      <c r="CV8" s="778"/>
      <c r="CW8" s="776">
        <v>244</v>
      </c>
      <c r="CX8" s="777"/>
      <c r="CY8" s="777"/>
      <c r="CZ8" s="777"/>
      <c r="DA8" s="778"/>
      <c r="DB8" s="776" t="s">
        <v>493</v>
      </c>
      <c r="DC8" s="777"/>
      <c r="DD8" s="777"/>
      <c r="DE8" s="777"/>
      <c r="DF8" s="778"/>
      <c r="DG8" s="776" t="s">
        <v>493</v>
      </c>
      <c r="DH8" s="777"/>
      <c r="DI8" s="777"/>
      <c r="DJ8" s="777"/>
      <c r="DK8" s="778"/>
      <c r="DL8" s="776" t="s">
        <v>493</v>
      </c>
      <c r="DM8" s="777"/>
      <c r="DN8" s="777"/>
      <c r="DO8" s="777"/>
      <c r="DP8" s="778"/>
      <c r="DQ8" s="776" t="s">
        <v>493</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45</v>
      </c>
      <c r="R9" s="784"/>
      <c r="S9" s="784"/>
      <c r="T9" s="784"/>
      <c r="U9" s="784"/>
      <c r="V9" s="784">
        <v>40</v>
      </c>
      <c r="W9" s="784"/>
      <c r="X9" s="784"/>
      <c r="Y9" s="784"/>
      <c r="Z9" s="784"/>
      <c r="AA9" s="784">
        <v>5</v>
      </c>
      <c r="AB9" s="784"/>
      <c r="AC9" s="784"/>
      <c r="AD9" s="784"/>
      <c r="AE9" s="785"/>
      <c r="AF9" s="786">
        <v>5</v>
      </c>
      <c r="AG9" s="787"/>
      <c r="AH9" s="787"/>
      <c r="AI9" s="787"/>
      <c r="AJ9" s="788"/>
      <c r="AK9" s="769" t="s">
        <v>493</v>
      </c>
      <c r="AL9" s="770"/>
      <c r="AM9" s="770"/>
      <c r="AN9" s="770"/>
      <c r="AO9" s="770"/>
      <c r="AP9" s="770" t="s">
        <v>493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570</v>
      </c>
      <c r="BT9" s="774"/>
      <c r="BU9" s="774"/>
      <c r="BV9" s="774"/>
      <c r="BW9" s="774"/>
      <c r="BX9" s="774"/>
      <c r="BY9" s="774"/>
      <c r="BZ9" s="774"/>
      <c r="CA9" s="774"/>
      <c r="CB9" s="774"/>
      <c r="CC9" s="774"/>
      <c r="CD9" s="774"/>
      <c r="CE9" s="774"/>
      <c r="CF9" s="774"/>
      <c r="CG9" s="775"/>
      <c r="CH9" s="776">
        <v>-118</v>
      </c>
      <c r="CI9" s="777"/>
      <c r="CJ9" s="777"/>
      <c r="CK9" s="777"/>
      <c r="CL9" s="778"/>
      <c r="CM9" s="776">
        <v>96</v>
      </c>
      <c r="CN9" s="777"/>
      <c r="CO9" s="777"/>
      <c r="CP9" s="777"/>
      <c r="CQ9" s="778"/>
      <c r="CR9" s="776">
        <v>2259</v>
      </c>
      <c r="CS9" s="777"/>
      <c r="CT9" s="777"/>
      <c r="CU9" s="777"/>
      <c r="CV9" s="778"/>
      <c r="CW9" s="776">
        <v>886</v>
      </c>
      <c r="CX9" s="777"/>
      <c r="CY9" s="777"/>
      <c r="CZ9" s="777"/>
      <c r="DA9" s="778"/>
      <c r="DB9" s="776" t="s">
        <v>493</v>
      </c>
      <c r="DC9" s="777"/>
      <c r="DD9" s="777"/>
      <c r="DE9" s="777"/>
      <c r="DF9" s="778"/>
      <c r="DG9" s="776" t="s">
        <v>493</v>
      </c>
      <c r="DH9" s="777"/>
      <c r="DI9" s="777"/>
      <c r="DJ9" s="777"/>
      <c r="DK9" s="778"/>
      <c r="DL9" s="776" t="s">
        <v>493</v>
      </c>
      <c r="DM9" s="777"/>
      <c r="DN9" s="777"/>
      <c r="DO9" s="777"/>
      <c r="DP9" s="778"/>
      <c r="DQ9" s="776" t="s">
        <v>493</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128016</v>
      </c>
      <c r="R10" s="784"/>
      <c r="S10" s="784"/>
      <c r="T10" s="784"/>
      <c r="U10" s="784"/>
      <c r="V10" s="784">
        <v>128016</v>
      </c>
      <c r="W10" s="784"/>
      <c r="X10" s="784"/>
      <c r="Y10" s="784"/>
      <c r="Z10" s="784"/>
      <c r="AA10" s="784" t="s">
        <v>493</v>
      </c>
      <c r="AB10" s="784"/>
      <c r="AC10" s="784"/>
      <c r="AD10" s="784"/>
      <c r="AE10" s="785"/>
      <c r="AF10" s="786" t="s">
        <v>493</v>
      </c>
      <c r="AG10" s="787"/>
      <c r="AH10" s="787"/>
      <c r="AI10" s="787"/>
      <c r="AJ10" s="788"/>
      <c r="AK10" s="769">
        <v>81152</v>
      </c>
      <c r="AL10" s="770"/>
      <c r="AM10" s="770"/>
      <c r="AN10" s="770"/>
      <c r="AO10" s="770"/>
      <c r="AP10" s="770" t="s">
        <v>493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571</v>
      </c>
      <c r="BT10" s="774"/>
      <c r="BU10" s="774"/>
      <c r="BV10" s="774"/>
      <c r="BW10" s="774"/>
      <c r="BX10" s="774"/>
      <c r="BY10" s="774"/>
      <c r="BZ10" s="774"/>
      <c r="CA10" s="774"/>
      <c r="CB10" s="774"/>
      <c r="CC10" s="774"/>
      <c r="CD10" s="774"/>
      <c r="CE10" s="774"/>
      <c r="CF10" s="774"/>
      <c r="CG10" s="775"/>
      <c r="CH10" s="776">
        <v>-34</v>
      </c>
      <c r="CI10" s="777"/>
      <c r="CJ10" s="777"/>
      <c r="CK10" s="777"/>
      <c r="CL10" s="778"/>
      <c r="CM10" s="776">
        <v>457</v>
      </c>
      <c r="CN10" s="777"/>
      <c r="CO10" s="777"/>
      <c r="CP10" s="777"/>
      <c r="CQ10" s="778"/>
      <c r="CR10" s="776">
        <v>26</v>
      </c>
      <c r="CS10" s="777"/>
      <c r="CT10" s="777"/>
      <c r="CU10" s="777"/>
      <c r="CV10" s="778"/>
      <c r="CW10" s="776">
        <v>368</v>
      </c>
      <c r="CX10" s="777"/>
      <c r="CY10" s="777"/>
      <c r="CZ10" s="777"/>
      <c r="DA10" s="778"/>
      <c r="DB10" s="776" t="s">
        <v>493</v>
      </c>
      <c r="DC10" s="777"/>
      <c r="DD10" s="777"/>
      <c r="DE10" s="777"/>
      <c r="DF10" s="778"/>
      <c r="DG10" s="776" t="s">
        <v>493</v>
      </c>
      <c r="DH10" s="777"/>
      <c r="DI10" s="777"/>
      <c r="DJ10" s="777"/>
      <c r="DK10" s="778"/>
      <c r="DL10" s="776" t="s">
        <v>493</v>
      </c>
      <c r="DM10" s="777"/>
      <c r="DN10" s="777"/>
      <c r="DO10" s="777"/>
      <c r="DP10" s="778"/>
      <c r="DQ10" s="776" t="s">
        <v>493</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1373</v>
      </c>
      <c r="R11" s="784"/>
      <c r="S11" s="784"/>
      <c r="T11" s="784"/>
      <c r="U11" s="784"/>
      <c r="V11" s="784">
        <v>1373</v>
      </c>
      <c r="W11" s="784"/>
      <c r="X11" s="784"/>
      <c r="Y11" s="784"/>
      <c r="Z11" s="784"/>
      <c r="AA11" s="784" t="s">
        <v>493</v>
      </c>
      <c r="AB11" s="784"/>
      <c r="AC11" s="784"/>
      <c r="AD11" s="784"/>
      <c r="AE11" s="785"/>
      <c r="AF11" s="786" t="s">
        <v>493</v>
      </c>
      <c r="AG11" s="787"/>
      <c r="AH11" s="787"/>
      <c r="AI11" s="787"/>
      <c r="AJ11" s="788"/>
      <c r="AK11" s="769">
        <v>453</v>
      </c>
      <c r="AL11" s="770"/>
      <c r="AM11" s="770"/>
      <c r="AN11" s="770"/>
      <c r="AO11" s="770"/>
      <c r="AP11" s="770">
        <v>5723</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572</v>
      </c>
      <c r="BT11" s="774"/>
      <c r="BU11" s="774"/>
      <c r="BV11" s="774"/>
      <c r="BW11" s="774"/>
      <c r="BX11" s="774"/>
      <c r="BY11" s="774"/>
      <c r="BZ11" s="774"/>
      <c r="CA11" s="774"/>
      <c r="CB11" s="774"/>
      <c r="CC11" s="774"/>
      <c r="CD11" s="774"/>
      <c r="CE11" s="774"/>
      <c r="CF11" s="774"/>
      <c r="CG11" s="775"/>
      <c r="CH11" s="776">
        <v>8</v>
      </c>
      <c r="CI11" s="777"/>
      <c r="CJ11" s="777"/>
      <c r="CK11" s="777"/>
      <c r="CL11" s="778"/>
      <c r="CM11" s="776">
        <v>1207</v>
      </c>
      <c r="CN11" s="777"/>
      <c r="CO11" s="777"/>
      <c r="CP11" s="777"/>
      <c r="CQ11" s="778"/>
      <c r="CR11" s="776">
        <v>1174</v>
      </c>
      <c r="CS11" s="777"/>
      <c r="CT11" s="777"/>
      <c r="CU11" s="777"/>
      <c r="CV11" s="778"/>
      <c r="CW11" s="776">
        <v>344</v>
      </c>
      <c r="CX11" s="777"/>
      <c r="CY11" s="777"/>
      <c r="CZ11" s="777"/>
      <c r="DA11" s="778"/>
      <c r="DB11" s="776" t="s">
        <v>493</v>
      </c>
      <c r="DC11" s="777"/>
      <c r="DD11" s="777"/>
      <c r="DE11" s="777"/>
      <c r="DF11" s="778"/>
      <c r="DG11" s="776" t="s">
        <v>493</v>
      </c>
      <c r="DH11" s="777"/>
      <c r="DI11" s="777"/>
      <c r="DJ11" s="777"/>
      <c r="DK11" s="778"/>
      <c r="DL11" s="776" t="s">
        <v>493</v>
      </c>
      <c r="DM11" s="777"/>
      <c r="DN11" s="777"/>
      <c r="DO11" s="777"/>
      <c r="DP11" s="778"/>
      <c r="DQ11" s="776" t="s">
        <v>493</v>
      </c>
      <c r="DR11" s="777"/>
      <c r="DS11" s="777"/>
      <c r="DT11" s="777"/>
      <c r="DU11" s="778"/>
      <c r="DV11" s="773"/>
      <c r="DW11" s="774"/>
      <c r="DX11" s="774"/>
      <c r="DY11" s="774"/>
      <c r="DZ11" s="779"/>
      <c r="EA11" s="234"/>
    </row>
    <row r="12" spans="1:131" s="235" customFormat="1" ht="26.25" customHeight="1" x14ac:dyDescent="0.15">
      <c r="A12" s="238">
        <v>6</v>
      </c>
      <c r="B12" s="780" t="s">
        <v>379</v>
      </c>
      <c r="C12" s="781"/>
      <c r="D12" s="781"/>
      <c r="E12" s="781"/>
      <c r="F12" s="781"/>
      <c r="G12" s="781"/>
      <c r="H12" s="781"/>
      <c r="I12" s="781"/>
      <c r="J12" s="781"/>
      <c r="K12" s="781"/>
      <c r="L12" s="781"/>
      <c r="M12" s="781"/>
      <c r="N12" s="781"/>
      <c r="O12" s="781"/>
      <c r="P12" s="782"/>
      <c r="Q12" s="783">
        <v>1</v>
      </c>
      <c r="R12" s="784"/>
      <c r="S12" s="784"/>
      <c r="T12" s="784"/>
      <c r="U12" s="784"/>
      <c r="V12" s="784">
        <v>1</v>
      </c>
      <c r="W12" s="784"/>
      <c r="X12" s="784"/>
      <c r="Y12" s="784"/>
      <c r="Z12" s="784"/>
      <c r="AA12" s="784" t="s">
        <v>493</v>
      </c>
      <c r="AB12" s="784"/>
      <c r="AC12" s="784"/>
      <c r="AD12" s="784"/>
      <c r="AE12" s="785"/>
      <c r="AF12" s="786" t="s">
        <v>493</v>
      </c>
      <c r="AG12" s="787"/>
      <c r="AH12" s="787"/>
      <c r="AI12" s="787"/>
      <c r="AJ12" s="788"/>
      <c r="AK12" s="769" t="s">
        <v>493</v>
      </c>
      <c r="AL12" s="770"/>
      <c r="AM12" s="770"/>
      <c r="AN12" s="770"/>
      <c r="AO12" s="770"/>
      <c r="AP12" s="770" t="s">
        <v>493</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573</v>
      </c>
      <c r="BT12" s="774"/>
      <c r="BU12" s="774"/>
      <c r="BV12" s="774"/>
      <c r="BW12" s="774"/>
      <c r="BX12" s="774"/>
      <c r="BY12" s="774"/>
      <c r="BZ12" s="774"/>
      <c r="CA12" s="774"/>
      <c r="CB12" s="774"/>
      <c r="CC12" s="774"/>
      <c r="CD12" s="774"/>
      <c r="CE12" s="774"/>
      <c r="CF12" s="774"/>
      <c r="CG12" s="775"/>
      <c r="CH12" s="776">
        <v>0</v>
      </c>
      <c r="CI12" s="777"/>
      <c r="CJ12" s="777"/>
      <c r="CK12" s="777"/>
      <c r="CL12" s="778"/>
      <c r="CM12" s="776">
        <v>114</v>
      </c>
      <c r="CN12" s="777"/>
      <c r="CO12" s="777"/>
      <c r="CP12" s="777"/>
      <c r="CQ12" s="778"/>
      <c r="CR12" s="776">
        <v>30</v>
      </c>
      <c r="CS12" s="777"/>
      <c r="CT12" s="777"/>
      <c r="CU12" s="777"/>
      <c r="CV12" s="778"/>
      <c r="CW12" s="776">
        <v>46</v>
      </c>
      <c r="CX12" s="777"/>
      <c r="CY12" s="777"/>
      <c r="CZ12" s="777"/>
      <c r="DA12" s="778"/>
      <c r="DB12" s="776" t="s">
        <v>493</v>
      </c>
      <c r="DC12" s="777"/>
      <c r="DD12" s="777"/>
      <c r="DE12" s="777"/>
      <c r="DF12" s="778"/>
      <c r="DG12" s="776" t="s">
        <v>493</v>
      </c>
      <c r="DH12" s="777"/>
      <c r="DI12" s="777"/>
      <c r="DJ12" s="777"/>
      <c r="DK12" s="778"/>
      <c r="DL12" s="776" t="s">
        <v>493</v>
      </c>
      <c r="DM12" s="777"/>
      <c r="DN12" s="777"/>
      <c r="DO12" s="777"/>
      <c r="DP12" s="778"/>
      <c r="DQ12" s="776" t="s">
        <v>493</v>
      </c>
      <c r="DR12" s="777"/>
      <c r="DS12" s="777"/>
      <c r="DT12" s="777"/>
      <c r="DU12" s="778"/>
      <c r="DV12" s="773"/>
      <c r="DW12" s="774"/>
      <c r="DX12" s="774"/>
      <c r="DY12" s="774"/>
      <c r="DZ12" s="779"/>
      <c r="EA12" s="234"/>
    </row>
    <row r="13" spans="1:131" s="235" customFormat="1" ht="26.25" customHeight="1" x14ac:dyDescent="0.15">
      <c r="A13" s="238">
        <v>7</v>
      </c>
      <c r="B13" s="780" t="s">
        <v>380</v>
      </c>
      <c r="C13" s="781"/>
      <c r="D13" s="781"/>
      <c r="E13" s="781"/>
      <c r="F13" s="781"/>
      <c r="G13" s="781"/>
      <c r="H13" s="781"/>
      <c r="I13" s="781"/>
      <c r="J13" s="781"/>
      <c r="K13" s="781"/>
      <c r="L13" s="781"/>
      <c r="M13" s="781"/>
      <c r="N13" s="781"/>
      <c r="O13" s="781"/>
      <c r="P13" s="782"/>
      <c r="Q13" s="783">
        <v>979</v>
      </c>
      <c r="R13" s="784"/>
      <c r="S13" s="784"/>
      <c r="T13" s="784"/>
      <c r="U13" s="784"/>
      <c r="V13" s="784">
        <v>936</v>
      </c>
      <c r="W13" s="784"/>
      <c r="X13" s="784"/>
      <c r="Y13" s="784"/>
      <c r="Z13" s="784"/>
      <c r="AA13" s="784">
        <v>43</v>
      </c>
      <c r="AB13" s="784"/>
      <c r="AC13" s="784"/>
      <c r="AD13" s="784"/>
      <c r="AE13" s="785"/>
      <c r="AF13" s="786" t="s">
        <v>493</v>
      </c>
      <c r="AG13" s="787"/>
      <c r="AH13" s="787"/>
      <c r="AI13" s="787"/>
      <c r="AJ13" s="788"/>
      <c r="AK13" s="769">
        <v>628</v>
      </c>
      <c r="AL13" s="770"/>
      <c r="AM13" s="770"/>
      <c r="AN13" s="770"/>
      <c r="AO13" s="770"/>
      <c r="AP13" s="770" t="s">
        <v>493</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574</v>
      </c>
      <c r="BT13" s="774"/>
      <c r="BU13" s="774"/>
      <c r="BV13" s="774"/>
      <c r="BW13" s="774"/>
      <c r="BX13" s="774"/>
      <c r="BY13" s="774"/>
      <c r="BZ13" s="774"/>
      <c r="CA13" s="774"/>
      <c r="CB13" s="774"/>
      <c r="CC13" s="774"/>
      <c r="CD13" s="774"/>
      <c r="CE13" s="774"/>
      <c r="CF13" s="774"/>
      <c r="CG13" s="775"/>
      <c r="CH13" s="776">
        <v>-44</v>
      </c>
      <c r="CI13" s="777"/>
      <c r="CJ13" s="777"/>
      <c r="CK13" s="777"/>
      <c r="CL13" s="778"/>
      <c r="CM13" s="776">
        <v>505</v>
      </c>
      <c r="CN13" s="777"/>
      <c r="CO13" s="777"/>
      <c r="CP13" s="777"/>
      <c r="CQ13" s="778"/>
      <c r="CR13" s="776">
        <v>989</v>
      </c>
      <c r="CS13" s="777"/>
      <c r="CT13" s="777"/>
      <c r="CU13" s="777"/>
      <c r="CV13" s="778"/>
      <c r="CW13" s="776">
        <v>66</v>
      </c>
      <c r="CX13" s="777"/>
      <c r="CY13" s="777"/>
      <c r="CZ13" s="777"/>
      <c r="DA13" s="778"/>
      <c r="DB13" s="776" t="s">
        <v>493</v>
      </c>
      <c r="DC13" s="777"/>
      <c r="DD13" s="777"/>
      <c r="DE13" s="777"/>
      <c r="DF13" s="778"/>
      <c r="DG13" s="776" t="s">
        <v>493</v>
      </c>
      <c r="DH13" s="777"/>
      <c r="DI13" s="777"/>
      <c r="DJ13" s="777"/>
      <c r="DK13" s="778"/>
      <c r="DL13" s="776" t="s">
        <v>493</v>
      </c>
      <c r="DM13" s="777"/>
      <c r="DN13" s="777"/>
      <c r="DO13" s="777"/>
      <c r="DP13" s="778"/>
      <c r="DQ13" s="776" t="s">
        <v>493</v>
      </c>
      <c r="DR13" s="777"/>
      <c r="DS13" s="777"/>
      <c r="DT13" s="777"/>
      <c r="DU13" s="778"/>
      <c r="DV13" s="773"/>
      <c r="DW13" s="774"/>
      <c r="DX13" s="774"/>
      <c r="DY13" s="774"/>
      <c r="DZ13" s="779"/>
      <c r="EA13" s="234"/>
    </row>
    <row r="14" spans="1:131" s="235" customFormat="1" ht="26.25" customHeight="1" x14ac:dyDescent="0.15">
      <c r="A14" s="238">
        <v>8</v>
      </c>
      <c r="B14" s="780" t="s">
        <v>381</v>
      </c>
      <c r="C14" s="781"/>
      <c r="D14" s="781"/>
      <c r="E14" s="781"/>
      <c r="F14" s="781"/>
      <c r="G14" s="781"/>
      <c r="H14" s="781"/>
      <c r="I14" s="781"/>
      <c r="J14" s="781"/>
      <c r="K14" s="781"/>
      <c r="L14" s="781"/>
      <c r="M14" s="781"/>
      <c r="N14" s="781"/>
      <c r="O14" s="781"/>
      <c r="P14" s="782"/>
      <c r="Q14" s="783">
        <v>4650</v>
      </c>
      <c r="R14" s="784"/>
      <c r="S14" s="784"/>
      <c r="T14" s="784"/>
      <c r="U14" s="784"/>
      <c r="V14" s="784">
        <v>4650</v>
      </c>
      <c r="W14" s="784"/>
      <c r="X14" s="784"/>
      <c r="Y14" s="784"/>
      <c r="Z14" s="784"/>
      <c r="AA14" s="784" t="s">
        <v>493</v>
      </c>
      <c r="AB14" s="784"/>
      <c r="AC14" s="784"/>
      <c r="AD14" s="784"/>
      <c r="AE14" s="785"/>
      <c r="AF14" s="786" t="s">
        <v>493</v>
      </c>
      <c r="AG14" s="787"/>
      <c r="AH14" s="787"/>
      <c r="AI14" s="787"/>
      <c r="AJ14" s="788"/>
      <c r="AK14" s="769" t="s">
        <v>493</v>
      </c>
      <c r="AL14" s="770"/>
      <c r="AM14" s="770"/>
      <c r="AN14" s="770"/>
      <c r="AO14" s="770"/>
      <c r="AP14" s="770">
        <v>51645</v>
      </c>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575</v>
      </c>
      <c r="BT14" s="774"/>
      <c r="BU14" s="774"/>
      <c r="BV14" s="774"/>
      <c r="BW14" s="774"/>
      <c r="BX14" s="774"/>
      <c r="BY14" s="774"/>
      <c r="BZ14" s="774"/>
      <c r="CA14" s="774"/>
      <c r="CB14" s="774"/>
      <c r="CC14" s="774"/>
      <c r="CD14" s="774"/>
      <c r="CE14" s="774"/>
      <c r="CF14" s="774"/>
      <c r="CG14" s="775"/>
      <c r="CH14" s="776">
        <v>-2144</v>
      </c>
      <c r="CI14" s="777"/>
      <c r="CJ14" s="777"/>
      <c r="CK14" s="777"/>
      <c r="CL14" s="778"/>
      <c r="CM14" s="776">
        <v>19347</v>
      </c>
      <c r="CN14" s="777"/>
      <c r="CO14" s="777"/>
      <c r="CP14" s="777"/>
      <c r="CQ14" s="778"/>
      <c r="CR14" s="776">
        <v>18138</v>
      </c>
      <c r="CS14" s="777"/>
      <c r="CT14" s="777"/>
      <c r="CU14" s="777"/>
      <c r="CV14" s="778"/>
      <c r="CW14" s="776">
        <v>4856</v>
      </c>
      <c r="CX14" s="777"/>
      <c r="CY14" s="777"/>
      <c r="CZ14" s="777"/>
      <c r="DA14" s="778"/>
      <c r="DB14" s="776">
        <v>51645</v>
      </c>
      <c r="DC14" s="777"/>
      <c r="DD14" s="777"/>
      <c r="DE14" s="777"/>
      <c r="DF14" s="778"/>
      <c r="DG14" s="776" t="s">
        <v>493</v>
      </c>
      <c r="DH14" s="777"/>
      <c r="DI14" s="777"/>
      <c r="DJ14" s="777"/>
      <c r="DK14" s="778"/>
      <c r="DL14" s="776" t="s">
        <v>493</v>
      </c>
      <c r="DM14" s="777"/>
      <c r="DN14" s="777"/>
      <c r="DO14" s="777"/>
      <c r="DP14" s="778"/>
      <c r="DQ14" s="776" t="s">
        <v>493</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576</v>
      </c>
      <c r="BT15" s="774"/>
      <c r="BU15" s="774"/>
      <c r="BV15" s="774"/>
      <c r="BW15" s="774"/>
      <c r="BX15" s="774"/>
      <c r="BY15" s="774"/>
      <c r="BZ15" s="774"/>
      <c r="CA15" s="774"/>
      <c r="CB15" s="774"/>
      <c r="CC15" s="774"/>
      <c r="CD15" s="774"/>
      <c r="CE15" s="774"/>
      <c r="CF15" s="774"/>
      <c r="CG15" s="775"/>
      <c r="CH15" s="776">
        <v>-11</v>
      </c>
      <c r="CI15" s="777"/>
      <c r="CJ15" s="777"/>
      <c r="CK15" s="777"/>
      <c r="CL15" s="778"/>
      <c r="CM15" s="776">
        <v>13</v>
      </c>
      <c r="CN15" s="777"/>
      <c r="CO15" s="777"/>
      <c r="CP15" s="777"/>
      <c r="CQ15" s="778"/>
      <c r="CR15" s="776">
        <v>50</v>
      </c>
      <c r="CS15" s="777"/>
      <c r="CT15" s="777"/>
      <c r="CU15" s="777"/>
      <c r="CV15" s="778"/>
      <c r="CW15" s="776">
        <v>173</v>
      </c>
      <c r="CX15" s="777"/>
      <c r="CY15" s="777"/>
      <c r="CZ15" s="777"/>
      <c r="DA15" s="778"/>
      <c r="DB15" s="776" t="s">
        <v>493</v>
      </c>
      <c r="DC15" s="777"/>
      <c r="DD15" s="777"/>
      <c r="DE15" s="777"/>
      <c r="DF15" s="778"/>
      <c r="DG15" s="776" t="s">
        <v>493</v>
      </c>
      <c r="DH15" s="777"/>
      <c r="DI15" s="777"/>
      <c r="DJ15" s="777"/>
      <c r="DK15" s="778"/>
      <c r="DL15" s="776" t="s">
        <v>493</v>
      </c>
      <c r="DM15" s="777"/>
      <c r="DN15" s="777"/>
      <c r="DO15" s="777"/>
      <c r="DP15" s="778"/>
      <c r="DQ15" s="776" t="s">
        <v>493</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577</v>
      </c>
      <c r="BT16" s="774"/>
      <c r="BU16" s="774"/>
      <c r="BV16" s="774"/>
      <c r="BW16" s="774"/>
      <c r="BX16" s="774"/>
      <c r="BY16" s="774"/>
      <c r="BZ16" s="774"/>
      <c r="CA16" s="774"/>
      <c r="CB16" s="774"/>
      <c r="CC16" s="774"/>
      <c r="CD16" s="774"/>
      <c r="CE16" s="774"/>
      <c r="CF16" s="774"/>
      <c r="CG16" s="775"/>
      <c r="CH16" s="776">
        <v>135</v>
      </c>
      <c r="CI16" s="777"/>
      <c r="CJ16" s="777"/>
      <c r="CK16" s="777"/>
      <c r="CL16" s="778"/>
      <c r="CM16" s="776">
        <v>4218</v>
      </c>
      <c r="CN16" s="777"/>
      <c r="CO16" s="777"/>
      <c r="CP16" s="777"/>
      <c r="CQ16" s="778"/>
      <c r="CR16" s="776">
        <v>700</v>
      </c>
      <c r="CS16" s="777"/>
      <c r="CT16" s="777"/>
      <c r="CU16" s="777"/>
      <c r="CV16" s="778"/>
      <c r="CW16" s="776" t="s">
        <v>493</v>
      </c>
      <c r="CX16" s="777"/>
      <c r="CY16" s="777"/>
      <c r="CZ16" s="777"/>
      <c r="DA16" s="778"/>
      <c r="DB16" s="776" t="s">
        <v>493</v>
      </c>
      <c r="DC16" s="777"/>
      <c r="DD16" s="777"/>
      <c r="DE16" s="777"/>
      <c r="DF16" s="778"/>
      <c r="DG16" s="776" t="s">
        <v>493</v>
      </c>
      <c r="DH16" s="777"/>
      <c r="DI16" s="777"/>
      <c r="DJ16" s="777"/>
      <c r="DK16" s="778"/>
      <c r="DL16" s="776" t="s">
        <v>493</v>
      </c>
      <c r="DM16" s="777"/>
      <c r="DN16" s="777"/>
      <c r="DO16" s="777"/>
      <c r="DP16" s="778"/>
      <c r="DQ16" s="776" t="s">
        <v>493</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578</v>
      </c>
      <c r="BT17" s="774"/>
      <c r="BU17" s="774"/>
      <c r="BV17" s="774"/>
      <c r="BW17" s="774"/>
      <c r="BX17" s="774"/>
      <c r="BY17" s="774"/>
      <c r="BZ17" s="774"/>
      <c r="CA17" s="774"/>
      <c r="CB17" s="774"/>
      <c r="CC17" s="774"/>
      <c r="CD17" s="774"/>
      <c r="CE17" s="774"/>
      <c r="CF17" s="774"/>
      <c r="CG17" s="775"/>
      <c r="CH17" s="776">
        <v>-3</v>
      </c>
      <c r="CI17" s="777"/>
      <c r="CJ17" s="777"/>
      <c r="CK17" s="777"/>
      <c r="CL17" s="778"/>
      <c r="CM17" s="776">
        <v>12</v>
      </c>
      <c r="CN17" s="777"/>
      <c r="CO17" s="777"/>
      <c r="CP17" s="777"/>
      <c r="CQ17" s="778"/>
      <c r="CR17" s="776">
        <v>60</v>
      </c>
      <c r="CS17" s="777"/>
      <c r="CT17" s="777"/>
      <c r="CU17" s="777"/>
      <c r="CV17" s="778"/>
      <c r="CW17" s="776">
        <v>71</v>
      </c>
      <c r="CX17" s="777"/>
      <c r="CY17" s="777"/>
      <c r="CZ17" s="777"/>
      <c r="DA17" s="778"/>
      <c r="DB17" s="776" t="s">
        <v>493</v>
      </c>
      <c r="DC17" s="777"/>
      <c r="DD17" s="777"/>
      <c r="DE17" s="777"/>
      <c r="DF17" s="778"/>
      <c r="DG17" s="776" t="s">
        <v>493</v>
      </c>
      <c r="DH17" s="777"/>
      <c r="DI17" s="777"/>
      <c r="DJ17" s="777"/>
      <c r="DK17" s="778"/>
      <c r="DL17" s="776" t="s">
        <v>493</v>
      </c>
      <c r="DM17" s="777"/>
      <c r="DN17" s="777"/>
      <c r="DO17" s="777"/>
      <c r="DP17" s="778"/>
      <c r="DQ17" s="776" t="s">
        <v>493</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579</v>
      </c>
      <c r="BT18" s="774"/>
      <c r="BU18" s="774"/>
      <c r="BV18" s="774"/>
      <c r="BW18" s="774"/>
      <c r="BX18" s="774"/>
      <c r="BY18" s="774"/>
      <c r="BZ18" s="774"/>
      <c r="CA18" s="774"/>
      <c r="CB18" s="774"/>
      <c r="CC18" s="774"/>
      <c r="CD18" s="774"/>
      <c r="CE18" s="774"/>
      <c r="CF18" s="774"/>
      <c r="CG18" s="775"/>
      <c r="CH18" s="776">
        <v>-14</v>
      </c>
      <c r="CI18" s="777"/>
      <c r="CJ18" s="777"/>
      <c r="CK18" s="777"/>
      <c r="CL18" s="778"/>
      <c r="CM18" s="776">
        <v>6042</v>
      </c>
      <c r="CN18" s="777"/>
      <c r="CO18" s="777"/>
      <c r="CP18" s="777"/>
      <c r="CQ18" s="778"/>
      <c r="CR18" s="776">
        <v>3762</v>
      </c>
      <c r="CS18" s="777"/>
      <c r="CT18" s="777"/>
      <c r="CU18" s="777"/>
      <c r="CV18" s="778"/>
      <c r="CW18" s="776" t="s">
        <v>493</v>
      </c>
      <c r="CX18" s="777"/>
      <c r="CY18" s="777"/>
      <c r="CZ18" s="777"/>
      <c r="DA18" s="778"/>
      <c r="DB18" s="776">
        <v>4150</v>
      </c>
      <c r="DC18" s="777"/>
      <c r="DD18" s="777"/>
      <c r="DE18" s="777"/>
      <c r="DF18" s="778"/>
      <c r="DG18" s="776" t="s">
        <v>493</v>
      </c>
      <c r="DH18" s="777"/>
      <c r="DI18" s="777"/>
      <c r="DJ18" s="777"/>
      <c r="DK18" s="778"/>
      <c r="DL18" s="776">
        <v>15766</v>
      </c>
      <c r="DM18" s="777"/>
      <c r="DN18" s="777"/>
      <c r="DO18" s="777"/>
      <c r="DP18" s="778"/>
      <c r="DQ18" s="776">
        <v>-53</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580</v>
      </c>
      <c r="BT19" s="774"/>
      <c r="BU19" s="774"/>
      <c r="BV19" s="774"/>
      <c r="BW19" s="774"/>
      <c r="BX19" s="774"/>
      <c r="BY19" s="774"/>
      <c r="BZ19" s="774"/>
      <c r="CA19" s="774"/>
      <c r="CB19" s="774"/>
      <c r="CC19" s="774"/>
      <c r="CD19" s="774"/>
      <c r="CE19" s="774"/>
      <c r="CF19" s="774"/>
      <c r="CG19" s="775"/>
      <c r="CH19" s="776">
        <v>-186</v>
      </c>
      <c r="CI19" s="777"/>
      <c r="CJ19" s="777"/>
      <c r="CK19" s="777"/>
      <c r="CL19" s="778"/>
      <c r="CM19" s="776">
        <v>-7100</v>
      </c>
      <c r="CN19" s="777"/>
      <c r="CO19" s="777"/>
      <c r="CP19" s="777"/>
      <c r="CQ19" s="778"/>
      <c r="CR19" s="776">
        <v>5500</v>
      </c>
      <c r="CS19" s="777"/>
      <c r="CT19" s="777"/>
      <c r="CU19" s="777"/>
      <c r="CV19" s="778"/>
      <c r="CW19" s="776" t="s">
        <v>493</v>
      </c>
      <c r="CX19" s="777"/>
      <c r="CY19" s="777"/>
      <c r="CZ19" s="777"/>
      <c r="DA19" s="778"/>
      <c r="DB19" s="776">
        <v>6672</v>
      </c>
      <c r="DC19" s="777"/>
      <c r="DD19" s="777"/>
      <c r="DE19" s="777"/>
      <c r="DF19" s="778"/>
      <c r="DG19" s="776" t="s">
        <v>493</v>
      </c>
      <c r="DH19" s="777"/>
      <c r="DI19" s="777"/>
      <c r="DJ19" s="777"/>
      <c r="DK19" s="778"/>
      <c r="DL19" s="776">
        <v>11288</v>
      </c>
      <c r="DM19" s="777"/>
      <c r="DN19" s="777"/>
      <c r="DO19" s="777"/>
      <c r="DP19" s="778"/>
      <c r="DQ19" s="776">
        <v>1396</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581</v>
      </c>
      <c r="BT20" s="774"/>
      <c r="BU20" s="774"/>
      <c r="BV20" s="774"/>
      <c r="BW20" s="774"/>
      <c r="BX20" s="774"/>
      <c r="BY20" s="774"/>
      <c r="BZ20" s="774"/>
      <c r="CA20" s="774"/>
      <c r="CB20" s="774"/>
      <c r="CC20" s="774"/>
      <c r="CD20" s="774"/>
      <c r="CE20" s="774"/>
      <c r="CF20" s="774"/>
      <c r="CG20" s="775"/>
      <c r="CH20" s="776">
        <v>-8</v>
      </c>
      <c r="CI20" s="777"/>
      <c r="CJ20" s="777"/>
      <c r="CK20" s="777"/>
      <c r="CL20" s="778"/>
      <c r="CM20" s="776">
        <v>891</v>
      </c>
      <c r="CN20" s="777"/>
      <c r="CO20" s="777"/>
      <c r="CP20" s="777"/>
      <c r="CQ20" s="778"/>
      <c r="CR20" s="776">
        <v>978</v>
      </c>
      <c r="CS20" s="777"/>
      <c r="CT20" s="777"/>
      <c r="CU20" s="777"/>
      <c r="CV20" s="778"/>
      <c r="CW20" s="776">
        <v>245</v>
      </c>
      <c r="CX20" s="777"/>
      <c r="CY20" s="777"/>
      <c r="CZ20" s="777"/>
      <c r="DA20" s="778"/>
      <c r="DB20" s="776" t="s">
        <v>493</v>
      </c>
      <c r="DC20" s="777"/>
      <c r="DD20" s="777"/>
      <c r="DE20" s="777"/>
      <c r="DF20" s="778"/>
      <c r="DG20" s="776" t="s">
        <v>493</v>
      </c>
      <c r="DH20" s="777"/>
      <c r="DI20" s="777"/>
      <c r="DJ20" s="777"/>
      <c r="DK20" s="778"/>
      <c r="DL20" s="776" t="s">
        <v>493</v>
      </c>
      <c r="DM20" s="777"/>
      <c r="DN20" s="777"/>
      <c r="DO20" s="777"/>
      <c r="DP20" s="778"/>
      <c r="DQ20" s="776" t="s">
        <v>493</v>
      </c>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582</v>
      </c>
      <c r="BT21" s="774"/>
      <c r="BU21" s="774"/>
      <c r="BV21" s="774"/>
      <c r="BW21" s="774"/>
      <c r="BX21" s="774"/>
      <c r="BY21" s="774"/>
      <c r="BZ21" s="774"/>
      <c r="CA21" s="774"/>
      <c r="CB21" s="774"/>
      <c r="CC21" s="774"/>
      <c r="CD21" s="774"/>
      <c r="CE21" s="774"/>
      <c r="CF21" s="774"/>
      <c r="CG21" s="775"/>
      <c r="CH21" s="776">
        <v>-9</v>
      </c>
      <c r="CI21" s="777"/>
      <c r="CJ21" s="777"/>
      <c r="CK21" s="777"/>
      <c r="CL21" s="778"/>
      <c r="CM21" s="776">
        <v>436</v>
      </c>
      <c r="CN21" s="777"/>
      <c r="CO21" s="777"/>
      <c r="CP21" s="777"/>
      <c r="CQ21" s="778"/>
      <c r="CR21" s="776">
        <v>217</v>
      </c>
      <c r="CS21" s="777"/>
      <c r="CT21" s="777"/>
      <c r="CU21" s="777"/>
      <c r="CV21" s="778"/>
      <c r="CW21" s="776">
        <v>216</v>
      </c>
      <c r="CX21" s="777"/>
      <c r="CY21" s="777"/>
      <c r="CZ21" s="777"/>
      <c r="DA21" s="778"/>
      <c r="DB21" s="776" t="s">
        <v>493</v>
      </c>
      <c r="DC21" s="777"/>
      <c r="DD21" s="777"/>
      <c r="DE21" s="777"/>
      <c r="DF21" s="778"/>
      <c r="DG21" s="776" t="s">
        <v>493</v>
      </c>
      <c r="DH21" s="777"/>
      <c r="DI21" s="777"/>
      <c r="DJ21" s="777"/>
      <c r="DK21" s="778"/>
      <c r="DL21" s="776">
        <v>401</v>
      </c>
      <c r="DM21" s="777"/>
      <c r="DN21" s="777"/>
      <c r="DO21" s="777"/>
      <c r="DP21" s="778"/>
      <c r="DQ21" s="776">
        <v>361</v>
      </c>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382</v>
      </c>
      <c r="BA22" s="806"/>
      <c r="BB22" s="806"/>
      <c r="BC22" s="806"/>
      <c r="BD22" s="807"/>
      <c r="BE22" s="233"/>
      <c r="BF22" s="233"/>
      <c r="BG22" s="233"/>
      <c r="BH22" s="233"/>
      <c r="BI22" s="233"/>
      <c r="BJ22" s="233"/>
      <c r="BK22" s="233"/>
      <c r="BL22" s="233"/>
      <c r="BM22" s="233"/>
      <c r="BN22" s="233"/>
      <c r="BO22" s="233"/>
      <c r="BP22" s="233"/>
      <c r="BQ22" s="238">
        <v>16</v>
      </c>
      <c r="BR22" s="239"/>
      <c r="BS22" s="773" t="s">
        <v>583</v>
      </c>
      <c r="BT22" s="774"/>
      <c r="BU22" s="774"/>
      <c r="BV22" s="774"/>
      <c r="BW22" s="774"/>
      <c r="BX22" s="774"/>
      <c r="BY22" s="774"/>
      <c r="BZ22" s="774"/>
      <c r="CA22" s="774"/>
      <c r="CB22" s="774"/>
      <c r="CC22" s="774"/>
      <c r="CD22" s="774"/>
      <c r="CE22" s="774"/>
      <c r="CF22" s="774"/>
      <c r="CG22" s="775"/>
      <c r="CH22" s="776">
        <v>-33</v>
      </c>
      <c r="CI22" s="777"/>
      <c r="CJ22" s="777"/>
      <c r="CK22" s="777"/>
      <c r="CL22" s="778"/>
      <c r="CM22" s="776">
        <v>205</v>
      </c>
      <c r="CN22" s="777"/>
      <c r="CO22" s="777"/>
      <c r="CP22" s="777"/>
      <c r="CQ22" s="778"/>
      <c r="CR22" s="776">
        <v>100</v>
      </c>
      <c r="CS22" s="777"/>
      <c r="CT22" s="777"/>
      <c r="CU22" s="777"/>
      <c r="CV22" s="778"/>
      <c r="CW22" s="776">
        <v>85</v>
      </c>
      <c r="CX22" s="777"/>
      <c r="CY22" s="777"/>
      <c r="CZ22" s="777"/>
      <c r="DA22" s="778"/>
      <c r="DB22" s="776" t="s">
        <v>493</v>
      </c>
      <c r="DC22" s="777"/>
      <c r="DD22" s="777"/>
      <c r="DE22" s="777"/>
      <c r="DF22" s="778"/>
      <c r="DG22" s="776" t="s">
        <v>493</v>
      </c>
      <c r="DH22" s="777"/>
      <c r="DI22" s="777"/>
      <c r="DJ22" s="777"/>
      <c r="DK22" s="778"/>
      <c r="DL22" s="776" t="s">
        <v>493</v>
      </c>
      <c r="DM22" s="777"/>
      <c r="DN22" s="777"/>
      <c r="DO22" s="777"/>
      <c r="DP22" s="778"/>
      <c r="DQ22" s="776" t="s">
        <v>493</v>
      </c>
      <c r="DR22" s="777"/>
      <c r="DS22" s="777"/>
      <c r="DT22" s="777"/>
      <c r="DU22" s="778"/>
      <c r="DV22" s="773"/>
      <c r="DW22" s="774"/>
      <c r="DX22" s="774"/>
      <c r="DY22" s="774"/>
      <c r="DZ22" s="779"/>
      <c r="EA22" s="234"/>
    </row>
    <row r="23" spans="1:131" s="235" customFormat="1" ht="26.25" customHeight="1" thickBot="1" x14ac:dyDescent="0.2">
      <c r="A23" s="240" t="s">
        <v>383</v>
      </c>
      <c r="B23" s="789" t="s">
        <v>384</v>
      </c>
      <c r="C23" s="790"/>
      <c r="D23" s="790"/>
      <c r="E23" s="790"/>
      <c r="F23" s="790"/>
      <c r="G23" s="790"/>
      <c r="H23" s="790"/>
      <c r="I23" s="790"/>
      <c r="J23" s="790"/>
      <c r="K23" s="790"/>
      <c r="L23" s="790"/>
      <c r="M23" s="790"/>
      <c r="N23" s="790"/>
      <c r="O23" s="790"/>
      <c r="P23" s="791"/>
      <c r="Q23" s="792">
        <v>720323</v>
      </c>
      <c r="R23" s="793"/>
      <c r="S23" s="793"/>
      <c r="T23" s="793"/>
      <c r="U23" s="793"/>
      <c r="V23" s="793">
        <v>716201</v>
      </c>
      <c r="W23" s="793"/>
      <c r="X23" s="793"/>
      <c r="Y23" s="793"/>
      <c r="Z23" s="793"/>
      <c r="AA23" s="793">
        <v>4119</v>
      </c>
      <c r="AB23" s="793"/>
      <c r="AC23" s="793"/>
      <c r="AD23" s="793"/>
      <c r="AE23" s="794"/>
      <c r="AF23" s="795">
        <v>1937</v>
      </c>
      <c r="AG23" s="793"/>
      <c r="AH23" s="793"/>
      <c r="AI23" s="793"/>
      <c r="AJ23" s="796"/>
      <c r="AK23" s="797"/>
      <c r="AL23" s="798"/>
      <c r="AM23" s="798"/>
      <c r="AN23" s="798"/>
      <c r="AO23" s="798"/>
      <c r="AP23" s="793">
        <v>1258401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584</v>
      </c>
      <c r="BT23" s="774"/>
      <c r="BU23" s="774"/>
      <c r="BV23" s="774"/>
      <c r="BW23" s="774"/>
      <c r="BX23" s="774"/>
      <c r="BY23" s="774"/>
      <c r="BZ23" s="774"/>
      <c r="CA23" s="774"/>
      <c r="CB23" s="774"/>
      <c r="CC23" s="774"/>
      <c r="CD23" s="774"/>
      <c r="CE23" s="774"/>
      <c r="CF23" s="774"/>
      <c r="CG23" s="775"/>
      <c r="CH23" s="776">
        <v>140</v>
      </c>
      <c r="CI23" s="777"/>
      <c r="CJ23" s="777"/>
      <c r="CK23" s="777"/>
      <c r="CL23" s="778"/>
      <c r="CM23" s="776">
        <v>11808</v>
      </c>
      <c r="CN23" s="777"/>
      <c r="CO23" s="777"/>
      <c r="CP23" s="777"/>
      <c r="CQ23" s="778"/>
      <c r="CR23" s="776">
        <v>1</v>
      </c>
      <c r="CS23" s="777"/>
      <c r="CT23" s="777"/>
      <c r="CU23" s="777"/>
      <c r="CV23" s="778"/>
      <c r="CW23" s="776" t="s">
        <v>493</v>
      </c>
      <c r="CX23" s="777"/>
      <c r="CY23" s="777"/>
      <c r="CZ23" s="777"/>
      <c r="DA23" s="778"/>
      <c r="DB23" s="776" t="s">
        <v>493</v>
      </c>
      <c r="DC23" s="777"/>
      <c r="DD23" s="777"/>
      <c r="DE23" s="777"/>
      <c r="DF23" s="778"/>
      <c r="DG23" s="776" t="s">
        <v>493</v>
      </c>
      <c r="DH23" s="777"/>
      <c r="DI23" s="777"/>
      <c r="DJ23" s="777"/>
      <c r="DK23" s="778"/>
      <c r="DL23" s="776" t="s">
        <v>493</v>
      </c>
      <c r="DM23" s="777"/>
      <c r="DN23" s="777"/>
      <c r="DO23" s="777"/>
      <c r="DP23" s="778"/>
      <c r="DQ23" s="776" t="s">
        <v>493</v>
      </c>
      <c r="DR23" s="777"/>
      <c r="DS23" s="777"/>
      <c r="DT23" s="777"/>
      <c r="DU23" s="778"/>
      <c r="DV23" s="773"/>
      <c r="DW23" s="774"/>
      <c r="DX23" s="774"/>
      <c r="DY23" s="774"/>
      <c r="DZ23" s="779"/>
      <c r="EA23" s="234"/>
    </row>
    <row r="24" spans="1:131" s="235" customFormat="1" ht="26.25" customHeight="1" x14ac:dyDescent="0.15">
      <c r="A24" s="808" t="s">
        <v>385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585</v>
      </c>
      <c r="BT24" s="774"/>
      <c r="BU24" s="774"/>
      <c r="BV24" s="774"/>
      <c r="BW24" s="774"/>
      <c r="BX24" s="774"/>
      <c r="BY24" s="774"/>
      <c r="BZ24" s="774"/>
      <c r="CA24" s="774"/>
      <c r="CB24" s="774"/>
      <c r="CC24" s="774"/>
      <c r="CD24" s="774"/>
      <c r="CE24" s="774"/>
      <c r="CF24" s="774"/>
      <c r="CG24" s="775"/>
      <c r="CH24" s="776" t="s">
        <v>493</v>
      </c>
      <c r="CI24" s="777"/>
      <c r="CJ24" s="777"/>
      <c r="CK24" s="777"/>
      <c r="CL24" s="778"/>
      <c r="CM24" s="776">
        <v>90052</v>
      </c>
      <c r="CN24" s="777"/>
      <c r="CO24" s="777"/>
      <c r="CP24" s="777"/>
      <c r="CQ24" s="778"/>
      <c r="CR24" s="776">
        <v>45026</v>
      </c>
      <c r="CS24" s="777"/>
      <c r="CT24" s="777"/>
      <c r="CU24" s="777"/>
      <c r="CV24" s="778"/>
      <c r="CW24" s="776" t="s">
        <v>493</v>
      </c>
      <c r="CX24" s="777"/>
      <c r="CY24" s="777"/>
      <c r="CZ24" s="777"/>
      <c r="DA24" s="778"/>
      <c r="DB24" s="776">
        <v>15639</v>
      </c>
      <c r="DC24" s="777"/>
      <c r="DD24" s="777"/>
      <c r="DE24" s="777"/>
      <c r="DF24" s="778"/>
      <c r="DG24" s="776">
        <v>99523</v>
      </c>
      <c r="DH24" s="777"/>
      <c r="DI24" s="777"/>
      <c r="DJ24" s="777"/>
      <c r="DK24" s="778"/>
      <c r="DL24" s="776" t="s">
        <v>493</v>
      </c>
      <c r="DM24" s="777"/>
      <c r="DN24" s="777"/>
      <c r="DO24" s="777"/>
      <c r="DP24" s="778"/>
      <c r="DQ24" s="776" t="s">
        <v>493</v>
      </c>
      <c r="DR24" s="777"/>
      <c r="DS24" s="777"/>
      <c r="DT24" s="777"/>
      <c r="DU24" s="778"/>
      <c r="DV24" s="773"/>
      <c r="DW24" s="774"/>
      <c r="DX24" s="774"/>
      <c r="DY24" s="774"/>
      <c r="DZ24" s="779"/>
      <c r="EA24" s="234"/>
    </row>
    <row r="25" spans="1:131" ht="26.25" customHeight="1" thickBot="1" x14ac:dyDescent="0.2">
      <c r="A25" s="725" t="s">
        <v>386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586</v>
      </c>
      <c r="BT25" s="774"/>
      <c r="BU25" s="774"/>
      <c r="BV25" s="774"/>
      <c r="BW25" s="774"/>
      <c r="BX25" s="774"/>
      <c r="BY25" s="774"/>
      <c r="BZ25" s="774"/>
      <c r="CA25" s="774"/>
      <c r="CB25" s="774"/>
      <c r="CC25" s="774"/>
      <c r="CD25" s="774"/>
      <c r="CE25" s="774"/>
      <c r="CF25" s="774"/>
      <c r="CG25" s="775"/>
      <c r="CH25" s="776">
        <v>-367</v>
      </c>
      <c r="CI25" s="777"/>
      <c r="CJ25" s="777"/>
      <c r="CK25" s="777"/>
      <c r="CL25" s="778"/>
      <c r="CM25" s="776">
        <v>-234</v>
      </c>
      <c r="CN25" s="777"/>
      <c r="CO25" s="777"/>
      <c r="CP25" s="777"/>
      <c r="CQ25" s="778"/>
      <c r="CR25" s="776">
        <v>5100</v>
      </c>
      <c r="CS25" s="777"/>
      <c r="CT25" s="777"/>
      <c r="CU25" s="777"/>
      <c r="CV25" s="778"/>
      <c r="CW25" s="776">
        <v>136</v>
      </c>
      <c r="CX25" s="777"/>
      <c r="CY25" s="777"/>
      <c r="CZ25" s="777"/>
      <c r="DA25" s="778"/>
      <c r="DB25" s="776">
        <v>14771</v>
      </c>
      <c r="DC25" s="777"/>
      <c r="DD25" s="777"/>
      <c r="DE25" s="777"/>
      <c r="DF25" s="778"/>
      <c r="DG25" s="776" t="s">
        <v>493</v>
      </c>
      <c r="DH25" s="777"/>
      <c r="DI25" s="777"/>
      <c r="DJ25" s="777"/>
      <c r="DK25" s="778"/>
      <c r="DL25" s="776">
        <v>15500</v>
      </c>
      <c r="DM25" s="777"/>
      <c r="DN25" s="777"/>
      <c r="DO25" s="777"/>
      <c r="DP25" s="778"/>
      <c r="DQ25" s="776">
        <v>13950</v>
      </c>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387</v>
      </c>
      <c r="R26" s="734"/>
      <c r="S26" s="734"/>
      <c r="T26" s="734"/>
      <c r="U26" s="735"/>
      <c r="V26" s="733" t="s">
        <v>388</v>
      </c>
      <c r="W26" s="734"/>
      <c r="X26" s="734"/>
      <c r="Y26" s="734"/>
      <c r="Z26" s="735"/>
      <c r="AA26" s="733" t="s">
        <v>389</v>
      </c>
      <c r="AB26" s="734"/>
      <c r="AC26" s="734"/>
      <c r="AD26" s="734"/>
      <c r="AE26" s="734"/>
      <c r="AF26" s="814" t="s">
        <v>390</v>
      </c>
      <c r="AG26" s="815"/>
      <c r="AH26" s="815"/>
      <c r="AI26" s="815"/>
      <c r="AJ26" s="816"/>
      <c r="AK26" s="734" t="s">
        <v>391</v>
      </c>
      <c r="AL26" s="734"/>
      <c r="AM26" s="734"/>
      <c r="AN26" s="734"/>
      <c r="AO26" s="735"/>
      <c r="AP26" s="733" t="s">
        <v>392</v>
      </c>
      <c r="AQ26" s="734"/>
      <c r="AR26" s="734"/>
      <c r="AS26" s="734"/>
      <c r="AT26" s="735"/>
      <c r="AU26" s="733" t="s">
        <v>393</v>
      </c>
      <c r="AV26" s="734"/>
      <c r="AW26" s="734"/>
      <c r="AX26" s="734"/>
      <c r="AY26" s="735"/>
      <c r="AZ26" s="733" t="s">
        <v>394</v>
      </c>
      <c r="BA26" s="734"/>
      <c r="BB26" s="734"/>
      <c r="BC26" s="734"/>
      <c r="BD26" s="735"/>
      <c r="BE26" s="733" t="s">
        <v>364</v>
      </c>
      <c r="BF26" s="734"/>
      <c r="BG26" s="734"/>
      <c r="BH26" s="734"/>
      <c r="BI26" s="740"/>
      <c r="BJ26" s="232"/>
      <c r="BK26" s="232"/>
      <c r="BL26" s="232"/>
      <c r="BM26" s="232"/>
      <c r="BN26" s="232"/>
      <c r="BO26" s="241"/>
      <c r="BP26" s="241"/>
      <c r="BQ26" s="238">
        <v>20</v>
      </c>
      <c r="BR26" s="239"/>
      <c r="BS26" s="773" t="s">
        <v>587</v>
      </c>
      <c r="BT26" s="774"/>
      <c r="BU26" s="774"/>
      <c r="BV26" s="774"/>
      <c r="BW26" s="774"/>
      <c r="BX26" s="774"/>
      <c r="BY26" s="774"/>
      <c r="BZ26" s="774"/>
      <c r="CA26" s="774"/>
      <c r="CB26" s="774"/>
      <c r="CC26" s="774"/>
      <c r="CD26" s="774"/>
      <c r="CE26" s="774"/>
      <c r="CF26" s="774"/>
      <c r="CG26" s="775"/>
      <c r="CH26" s="776">
        <v>4</v>
      </c>
      <c r="CI26" s="777"/>
      <c r="CJ26" s="777"/>
      <c r="CK26" s="777"/>
      <c r="CL26" s="778"/>
      <c r="CM26" s="776">
        <v>108</v>
      </c>
      <c r="CN26" s="777"/>
      <c r="CO26" s="777"/>
      <c r="CP26" s="777"/>
      <c r="CQ26" s="778"/>
      <c r="CR26" s="776">
        <v>20</v>
      </c>
      <c r="CS26" s="777"/>
      <c r="CT26" s="777"/>
      <c r="CU26" s="777"/>
      <c r="CV26" s="778"/>
      <c r="CW26" s="776" t="s">
        <v>493</v>
      </c>
      <c r="CX26" s="777"/>
      <c r="CY26" s="777"/>
      <c r="CZ26" s="777"/>
      <c r="DA26" s="778"/>
      <c r="DB26" s="776" t="s">
        <v>493</v>
      </c>
      <c r="DC26" s="777"/>
      <c r="DD26" s="777"/>
      <c r="DE26" s="777"/>
      <c r="DF26" s="778"/>
      <c r="DG26" s="776" t="s">
        <v>493</v>
      </c>
      <c r="DH26" s="777"/>
      <c r="DI26" s="777"/>
      <c r="DJ26" s="777"/>
      <c r="DK26" s="778"/>
      <c r="DL26" s="776" t="s">
        <v>493</v>
      </c>
      <c r="DM26" s="777"/>
      <c r="DN26" s="777"/>
      <c r="DO26" s="777"/>
      <c r="DP26" s="778"/>
      <c r="DQ26" s="776" t="s">
        <v>493</v>
      </c>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588</v>
      </c>
      <c r="BT27" s="774"/>
      <c r="BU27" s="774"/>
      <c r="BV27" s="774"/>
      <c r="BW27" s="774"/>
      <c r="BX27" s="774"/>
      <c r="BY27" s="774"/>
      <c r="BZ27" s="774"/>
      <c r="CA27" s="774"/>
      <c r="CB27" s="774"/>
      <c r="CC27" s="774"/>
      <c r="CD27" s="774"/>
      <c r="CE27" s="774"/>
      <c r="CF27" s="774"/>
      <c r="CG27" s="775"/>
      <c r="CH27" s="776">
        <v>-122</v>
      </c>
      <c r="CI27" s="777"/>
      <c r="CJ27" s="777"/>
      <c r="CK27" s="777"/>
      <c r="CL27" s="778"/>
      <c r="CM27" s="776">
        <v>14933</v>
      </c>
      <c r="CN27" s="777"/>
      <c r="CO27" s="777"/>
      <c r="CP27" s="777"/>
      <c r="CQ27" s="778"/>
      <c r="CR27" s="776">
        <v>15510</v>
      </c>
      <c r="CS27" s="777"/>
      <c r="CT27" s="777"/>
      <c r="CU27" s="777"/>
      <c r="CV27" s="778"/>
      <c r="CW27" s="776">
        <v>3258</v>
      </c>
      <c r="CX27" s="777"/>
      <c r="CY27" s="777"/>
      <c r="CZ27" s="777"/>
      <c r="DA27" s="778"/>
      <c r="DB27" s="776" t="s">
        <v>493</v>
      </c>
      <c r="DC27" s="777"/>
      <c r="DD27" s="777"/>
      <c r="DE27" s="777"/>
      <c r="DF27" s="778"/>
      <c r="DG27" s="776" t="s">
        <v>493</v>
      </c>
      <c r="DH27" s="777"/>
      <c r="DI27" s="777"/>
      <c r="DJ27" s="777"/>
      <c r="DK27" s="778"/>
      <c r="DL27" s="776" t="s">
        <v>493</v>
      </c>
      <c r="DM27" s="777"/>
      <c r="DN27" s="777"/>
      <c r="DO27" s="777"/>
      <c r="DP27" s="778"/>
      <c r="DQ27" s="776" t="s">
        <v>493</v>
      </c>
      <c r="DR27" s="777"/>
      <c r="DS27" s="777"/>
      <c r="DT27" s="777"/>
      <c r="DU27" s="778"/>
      <c r="DV27" s="773"/>
      <c r="DW27" s="774"/>
      <c r="DX27" s="774"/>
      <c r="DY27" s="774"/>
      <c r="DZ27" s="779"/>
      <c r="EA27" s="230"/>
    </row>
    <row r="28" spans="1:131" ht="26.25" customHeight="1" thickTop="1" x14ac:dyDescent="0.15">
      <c r="A28" s="242">
        <v>1</v>
      </c>
      <c r="B28" s="749" t="s">
        <v>545</v>
      </c>
      <c r="C28" s="750"/>
      <c r="D28" s="750"/>
      <c r="E28" s="750"/>
      <c r="F28" s="750"/>
      <c r="G28" s="750"/>
      <c r="H28" s="750"/>
      <c r="I28" s="750"/>
      <c r="J28" s="750"/>
      <c r="K28" s="750"/>
      <c r="L28" s="750"/>
      <c r="M28" s="750"/>
      <c r="N28" s="750"/>
      <c r="O28" s="750"/>
      <c r="P28" s="751"/>
      <c r="Q28" s="822">
        <v>17381</v>
      </c>
      <c r="R28" s="823"/>
      <c r="S28" s="823"/>
      <c r="T28" s="823"/>
      <c r="U28" s="823"/>
      <c r="V28" s="823">
        <v>17304</v>
      </c>
      <c r="W28" s="823"/>
      <c r="X28" s="823"/>
      <c r="Y28" s="823"/>
      <c r="Z28" s="823"/>
      <c r="AA28" s="823">
        <v>77</v>
      </c>
      <c r="AB28" s="823"/>
      <c r="AC28" s="823"/>
      <c r="AD28" s="823"/>
      <c r="AE28" s="824"/>
      <c r="AF28" s="825">
        <v>77</v>
      </c>
      <c r="AG28" s="823"/>
      <c r="AH28" s="823"/>
      <c r="AI28" s="823"/>
      <c r="AJ28" s="826"/>
      <c r="AK28" s="827">
        <v>2961</v>
      </c>
      <c r="AL28" s="828"/>
      <c r="AM28" s="828"/>
      <c r="AN28" s="828"/>
      <c r="AO28" s="828"/>
      <c r="AP28" s="828" t="s">
        <v>493</v>
      </c>
      <c r="AQ28" s="828"/>
      <c r="AR28" s="828"/>
      <c r="AS28" s="828"/>
      <c r="AT28" s="828"/>
      <c r="AU28" s="828" t="s">
        <v>493</v>
      </c>
      <c r="AV28" s="828"/>
      <c r="AW28" s="828"/>
      <c r="AX28" s="828"/>
      <c r="AY28" s="828"/>
      <c r="AZ28" s="829" t="s">
        <v>493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543</v>
      </c>
      <c r="C29" s="781"/>
      <c r="D29" s="781"/>
      <c r="E29" s="781"/>
      <c r="F29" s="781"/>
      <c r="G29" s="781"/>
      <c r="H29" s="781"/>
      <c r="I29" s="781"/>
      <c r="J29" s="781"/>
      <c r="K29" s="781"/>
      <c r="L29" s="781"/>
      <c r="M29" s="781"/>
      <c r="N29" s="781"/>
      <c r="O29" s="781"/>
      <c r="P29" s="782"/>
      <c r="Q29" s="783">
        <v>105920</v>
      </c>
      <c r="R29" s="784"/>
      <c r="S29" s="784"/>
      <c r="T29" s="784"/>
      <c r="U29" s="784"/>
      <c r="V29" s="784">
        <v>105043</v>
      </c>
      <c r="W29" s="784"/>
      <c r="X29" s="784"/>
      <c r="Y29" s="784"/>
      <c r="Z29" s="784"/>
      <c r="AA29" s="784">
        <v>877</v>
      </c>
      <c r="AB29" s="784"/>
      <c r="AC29" s="784"/>
      <c r="AD29" s="784"/>
      <c r="AE29" s="785"/>
      <c r="AF29" s="786">
        <v>877</v>
      </c>
      <c r="AG29" s="787"/>
      <c r="AH29" s="787"/>
      <c r="AI29" s="787"/>
      <c r="AJ29" s="788"/>
      <c r="AK29" s="834">
        <v>16350</v>
      </c>
      <c r="AL29" s="830"/>
      <c r="AM29" s="830"/>
      <c r="AN29" s="830"/>
      <c r="AO29" s="830"/>
      <c r="AP29" s="830" t="s">
        <v>493</v>
      </c>
      <c r="AQ29" s="830"/>
      <c r="AR29" s="830"/>
      <c r="AS29" s="830"/>
      <c r="AT29" s="830"/>
      <c r="AU29" s="830" t="s">
        <v>493</v>
      </c>
      <c r="AV29" s="830"/>
      <c r="AW29" s="830"/>
      <c r="AX29" s="830"/>
      <c r="AY29" s="830"/>
      <c r="AZ29" s="831" t="s">
        <v>493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563</v>
      </c>
      <c r="C30" s="781"/>
      <c r="D30" s="781"/>
      <c r="E30" s="781"/>
      <c r="F30" s="781"/>
      <c r="G30" s="781"/>
      <c r="H30" s="781"/>
      <c r="I30" s="781"/>
      <c r="J30" s="781"/>
      <c r="K30" s="781"/>
      <c r="L30" s="781"/>
      <c r="M30" s="781"/>
      <c r="N30" s="781"/>
      <c r="O30" s="781"/>
      <c r="P30" s="782"/>
      <c r="Q30" s="783">
        <v>103395</v>
      </c>
      <c r="R30" s="784"/>
      <c r="S30" s="784"/>
      <c r="T30" s="784"/>
      <c r="U30" s="784"/>
      <c r="V30" s="784">
        <v>103395</v>
      </c>
      <c r="W30" s="784"/>
      <c r="X30" s="784"/>
      <c r="Y30" s="784"/>
      <c r="Z30" s="784"/>
      <c r="AA30" s="784" t="s">
        <v>493</v>
      </c>
      <c r="AB30" s="784"/>
      <c r="AC30" s="784"/>
      <c r="AD30" s="784"/>
      <c r="AE30" s="785"/>
      <c r="AF30" s="786" t="s">
        <v>493</v>
      </c>
      <c r="AG30" s="787"/>
      <c r="AH30" s="787"/>
      <c r="AI30" s="787"/>
      <c r="AJ30" s="788"/>
      <c r="AK30" s="834">
        <v>8430</v>
      </c>
      <c r="AL30" s="830"/>
      <c r="AM30" s="830"/>
      <c r="AN30" s="830"/>
      <c r="AO30" s="830"/>
      <c r="AP30" s="830" t="s">
        <v>493</v>
      </c>
      <c r="AQ30" s="830"/>
      <c r="AR30" s="830"/>
      <c r="AS30" s="830"/>
      <c r="AT30" s="830"/>
      <c r="AU30" s="830" t="s">
        <v>493</v>
      </c>
      <c r="AV30" s="830"/>
      <c r="AW30" s="830"/>
      <c r="AX30" s="830"/>
      <c r="AY30" s="830"/>
      <c r="AZ30" s="831" t="s">
        <v>493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539</v>
      </c>
      <c r="C31" s="781"/>
      <c r="D31" s="781"/>
      <c r="E31" s="781"/>
      <c r="F31" s="781"/>
      <c r="G31" s="781"/>
      <c r="H31" s="781"/>
      <c r="I31" s="781"/>
      <c r="J31" s="781"/>
      <c r="K31" s="781"/>
      <c r="L31" s="781"/>
      <c r="M31" s="781"/>
      <c r="N31" s="781"/>
      <c r="O31" s="781"/>
      <c r="P31" s="782"/>
      <c r="Q31" s="783">
        <v>23067</v>
      </c>
      <c r="R31" s="784"/>
      <c r="S31" s="784"/>
      <c r="T31" s="784"/>
      <c r="U31" s="784"/>
      <c r="V31" s="784">
        <v>20424</v>
      </c>
      <c r="W31" s="784"/>
      <c r="X31" s="784"/>
      <c r="Y31" s="784"/>
      <c r="Z31" s="784"/>
      <c r="AA31" s="784">
        <v>2643</v>
      </c>
      <c r="AB31" s="784"/>
      <c r="AC31" s="784"/>
      <c r="AD31" s="784"/>
      <c r="AE31" s="785"/>
      <c r="AF31" s="786">
        <v>2643</v>
      </c>
      <c r="AG31" s="787"/>
      <c r="AH31" s="787"/>
      <c r="AI31" s="787"/>
      <c r="AJ31" s="788"/>
      <c r="AK31" s="834" t="s">
        <v>493</v>
      </c>
      <c r="AL31" s="830"/>
      <c r="AM31" s="830"/>
      <c r="AN31" s="830"/>
      <c r="AO31" s="830"/>
      <c r="AP31" s="830" t="s">
        <v>493</v>
      </c>
      <c r="AQ31" s="830"/>
      <c r="AR31" s="830"/>
      <c r="AS31" s="830"/>
      <c r="AT31" s="830"/>
      <c r="AU31" s="830" t="s">
        <v>493</v>
      </c>
      <c r="AV31" s="830"/>
      <c r="AW31" s="830"/>
      <c r="AX31" s="830"/>
      <c r="AY31" s="830"/>
      <c r="AZ31" s="831" t="s">
        <v>493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564</v>
      </c>
      <c r="C32" s="781"/>
      <c r="D32" s="781"/>
      <c r="E32" s="781"/>
      <c r="F32" s="781"/>
      <c r="G32" s="781"/>
      <c r="H32" s="781"/>
      <c r="I32" s="781"/>
      <c r="J32" s="781"/>
      <c r="K32" s="781"/>
      <c r="L32" s="781"/>
      <c r="M32" s="781"/>
      <c r="N32" s="781"/>
      <c r="O32" s="781"/>
      <c r="P32" s="782"/>
      <c r="Q32" s="783">
        <v>628</v>
      </c>
      <c r="R32" s="784"/>
      <c r="S32" s="784"/>
      <c r="T32" s="784"/>
      <c r="U32" s="784"/>
      <c r="V32" s="784">
        <v>628</v>
      </c>
      <c r="W32" s="784"/>
      <c r="X32" s="784"/>
      <c r="Y32" s="784"/>
      <c r="Z32" s="784"/>
      <c r="AA32" s="784" t="s">
        <v>493</v>
      </c>
      <c r="AB32" s="784"/>
      <c r="AC32" s="784"/>
      <c r="AD32" s="784"/>
      <c r="AE32" s="785"/>
      <c r="AF32" s="786" t="s">
        <v>493</v>
      </c>
      <c r="AG32" s="787"/>
      <c r="AH32" s="787"/>
      <c r="AI32" s="787"/>
      <c r="AJ32" s="788"/>
      <c r="AK32" s="834" t="s">
        <v>493</v>
      </c>
      <c r="AL32" s="830"/>
      <c r="AM32" s="830"/>
      <c r="AN32" s="830"/>
      <c r="AO32" s="830"/>
      <c r="AP32" s="830">
        <v>450</v>
      </c>
      <c r="AQ32" s="830"/>
      <c r="AR32" s="830"/>
      <c r="AS32" s="830"/>
      <c r="AT32" s="830"/>
      <c r="AU32" s="830" t="s">
        <v>493</v>
      </c>
      <c r="AV32" s="830"/>
      <c r="AW32" s="830"/>
      <c r="AX32" s="830"/>
      <c r="AY32" s="830"/>
      <c r="AZ32" s="831" t="s">
        <v>493</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538</v>
      </c>
      <c r="C33" s="781"/>
      <c r="D33" s="781"/>
      <c r="E33" s="781"/>
      <c r="F33" s="781"/>
      <c r="G33" s="781"/>
      <c r="H33" s="781"/>
      <c r="I33" s="781"/>
      <c r="J33" s="781"/>
      <c r="K33" s="781"/>
      <c r="L33" s="781"/>
      <c r="M33" s="781"/>
      <c r="N33" s="781"/>
      <c r="O33" s="781"/>
      <c r="P33" s="782"/>
      <c r="Q33" s="783">
        <v>22327</v>
      </c>
      <c r="R33" s="784"/>
      <c r="S33" s="784"/>
      <c r="T33" s="784"/>
      <c r="U33" s="784"/>
      <c r="V33" s="784">
        <v>21764</v>
      </c>
      <c r="W33" s="784"/>
      <c r="X33" s="784"/>
      <c r="Y33" s="784"/>
      <c r="Z33" s="784"/>
      <c r="AA33" s="784">
        <v>563</v>
      </c>
      <c r="AB33" s="784"/>
      <c r="AC33" s="784"/>
      <c r="AD33" s="784"/>
      <c r="AE33" s="785"/>
      <c r="AF33" s="786">
        <v>6787</v>
      </c>
      <c r="AG33" s="787"/>
      <c r="AH33" s="787"/>
      <c r="AI33" s="787"/>
      <c r="AJ33" s="788"/>
      <c r="AK33" s="834">
        <v>258</v>
      </c>
      <c r="AL33" s="830"/>
      <c r="AM33" s="830"/>
      <c r="AN33" s="830"/>
      <c r="AO33" s="830"/>
      <c r="AP33" s="830">
        <v>66537</v>
      </c>
      <c r="AQ33" s="830"/>
      <c r="AR33" s="830"/>
      <c r="AS33" s="830"/>
      <c r="AT33" s="830"/>
      <c r="AU33" s="830">
        <v>1597</v>
      </c>
      <c r="AV33" s="830"/>
      <c r="AW33" s="830"/>
      <c r="AX33" s="830"/>
      <c r="AY33" s="830"/>
      <c r="AZ33" s="831" t="s">
        <v>493</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542</v>
      </c>
      <c r="C34" s="781"/>
      <c r="D34" s="781"/>
      <c r="E34" s="781"/>
      <c r="F34" s="781"/>
      <c r="G34" s="781"/>
      <c r="H34" s="781"/>
      <c r="I34" s="781"/>
      <c r="J34" s="781"/>
      <c r="K34" s="781"/>
      <c r="L34" s="781"/>
      <c r="M34" s="781"/>
      <c r="N34" s="781"/>
      <c r="O34" s="781"/>
      <c r="P34" s="782"/>
      <c r="Q34" s="783">
        <v>42572</v>
      </c>
      <c r="R34" s="784"/>
      <c r="S34" s="784"/>
      <c r="T34" s="784"/>
      <c r="U34" s="784"/>
      <c r="V34" s="784">
        <v>42028</v>
      </c>
      <c r="W34" s="784"/>
      <c r="X34" s="784"/>
      <c r="Y34" s="784"/>
      <c r="Z34" s="784"/>
      <c r="AA34" s="784">
        <v>544</v>
      </c>
      <c r="AB34" s="784"/>
      <c r="AC34" s="784"/>
      <c r="AD34" s="784"/>
      <c r="AE34" s="785"/>
      <c r="AF34" s="786">
        <v>1031</v>
      </c>
      <c r="AG34" s="787"/>
      <c r="AH34" s="787"/>
      <c r="AI34" s="787"/>
      <c r="AJ34" s="788"/>
      <c r="AK34" s="834">
        <v>17482</v>
      </c>
      <c r="AL34" s="830"/>
      <c r="AM34" s="830"/>
      <c r="AN34" s="830"/>
      <c r="AO34" s="830"/>
      <c r="AP34" s="830">
        <v>357501</v>
      </c>
      <c r="AQ34" s="830"/>
      <c r="AR34" s="830"/>
      <c r="AS34" s="830"/>
      <c r="AT34" s="830"/>
      <c r="AU34" s="830">
        <v>190191</v>
      </c>
      <c r="AV34" s="830"/>
      <c r="AW34" s="830"/>
      <c r="AX34" s="830"/>
      <c r="AY34" s="830"/>
      <c r="AZ34" s="831" t="s">
        <v>493</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544</v>
      </c>
      <c r="C35" s="781"/>
      <c r="D35" s="781"/>
      <c r="E35" s="781"/>
      <c r="F35" s="781"/>
      <c r="G35" s="781"/>
      <c r="H35" s="781"/>
      <c r="I35" s="781"/>
      <c r="J35" s="781"/>
      <c r="K35" s="781"/>
      <c r="L35" s="781"/>
      <c r="M35" s="781"/>
      <c r="N35" s="781"/>
      <c r="O35" s="781"/>
      <c r="P35" s="782"/>
      <c r="Q35" s="783">
        <v>2054</v>
      </c>
      <c r="R35" s="784"/>
      <c r="S35" s="784"/>
      <c r="T35" s="784"/>
      <c r="U35" s="784"/>
      <c r="V35" s="784">
        <v>2051</v>
      </c>
      <c r="W35" s="784"/>
      <c r="X35" s="784"/>
      <c r="Y35" s="784"/>
      <c r="Z35" s="784"/>
      <c r="AA35" s="784">
        <v>3</v>
      </c>
      <c r="AB35" s="784"/>
      <c r="AC35" s="784"/>
      <c r="AD35" s="784"/>
      <c r="AE35" s="785"/>
      <c r="AF35" s="786">
        <v>83</v>
      </c>
      <c r="AG35" s="787"/>
      <c r="AH35" s="787"/>
      <c r="AI35" s="787"/>
      <c r="AJ35" s="788"/>
      <c r="AK35" s="834">
        <v>201</v>
      </c>
      <c r="AL35" s="830"/>
      <c r="AM35" s="830"/>
      <c r="AN35" s="830"/>
      <c r="AO35" s="830"/>
      <c r="AP35" s="830">
        <v>1229</v>
      </c>
      <c r="AQ35" s="830"/>
      <c r="AR35" s="830"/>
      <c r="AS35" s="830"/>
      <c r="AT35" s="830"/>
      <c r="AU35" s="830">
        <v>892</v>
      </c>
      <c r="AV35" s="830"/>
      <c r="AW35" s="830"/>
      <c r="AX35" s="830"/>
      <c r="AY35" s="830"/>
      <c r="AZ35" s="831" t="s">
        <v>493</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541</v>
      </c>
      <c r="C36" s="781"/>
      <c r="D36" s="781"/>
      <c r="E36" s="781"/>
      <c r="F36" s="781"/>
      <c r="G36" s="781"/>
      <c r="H36" s="781"/>
      <c r="I36" s="781"/>
      <c r="J36" s="781"/>
      <c r="K36" s="781"/>
      <c r="L36" s="781"/>
      <c r="M36" s="781"/>
      <c r="N36" s="781"/>
      <c r="O36" s="781"/>
      <c r="P36" s="782"/>
      <c r="Q36" s="783">
        <v>831</v>
      </c>
      <c r="R36" s="784"/>
      <c r="S36" s="784"/>
      <c r="T36" s="784"/>
      <c r="U36" s="784"/>
      <c r="V36" s="784">
        <v>831</v>
      </c>
      <c r="W36" s="784"/>
      <c r="X36" s="784"/>
      <c r="Y36" s="784"/>
      <c r="Z36" s="784"/>
      <c r="AA36" s="784" t="s">
        <v>493</v>
      </c>
      <c r="AB36" s="784"/>
      <c r="AC36" s="784"/>
      <c r="AD36" s="784"/>
      <c r="AE36" s="785"/>
      <c r="AF36" s="786">
        <v>1058</v>
      </c>
      <c r="AG36" s="787"/>
      <c r="AH36" s="787"/>
      <c r="AI36" s="787"/>
      <c r="AJ36" s="788"/>
      <c r="AK36" s="834" t="s">
        <v>493</v>
      </c>
      <c r="AL36" s="830"/>
      <c r="AM36" s="830"/>
      <c r="AN36" s="830"/>
      <c r="AO36" s="830"/>
      <c r="AP36" s="830">
        <v>74</v>
      </c>
      <c r="AQ36" s="830"/>
      <c r="AR36" s="830"/>
      <c r="AS36" s="830"/>
      <c r="AT36" s="830"/>
      <c r="AU36" s="830" t="s">
        <v>493</v>
      </c>
      <c r="AV36" s="830"/>
      <c r="AW36" s="830"/>
      <c r="AX36" s="830"/>
      <c r="AY36" s="830"/>
      <c r="AZ36" s="831" t="s">
        <v>493</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565</v>
      </c>
      <c r="C37" s="781"/>
      <c r="D37" s="781"/>
      <c r="E37" s="781"/>
      <c r="F37" s="781"/>
      <c r="G37" s="781"/>
      <c r="H37" s="781"/>
      <c r="I37" s="781"/>
      <c r="J37" s="781"/>
      <c r="K37" s="781"/>
      <c r="L37" s="781"/>
      <c r="M37" s="781"/>
      <c r="N37" s="781"/>
      <c r="O37" s="781"/>
      <c r="P37" s="782"/>
      <c r="Q37" s="783">
        <v>2923</v>
      </c>
      <c r="R37" s="784"/>
      <c r="S37" s="784"/>
      <c r="T37" s="784"/>
      <c r="U37" s="784"/>
      <c r="V37" s="784">
        <v>2923</v>
      </c>
      <c r="W37" s="784"/>
      <c r="X37" s="784"/>
      <c r="Y37" s="784"/>
      <c r="Z37" s="784"/>
      <c r="AA37" s="784" t="s">
        <v>493</v>
      </c>
      <c r="AB37" s="784"/>
      <c r="AC37" s="784"/>
      <c r="AD37" s="784"/>
      <c r="AE37" s="785"/>
      <c r="AF37" s="786" t="s">
        <v>493</v>
      </c>
      <c r="AG37" s="787"/>
      <c r="AH37" s="787"/>
      <c r="AI37" s="787"/>
      <c r="AJ37" s="788"/>
      <c r="AK37" s="834">
        <v>1065</v>
      </c>
      <c r="AL37" s="830"/>
      <c r="AM37" s="830"/>
      <c r="AN37" s="830"/>
      <c r="AO37" s="830"/>
      <c r="AP37" s="830">
        <v>1580</v>
      </c>
      <c r="AQ37" s="830"/>
      <c r="AR37" s="830"/>
      <c r="AS37" s="830"/>
      <c r="AT37" s="830"/>
      <c r="AU37" s="830">
        <v>943</v>
      </c>
      <c r="AV37" s="830"/>
      <c r="AW37" s="830"/>
      <c r="AX37" s="830"/>
      <c r="AY37" s="830"/>
      <c r="AZ37" s="831" t="s">
        <v>493</v>
      </c>
      <c r="BA37" s="831"/>
      <c r="BB37" s="831"/>
      <c r="BC37" s="831"/>
      <c r="BD37" s="831"/>
      <c r="BE37" s="832" t="s">
        <v>399</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566</v>
      </c>
      <c r="C38" s="781"/>
      <c r="D38" s="781"/>
      <c r="E38" s="781"/>
      <c r="F38" s="781"/>
      <c r="G38" s="781"/>
      <c r="H38" s="781"/>
      <c r="I38" s="781"/>
      <c r="J38" s="781"/>
      <c r="K38" s="781"/>
      <c r="L38" s="781"/>
      <c r="M38" s="781"/>
      <c r="N38" s="781"/>
      <c r="O38" s="781"/>
      <c r="P38" s="782"/>
      <c r="Q38" s="783">
        <v>56</v>
      </c>
      <c r="R38" s="784"/>
      <c r="S38" s="784"/>
      <c r="T38" s="784"/>
      <c r="U38" s="784"/>
      <c r="V38" s="784">
        <v>56</v>
      </c>
      <c r="W38" s="784"/>
      <c r="X38" s="784"/>
      <c r="Y38" s="784"/>
      <c r="Z38" s="784"/>
      <c r="AA38" s="784" t="s">
        <v>493</v>
      </c>
      <c r="AB38" s="784"/>
      <c r="AC38" s="784"/>
      <c r="AD38" s="784"/>
      <c r="AE38" s="785"/>
      <c r="AF38" s="786" t="s">
        <v>493</v>
      </c>
      <c r="AG38" s="787"/>
      <c r="AH38" s="787"/>
      <c r="AI38" s="787"/>
      <c r="AJ38" s="788"/>
      <c r="AK38" s="834">
        <v>50</v>
      </c>
      <c r="AL38" s="830"/>
      <c r="AM38" s="830"/>
      <c r="AN38" s="830"/>
      <c r="AO38" s="830"/>
      <c r="AP38" s="830">
        <v>719</v>
      </c>
      <c r="AQ38" s="830"/>
      <c r="AR38" s="830"/>
      <c r="AS38" s="830"/>
      <c r="AT38" s="830"/>
      <c r="AU38" s="830">
        <v>667</v>
      </c>
      <c r="AV38" s="830"/>
      <c r="AW38" s="830"/>
      <c r="AX38" s="830"/>
      <c r="AY38" s="830"/>
      <c r="AZ38" s="831" t="s">
        <v>493</v>
      </c>
      <c r="BA38" s="831"/>
      <c r="BB38" s="831"/>
      <c r="BC38" s="831"/>
      <c r="BD38" s="831"/>
      <c r="BE38" s="832" t="s">
        <v>399</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383</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12556</v>
      </c>
      <c r="AG63" s="844"/>
      <c r="AH63" s="844"/>
      <c r="AI63" s="844"/>
      <c r="AJ63" s="845"/>
      <c r="AK63" s="846"/>
      <c r="AL63" s="841"/>
      <c r="AM63" s="841"/>
      <c r="AN63" s="841"/>
      <c r="AO63" s="841"/>
      <c r="AP63" s="844">
        <v>428090</v>
      </c>
      <c r="AQ63" s="844"/>
      <c r="AR63" s="844"/>
      <c r="AS63" s="844"/>
      <c r="AT63" s="844"/>
      <c r="AU63" s="844">
        <v>194290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387</v>
      </c>
      <c r="R66" s="734"/>
      <c r="S66" s="734"/>
      <c r="T66" s="734"/>
      <c r="U66" s="735"/>
      <c r="V66" s="733" t="s">
        <v>388</v>
      </c>
      <c r="W66" s="734"/>
      <c r="X66" s="734"/>
      <c r="Y66" s="734"/>
      <c r="Z66" s="735"/>
      <c r="AA66" s="733" t="s">
        <v>389</v>
      </c>
      <c r="AB66" s="734"/>
      <c r="AC66" s="734"/>
      <c r="AD66" s="734"/>
      <c r="AE66" s="735"/>
      <c r="AF66" s="854" t="s">
        <v>390</v>
      </c>
      <c r="AG66" s="815"/>
      <c r="AH66" s="815"/>
      <c r="AI66" s="815"/>
      <c r="AJ66" s="855"/>
      <c r="AK66" s="733" t="s">
        <v>391</v>
      </c>
      <c r="AL66" s="728"/>
      <c r="AM66" s="728"/>
      <c r="AN66" s="728"/>
      <c r="AO66" s="729"/>
      <c r="AP66" s="733" t="s">
        <v>392</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534</v>
      </c>
      <c r="R68" s="866"/>
      <c r="S68" s="866"/>
      <c r="T68" s="866"/>
      <c r="U68" s="866"/>
      <c r="V68" s="866">
        <v>496</v>
      </c>
      <c r="W68" s="866"/>
      <c r="X68" s="866"/>
      <c r="Y68" s="866"/>
      <c r="Z68" s="866"/>
      <c r="AA68" s="866">
        <v>38</v>
      </c>
      <c r="AB68" s="866"/>
      <c r="AC68" s="866"/>
      <c r="AD68" s="866"/>
      <c r="AE68" s="866"/>
      <c r="AF68" s="866">
        <v>38</v>
      </c>
      <c r="AG68" s="866"/>
      <c r="AH68" s="866"/>
      <c r="AI68" s="866"/>
      <c r="AJ68" s="866"/>
      <c r="AK68" s="866" t="s">
        <v>493</v>
      </c>
      <c r="AL68" s="866"/>
      <c r="AM68" s="866"/>
      <c r="AN68" s="866"/>
      <c r="AO68" s="866"/>
      <c r="AP68" s="866" t="s">
        <v>493</v>
      </c>
      <c r="AQ68" s="866"/>
      <c r="AR68" s="866"/>
      <c r="AS68" s="866"/>
      <c r="AT68" s="866"/>
      <c r="AU68" s="866" t="s">
        <v>493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1442</v>
      </c>
      <c r="R69" s="830"/>
      <c r="S69" s="830"/>
      <c r="T69" s="830"/>
      <c r="U69" s="830"/>
      <c r="V69" s="830">
        <v>1402</v>
      </c>
      <c r="W69" s="830"/>
      <c r="X69" s="830"/>
      <c r="Y69" s="830"/>
      <c r="Z69" s="830"/>
      <c r="AA69" s="830">
        <v>40</v>
      </c>
      <c r="AB69" s="830"/>
      <c r="AC69" s="830"/>
      <c r="AD69" s="830"/>
      <c r="AE69" s="830"/>
      <c r="AF69" s="830">
        <v>40</v>
      </c>
      <c r="AG69" s="830"/>
      <c r="AH69" s="830"/>
      <c r="AI69" s="830"/>
      <c r="AJ69" s="830"/>
      <c r="AK69" s="830" t="s">
        <v>493</v>
      </c>
      <c r="AL69" s="830"/>
      <c r="AM69" s="830"/>
      <c r="AN69" s="830"/>
      <c r="AO69" s="830"/>
      <c r="AP69" s="830">
        <v>1459</v>
      </c>
      <c r="AQ69" s="830"/>
      <c r="AR69" s="830"/>
      <c r="AS69" s="830"/>
      <c r="AT69" s="830"/>
      <c r="AU69" s="830" t="s">
        <v>493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1609</v>
      </c>
      <c r="R70" s="830"/>
      <c r="S70" s="830"/>
      <c r="T70" s="830"/>
      <c r="U70" s="830"/>
      <c r="V70" s="830">
        <v>1467</v>
      </c>
      <c r="W70" s="830"/>
      <c r="X70" s="830"/>
      <c r="Y70" s="830"/>
      <c r="Z70" s="830"/>
      <c r="AA70" s="830">
        <v>141</v>
      </c>
      <c r="AB70" s="830"/>
      <c r="AC70" s="830"/>
      <c r="AD70" s="830"/>
      <c r="AE70" s="830"/>
      <c r="AF70" s="830">
        <v>141</v>
      </c>
      <c r="AG70" s="830"/>
      <c r="AH70" s="830"/>
      <c r="AI70" s="830"/>
      <c r="AJ70" s="830"/>
      <c r="AK70" s="830" t="s">
        <v>493</v>
      </c>
      <c r="AL70" s="830"/>
      <c r="AM70" s="830"/>
      <c r="AN70" s="830"/>
      <c r="AO70" s="830"/>
      <c r="AP70" s="830" t="s">
        <v>493</v>
      </c>
      <c r="AQ70" s="830"/>
      <c r="AR70" s="830"/>
      <c r="AS70" s="830"/>
      <c r="AT70" s="830"/>
      <c r="AU70" s="830" t="s">
        <v>493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456917</v>
      </c>
      <c r="R71" s="830"/>
      <c r="S71" s="830"/>
      <c r="T71" s="830"/>
      <c r="U71" s="830"/>
      <c r="V71" s="830">
        <v>456118</v>
      </c>
      <c r="W71" s="830"/>
      <c r="X71" s="830"/>
      <c r="Y71" s="830"/>
      <c r="Z71" s="830"/>
      <c r="AA71" s="830">
        <v>799</v>
      </c>
      <c r="AB71" s="830"/>
      <c r="AC71" s="830"/>
      <c r="AD71" s="830"/>
      <c r="AE71" s="830"/>
      <c r="AF71" s="830">
        <v>794</v>
      </c>
      <c r="AG71" s="830"/>
      <c r="AH71" s="830"/>
      <c r="AI71" s="830"/>
      <c r="AJ71" s="830"/>
      <c r="AK71" s="830">
        <v>892</v>
      </c>
      <c r="AL71" s="830"/>
      <c r="AM71" s="830"/>
      <c r="AN71" s="830"/>
      <c r="AO71" s="830"/>
      <c r="AP71" s="830" t="s">
        <v>493</v>
      </c>
      <c r="AQ71" s="830"/>
      <c r="AR71" s="830"/>
      <c r="AS71" s="830"/>
      <c r="AT71" s="830"/>
      <c r="AU71" s="830" t="s">
        <v>493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0</v>
      </c>
      <c r="R72" s="830"/>
      <c r="S72" s="830"/>
      <c r="T72" s="830"/>
      <c r="U72" s="830"/>
      <c r="V72" s="830" t="s">
        <v>493</v>
      </c>
      <c r="W72" s="830"/>
      <c r="X72" s="830"/>
      <c r="Y72" s="830"/>
      <c r="Z72" s="830"/>
      <c r="AA72" s="830">
        <v>0</v>
      </c>
      <c r="AB72" s="830"/>
      <c r="AC72" s="830"/>
      <c r="AD72" s="830"/>
      <c r="AE72" s="830"/>
      <c r="AF72" s="830">
        <v>0</v>
      </c>
      <c r="AG72" s="830"/>
      <c r="AH72" s="830"/>
      <c r="AI72" s="830"/>
      <c r="AJ72" s="830"/>
      <c r="AK72" s="830" t="s">
        <v>493</v>
      </c>
      <c r="AL72" s="830"/>
      <c r="AM72" s="830"/>
      <c r="AN72" s="830"/>
      <c r="AO72" s="830"/>
      <c r="AP72" s="830" t="s">
        <v>493</v>
      </c>
      <c r="AQ72" s="830"/>
      <c r="AR72" s="830"/>
      <c r="AS72" s="830"/>
      <c r="AT72" s="830"/>
      <c r="AU72" s="830" t="s">
        <v>493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383</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1013</v>
      </c>
      <c r="AG88" s="844"/>
      <c r="AH88" s="844"/>
      <c r="AI88" s="844"/>
      <c r="AJ88" s="844"/>
      <c r="AK88" s="841"/>
      <c r="AL88" s="841"/>
      <c r="AM88" s="841"/>
      <c r="AN88" s="841"/>
      <c r="AO88" s="841"/>
      <c r="AP88" s="844">
        <v>1459</v>
      </c>
      <c r="AQ88" s="844"/>
      <c r="AR88" s="844"/>
      <c r="AS88" s="844"/>
      <c r="AT88" s="844"/>
      <c r="AU88" s="844" t="s">
        <v>567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SUM(CR7:CV27)</f>
        <v>99864</v>
      </c>
      <c r="CS102" s="852"/>
      <c r="CT102" s="852"/>
      <c r="CU102" s="852"/>
      <c r="CV102" s="891"/>
      <c r="CW102" s="890">
        <f t="shared" ref="CW102" si="0">SUM(CW7:DA27)</f>
        <v>10994</v>
      </c>
      <c r="CX102" s="852"/>
      <c r="CY102" s="852"/>
      <c r="CZ102" s="852"/>
      <c r="DA102" s="891"/>
      <c r="DB102" s="890">
        <f t="shared" ref="DB102" si="1">SUM(DB7:DF27)</f>
        <v>92877</v>
      </c>
      <c r="DC102" s="852"/>
      <c r="DD102" s="852"/>
      <c r="DE102" s="852"/>
      <c r="DF102" s="891"/>
      <c r="DG102" s="890">
        <f t="shared" ref="DG102" si="2">SUM(DG7:DK27)</f>
        <v>99523</v>
      </c>
      <c r="DH102" s="852"/>
      <c r="DI102" s="852"/>
      <c r="DJ102" s="852"/>
      <c r="DK102" s="891"/>
      <c r="DL102" s="890">
        <f t="shared" ref="DL102" si="3">SUM(DL7:DP27)</f>
        <v>42955</v>
      </c>
      <c r="DM102" s="852"/>
      <c r="DN102" s="852"/>
      <c r="DO102" s="852"/>
      <c r="DP102" s="891"/>
      <c r="DQ102" s="890">
        <f t="shared" ref="DQ102" si="4">SUM(DQ7:DU27)</f>
        <v>15654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43137327</v>
      </c>
      <c r="AB110" s="900"/>
      <c r="AC110" s="900"/>
      <c r="AD110" s="900"/>
      <c r="AE110" s="901"/>
      <c r="AF110" s="902">
        <v>40658715</v>
      </c>
      <c r="AG110" s="900"/>
      <c r="AH110" s="900"/>
      <c r="AI110" s="900"/>
      <c r="AJ110" s="901"/>
      <c r="AK110" s="902">
        <v>37152089</v>
      </c>
      <c r="AL110" s="900"/>
      <c r="AM110" s="900"/>
      <c r="AN110" s="900"/>
      <c r="AO110" s="901"/>
      <c r="AP110" s="903">
        <v>12.3</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1195915550</v>
      </c>
      <c r="BR110" s="931"/>
      <c r="BS110" s="931"/>
      <c r="BT110" s="931"/>
      <c r="BU110" s="931"/>
      <c r="BV110" s="931">
        <v>1234266564</v>
      </c>
      <c r="BW110" s="931"/>
      <c r="BX110" s="931"/>
      <c r="BY110" s="931"/>
      <c r="BZ110" s="931"/>
      <c r="CA110" s="931">
        <v>1258401347</v>
      </c>
      <c r="CB110" s="931"/>
      <c r="CC110" s="931"/>
      <c r="CD110" s="931"/>
      <c r="CE110" s="931"/>
      <c r="CF110" s="944">
        <v>417.4</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5771796</v>
      </c>
      <c r="AB111" s="938"/>
      <c r="AC111" s="938"/>
      <c r="AD111" s="938"/>
      <c r="AE111" s="939"/>
      <c r="AF111" s="940">
        <v>170236</v>
      </c>
      <c r="AG111" s="938"/>
      <c r="AH111" s="938"/>
      <c r="AI111" s="938"/>
      <c r="AJ111" s="939"/>
      <c r="AK111" s="940">
        <v>524817</v>
      </c>
      <c r="AL111" s="938"/>
      <c r="AM111" s="938"/>
      <c r="AN111" s="938"/>
      <c r="AO111" s="939"/>
      <c r="AP111" s="941">
        <v>0.2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967749</v>
      </c>
      <c r="BR111" s="926"/>
      <c r="BS111" s="926"/>
      <c r="BT111" s="926"/>
      <c r="BU111" s="926"/>
      <c r="BV111" s="926">
        <v>850143</v>
      </c>
      <c r="BW111" s="926"/>
      <c r="BX111" s="926"/>
      <c r="BY111" s="926"/>
      <c r="BZ111" s="926"/>
      <c r="CA111" s="926">
        <v>763221</v>
      </c>
      <c r="CB111" s="926"/>
      <c r="CC111" s="926"/>
      <c r="CD111" s="926"/>
      <c r="CE111" s="926"/>
      <c r="CF111" s="920">
        <v>0.3</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581033</v>
      </c>
      <c r="DH111" s="926"/>
      <c r="DI111" s="926"/>
      <c r="DJ111" s="926"/>
      <c r="DK111" s="926"/>
      <c r="DL111" s="926">
        <v>523964</v>
      </c>
      <c r="DM111" s="926"/>
      <c r="DN111" s="926"/>
      <c r="DO111" s="926"/>
      <c r="DP111" s="926"/>
      <c r="DQ111" s="926">
        <v>466578</v>
      </c>
      <c r="DR111" s="926"/>
      <c r="DS111" s="926"/>
      <c r="DT111" s="926"/>
      <c r="DU111" s="926"/>
      <c r="DV111" s="927">
        <v>0.2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32978655</v>
      </c>
      <c r="AB112" s="959"/>
      <c r="AC112" s="959"/>
      <c r="AD112" s="959"/>
      <c r="AE112" s="960"/>
      <c r="AF112" s="961">
        <v>35534630</v>
      </c>
      <c r="AG112" s="959"/>
      <c r="AH112" s="959"/>
      <c r="AI112" s="959"/>
      <c r="AJ112" s="960"/>
      <c r="AK112" s="961">
        <v>42871941</v>
      </c>
      <c r="AL112" s="959"/>
      <c r="AM112" s="959"/>
      <c r="AN112" s="959"/>
      <c r="AO112" s="960"/>
      <c r="AP112" s="962">
        <v>14.2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205060209</v>
      </c>
      <c r="BR112" s="926"/>
      <c r="BS112" s="926"/>
      <c r="BT112" s="926"/>
      <c r="BU112" s="926"/>
      <c r="BV112" s="926">
        <v>199462275</v>
      </c>
      <c r="BW112" s="926"/>
      <c r="BX112" s="926"/>
      <c r="BY112" s="926"/>
      <c r="BZ112" s="926"/>
      <c r="CA112" s="926">
        <v>194289899</v>
      </c>
      <c r="CB112" s="926"/>
      <c r="CC112" s="926"/>
      <c r="CD112" s="926"/>
      <c r="CE112" s="926"/>
      <c r="CF112" s="920">
        <v>64.400000000000006</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14438310</v>
      </c>
      <c r="AB113" s="938"/>
      <c r="AC113" s="938"/>
      <c r="AD113" s="938"/>
      <c r="AE113" s="939"/>
      <c r="AF113" s="940">
        <v>15054911</v>
      </c>
      <c r="AG113" s="938"/>
      <c r="AH113" s="938"/>
      <c r="AI113" s="938"/>
      <c r="AJ113" s="939"/>
      <c r="AK113" s="940">
        <v>14168225</v>
      </c>
      <c r="AL113" s="938"/>
      <c r="AM113" s="938"/>
      <c r="AN113" s="938"/>
      <c r="AO113" s="939"/>
      <c r="AP113" s="941">
        <v>4.7</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82898951</v>
      </c>
      <c r="BR114" s="926"/>
      <c r="BS114" s="926"/>
      <c r="BT114" s="926"/>
      <c r="BU114" s="926"/>
      <c r="BV114" s="926">
        <v>80289076</v>
      </c>
      <c r="BW114" s="926"/>
      <c r="BX114" s="926"/>
      <c r="BY114" s="926"/>
      <c r="BZ114" s="926"/>
      <c r="CA114" s="926">
        <v>81638402</v>
      </c>
      <c r="CB114" s="926"/>
      <c r="CC114" s="926"/>
      <c r="CD114" s="926"/>
      <c r="CE114" s="926"/>
      <c r="CF114" s="920">
        <v>27.1</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127625</v>
      </c>
      <c r="AB115" s="938"/>
      <c r="AC115" s="938"/>
      <c r="AD115" s="938"/>
      <c r="AE115" s="939"/>
      <c r="AF115" s="940">
        <v>127782</v>
      </c>
      <c r="AG115" s="938"/>
      <c r="AH115" s="938"/>
      <c r="AI115" s="938"/>
      <c r="AJ115" s="939"/>
      <c r="AK115" s="940">
        <v>99091</v>
      </c>
      <c r="AL115" s="938"/>
      <c r="AM115" s="938"/>
      <c r="AN115" s="938"/>
      <c r="AO115" s="939"/>
      <c r="AP115" s="941">
        <v>0</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v>25854773</v>
      </c>
      <c r="BR115" s="926"/>
      <c r="BS115" s="926"/>
      <c r="BT115" s="926"/>
      <c r="BU115" s="926"/>
      <c r="BV115" s="926">
        <v>28730714</v>
      </c>
      <c r="BW115" s="926"/>
      <c r="BX115" s="926"/>
      <c r="BY115" s="926"/>
      <c r="BZ115" s="926"/>
      <c r="CA115" s="926">
        <v>27214353</v>
      </c>
      <c r="CB115" s="926"/>
      <c r="CC115" s="926"/>
      <c r="CD115" s="926"/>
      <c r="CE115" s="926"/>
      <c r="CF115" s="920">
        <v>9</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96453713</v>
      </c>
      <c r="AB117" s="979"/>
      <c r="AC117" s="979"/>
      <c r="AD117" s="979"/>
      <c r="AE117" s="980"/>
      <c r="AF117" s="981">
        <v>91546274</v>
      </c>
      <c r="AG117" s="979"/>
      <c r="AH117" s="979"/>
      <c r="AI117" s="979"/>
      <c r="AJ117" s="980"/>
      <c r="AK117" s="981">
        <v>94816163</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1510697232</v>
      </c>
      <c r="BR119" s="1000"/>
      <c r="BS119" s="1000"/>
      <c r="BT119" s="1000"/>
      <c r="BU119" s="1000"/>
      <c r="BV119" s="1000">
        <v>1543598772</v>
      </c>
      <c r="BW119" s="1000"/>
      <c r="BX119" s="1000"/>
      <c r="BY119" s="1000"/>
      <c r="BZ119" s="1000"/>
      <c r="CA119" s="1000">
        <v>1562307222</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386716</v>
      </c>
      <c r="DH119" s="986"/>
      <c r="DI119" s="986"/>
      <c r="DJ119" s="986"/>
      <c r="DK119" s="987"/>
      <c r="DL119" s="985">
        <v>326179</v>
      </c>
      <c r="DM119" s="986"/>
      <c r="DN119" s="986"/>
      <c r="DO119" s="986"/>
      <c r="DP119" s="987"/>
      <c r="DQ119" s="985">
        <v>296643</v>
      </c>
      <c r="DR119" s="986"/>
      <c r="DS119" s="986"/>
      <c r="DT119" s="986"/>
      <c r="DU119" s="987"/>
      <c r="DV119" s="988">
        <v>0.1</v>
      </c>
      <c r="DW119" s="989"/>
      <c r="DX119" s="989"/>
      <c r="DY119" s="989"/>
      <c r="DZ119" s="990"/>
    </row>
    <row r="120" spans="1:130" s="230" customFormat="1" ht="26.25" customHeight="1" x14ac:dyDescent="0.15">
      <c r="A120" s="1058"/>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105495678</v>
      </c>
      <c r="BR120" s="931"/>
      <c r="BS120" s="931"/>
      <c r="BT120" s="931"/>
      <c r="BU120" s="931"/>
      <c r="BV120" s="931">
        <v>134738484</v>
      </c>
      <c r="BW120" s="931"/>
      <c r="BX120" s="931"/>
      <c r="BY120" s="931"/>
      <c r="BZ120" s="931"/>
      <c r="CA120" s="931">
        <v>159376086</v>
      </c>
      <c r="CB120" s="931"/>
      <c r="CC120" s="931"/>
      <c r="CD120" s="931"/>
      <c r="CE120" s="931"/>
      <c r="CF120" s="944">
        <v>52.9</v>
      </c>
      <c r="CG120" s="945"/>
      <c r="CH120" s="945"/>
      <c r="CI120" s="945"/>
      <c r="CJ120" s="945"/>
      <c r="CK120" s="1006" t="s">
        <v>451</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200572909</v>
      </c>
      <c r="DH120" s="931"/>
      <c r="DI120" s="931"/>
      <c r="DJ120" s="931"/>
      <c r="DK120" s="931"/>
      <c r="DL120" s="931">
        <v>195227516</v>
      </c>
      <c r="DM120" s="931"/>
      <c r="DN120" s="931"/>
      <c r="DO120" s="931"/>
      <c r="DP120" s="931"/>
      <c r="DQ120" s="931">
        <v>190190608</v>
      </c>
      <c r="DR120" s="931"/>
      <c r="DS120" s="931"/>
      <c r="DT120" s="931"/>
      <c r="DU120" s="931"/>
      <c r="DV120" s="932">
        <v>63.1</v>
      </c>
      <c r="DW120" s="932"/>
      <c r="DX120" s="932"/>
      <c r="DY120" s="932"/>
      <c r="DZ120" s="933"/>
    </row>
    <row r="121" spans="1:130" s="230" customFormat="1" ht="26.25" customHeight="1" x14ac:dyDescent="0.15">
      <c r="A121" s="1058"/>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191873819</v>
      </c>
      <c r="BR121" s="926"/>
      <c r="BS121" s="926"/>
      <c r="BT121" s="926"/>
      <c r="BU121" s="926"/>
      <c r="BV121" s="926">
        <v>193574001</v>
      </c>
      <c r="BW121" s="926"/>
      <c r="BX121" s="926"/>
      <c r="BY121" s="926"/>
      <c r="BZ121" s="926"/>
      <c r="CA121" s="926">
        <v>189803730</v>
      </c>
      <c r="CB121" s="926"/>
      <c r="CC121" s="926"/>
      <c r="CD121" s="926"/>
      <c r="CE121" s="926"/>
      <c r="CF121" s="920">
        <v>63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2064467</v>
      </c>
      <c r="DH121" s="926"/>
      <c r="DI121" s="926"/>
      <c r="DJ121" s="926"/>
      <c r="DK121" s="926"/>
      <c r="DL121" s="926">
        <v>1782225</v>
      </c>
      <c r="DM121" s="926"/>
      <c r="DN121" s="926"/>
      <c r="DO121" s="926"/>
      <c r="DP121" s="926"/>
      <c r="DQ121" s="926">
        <v>1596886</v>
      </c>
      <c r="DR121" s="926"/>
      <c r="DS121" s="926"/>
      <c r="DT121" s="926"/>
      <c r="DU121" s="926"/>
      <c r="DV121" s="927">
        <v>0.5</v>
      </c>
      <c r="DW121" s="927"/>
      <c r="DX121" s="927"/>
      <c r="DY121" s="927"/>
      <c r="DZ121" s="928"/>
    </row>
    <row r="122" spans="1:130" s="230" customFormat="1" ht="26.25" customHeight="1" x14ac:dyDescent="0.15">
      <c r="A122" s="1058"/>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727647927</v>
      </c>
      <c r="BR122" s="1000"/>
      <c r="BS122" s="1000"/>
      <c r="BT122" s="1000"/>
      <c r="BU122" s="1000"/>
      <c r="BV122" s="1000">
        <v>727874890</v>
      </c>
      <c r="BW122" s="1000"/>
      <c r="BX122" s="1000"/>
      <c r="BY122" s="1000"/>
      <c r="BZ122" s="1000"/>
      <c r="CA122" s="1000">
        <v>714490823</v>
      </c>
      <c r="CB122" s="1000"/>
      <c r="CC122" s="1000"/>
      <c r="CD122" s="1000"/>
      <c r="CE122" s="1000"/>
      <c r="CF122" s="1017">
        <v>237</v>
      </c>
      <c r="CG122" s="1018"/>
      <c r="CH122" s="1018"/>
      <c r="CI122" s="1018"/>
      <c r="CJ122" s="1018"/>
      <c r="CK122" s="1009"/>
      <c r="CL122" s="1010"/>
      <c r="CM122" s="1010"/>
      <c r="CN122" s="1010"/>
      <c r="CO122" s="1011"/>
      <c r="CP122" s="1019" t="s">
        <v>400</v>
      </c>
      <c r="CQ122" s="1020"/>
      <c r="CR122" s="1020"/>
      <c r="CS122" s="1020"/>
      <c r="CT122" s="1020"/>
      <c r="CU122" s="1020"/>
      <c r="CV122" s="1020"/>
      <c r="CW122" s="1020"/>
      <c r="CX122" s="1020"/>
      <c r="CY122" s="1020"/>
      <c r="CZ122" s="1020"/>
      <c r="DA122" s="1020"/>
      <c r="DB122" s="1020"/>
      <c r="DC122" s="1020"/>
      <c r="DD122" s="1020"/>
      <c r="DE122" s="1020"/>
      <c r="DF122" s="1021"/>
      <c r="DG122" s="925">
        <v>1001165</v>
      </c>
      <c r="DH122" s="926"/>
      <c r="DI122" s="926"/>
      <c r="DJ122" s="926"/>
      <c r="DK122" s="926"/>
      <c r="DL122" s="926">
        <v>931828</v>
      </c>
      <c r="DM122" s="926"/>
      <c r="DN122" s="926"/>
      <c r="DO122" s="926"/>
      <c r="DP122" s="926"/>
      <c r="DQ122" s="926">
        <v>943318</v>
      </c>
      <c r="DR122" s="926"/>
      <c r="DS122" s="926"/>
      <c r="DT122" s="926"/>
      <c r="DU122" s="926"/>
      <c r="DV122" s="927">
        <v>0.3</v>
      </c>
      <c r="DW122" s="927"/>
      <c r="DX122" s="927"/>
      <c r="DY122" s="927"/>
      <c r="DZ122" s="928"/>
    </row>
    <row r="123" spans="1:130" s="230" customFormat="1" ht="26.25" customHeight="1" x14ac:dyDescent="0.15">
      <c r="A123" s="1058"/>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4">
        <v>1025017424</v>
      </c>
      <c r="BR123" s="1031"/>
      <c r="BS123" s="1031"/>
      <c r="BT123" s="1031"/>
      <c r="BU123" s="1031"/>
      <c r="BV123" s="1031">
        <v>1056187375</v>
      </c>
      <c r="BW123" s="1031"/>
      <c r="BX123" s="1031"/>
      <c r="BY123" s="1031"/>
      <c r="BZ123" s="1031"/>
      <c r="CA123" s="1031">
        <v>1063670639</v>
      </c>
      <c r="CB123" s="1031"/>
      <c r="CC123" s="1031"/>
      <c r="CD123" s="1031"/>
      <c r="CE123" s="1031"/>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694433</v>
      </c>
      <c r="DH123" s="959"/>
      <c r="DI123" s="959"/>
      <c r="DJ123" s="959"/>
      <c r="DK123" s="960"/>
      <c r="DL123" s="961">
        <v>819440</v>
      </c>
      <c r="DM123" s="959"/>
      <c r="DN123" s="959"/>
      <c r="DO123" s="959"/>
      <c r="DP123" s="960"/>
      <c r="DQ123" s="961">
        <v>892010</v>
      </c>
      <c r="DR123" s="959"/>
      <c r="DS123" s="959"/>
      <c r="DT123" s="959"/>
      <c r="DU123" s="960"/>
      <c r="DV123" s="962">
        <v>0.3</v>
      </c>
      <c r="DW123" s="963"/>
      <c r="DX123" s="963"/>
      <c r="DY123" s="963"/>
      <c r="DZ123" s="964"/>
    </row>
    <row r="124" spans="1:130" s="230" customFormat="1" ht="26.25" customHeight="1" thickBot="1" x14ac:dyDescent="0.2">
      <c r="A124" s="1058"/>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456</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158.9</v>
      </c>
      <c r="BR124" s="1027"/>
      <c r="BS124" s="1027"/>
      <c r="BT124" s="1027"/>
      <c r="BU124" s="1027"/>
      <c r="BV124" s="1027">
        <v>164.8</v>
      </c>
      <c r="BW124" s="1027"/>
      <c r="BX124" s="1027"/>
      <c r="BY124" s="1027"/>
      <c r="BZ124" s="1027"/>
      <c r="CA124" s="1027">
        <v>165.4</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727235</v>
      </c>
      <c r="DH124" s="986"/>
      <c r="DI124" s="986"/>
      <c r="DJ124" s="986"/>
      <c r="DK124" s="987"/>
      <c r="DL124" s="985">
        <v>701266</v>
      </c>
      <c r="DM124" s="986"/>
      <c r="DN124" s="986"/>
      <c r="DO124" s="986"/>
      <c r="DP124" s="987"/>
      <c r="DQ124" s="985">
        <v>667077</v>
      </c>
      <c r="DR124" s="986"/>
      <c r="DS124" s="986"/>
      <c r="DT124" s="986"/>
      <c r="DU124" s="987"/>
      <c r="DV124" s="988">
        <v>0.2</v>
      </c>
      <c r="DW124" s="989"/>
      <c r="DX124" s="989"/>
      <c r="DY124" s="989"/>
      <c r="DZ124" s="990"/>
    </row>
    <row r="125" spans="1:130" s="230" customFormat="1" ht="26.25" customHeight="1" x14ac:dyDescent="0.15">
      <c r="A125" s="1058"/>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v>9150731</v>
      </c>
      <c r="DH125" s="931"/>
      <c r="DI125" s="931"/>
      <c r="DJ125" s="931"/>
      <c r="DK125" s="931"/>
      <c r="DL125" s="931">
        <v>12027343</v>
      </c>
      <c r="DM125" s="931"/>
      <c r="DN125" s="931"/>
      <c r="DO125" s="931"/>
      <c r="DP125" s="931"/>
      <c r="DQ125" s="931">
        <v>11126569</v>
      </c>
      <c r="DR125" s="931"/>
      <c r="DS125" s="931"/>
      <c r="DT125" s="931"/>
      <c r="DU125" s="931"/>
      <c r="DV125" s="932">
        <v>3.7</v>
      </c>
      <c r="DW125" s="932"/>
      <c r="DX125" s="932"/>
      <c r="DY125" s="932"/>
      <c r="DZ125" s="933"/>
    </row>
    <row r="126" spans="1:130" s="230" customFormat="1" ht="26.25" customHeight="1" thickBot="1" x14ac:dyDescent="0.2">
      <c r="A126" s="1058"/>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127625</v>
      </c>
      <c r="AB126" s="959"/>
      <c r="AC126" s="959"/>
      <c r="AD126" s="959"/>
      <c r="AE126" s="960"/>
      <c r="AF126" s="961">
        <v>127782</v>
      </c>
      <c r="AG126" s="959"/>
      <c r="AH126" s="959"/>
      <c r="AI126" s="959"/>
      <c r="AJ126" s="960"/>
      <c r="AK126" s="961">
        <v>99091</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462</v>
      </c>
      <c r="AY127" s="1033"/>
      <c r="AZ127" s="1033"/>
      <c r="BA127" s="1033"/>
      <c r="BB127" s="1033"/>
      <c r="BC127" s="1033"/>
      <c r="BD127" s="1033"/>
      <c r="BE127" s="1034"/>
      <c r="BF127" s="1035" t="s">
        <v>463</v>
      </c>
      <c r="BG127" s="1033"/>
      <c r="BH127" s="1033"/>
      <c r="BI127" s="1033"/>
      <c r="BJ127" s="1033"/>
      <c r="BK127" s="1033"/>
      <c r="BL127" s="1034"/>
      <c r="BM127" s="1035" t="s">
        <v>464</v>
      </c>
      <c r="BN127" s="1033"/>
      <c r="BO127" s="1033"/>
      <c r="BP127" s="1033"/>
      <c r="BQ127" s="1033"/>
      <c r="BR127" s="1033"/>
      <c r="BS127" s="1034"/>
      <c r="BT127" s="1035" t="s">
        <v>465</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468</v>
      </c>
      <c r="X128" s="1044"/>
      <c r="Y128" s="1044"/>
      <c r="Z128" s="1045"/>
      <c r="AA128" s="1046">
        <v>18502533</v>
      </c>
      <c r="AB128" s="1047"/>
      <c r="AC128" s="1047"/>
      <c r="AD128" s="1047"/>
      <c r="AE128" s="1048"/>
      <c r="AF128" s="1049">
        <v>18034846</v>
      </c>
      <c r="AG128" s="1047"/>
      <c r="AH128" s="1047"/>
      <c r="AI128" s="1047"/>
      <c r="AJ128" s="1048"/>
      <c r="AK128" s="1049">
        <v>17365515</v>
      </c>
      <c r="AL128" s="1047"/>
      <c r="AM128" s="1047"/>
      <c r="AN128" s="1047"/>
      <c r="AO128" s="1048"/>
      <c r="AP128" s="1050"/>
      <c r="AQ128" s="1051"/>
      <c r="AR128" s="1051"/>
      <c r="AS128" s="1051"/>
      <c r="AT128" s="1052"/>
      <c r="AU128" s="232"/>
      <c r="AV128" s="232"/>
      <c r="AW128" s="232"/>
      <c r="AX128" s="896" t="s">
        <v>469</v>
      </c>
      <c r="AY128" s="897"/>
      <c r="AZ128" s="897"/>
      <c r="BA128" s="897"/>
      <c r="BB128" s="897"/>
      <c r="BC128" s="897"/>
      <c r="BD128" s="897"/>
      <c r="BE128" s="898"/>
      <c r="BF128" s="1053" t="s">
        <v>122</v>
      </c>
      <c r="BG128" s="1054"/>
      <c r="BH128" s="1054"/>
      <c r="BI128" s="1054"/>
      <c r="BJ128" s="1054"/>
      <c r="BK128" s="1054"/>
      <c r="BL128" s="1055"/>
      <c r="BM128" s="1053">
        <v>11.25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470</v>
      </c>
      <c r="CQ128" s="726"/>
      <c r="CR128" s="726"/>
      <c r="CS128" s="726"/>
      <c r="CT128" s="726"/>
      <c r="CU128" s="726"/>
      <c r="CV128" s="726"/>
      <c r="CW128" s="726"/>
      <c r="CX128" s="726"/>
      <c r="CY128" s="726"/>
      <c r="CZ128" s="726"/>
      <c r="DA128" s="726"/>
      <c r="DB128" s="726"/>
      <c r="DC128" s="726"/>
      <c r="DD128" s="726"/>
      <c r="DE128" s="726"/>
      <c r="DF128" s="1037"/>
      <c r="DG128" s="1038">
        <v>16704042</v>
      </c>
      <c r="DH128" s="1039"/>
      <c r="DI128" s="1039"/>
      <c r="DJ128" s="1039"/>
      <c r="DK128" s="1039"/>
      <c r="DL128" s="1039">
        <v>16703371</v>
      </c>
      <c r="DM128" s="1039"/>
      <c r="DN128" s="1039"/>
      <c r="DO128" s="1039"/>
      <c r="DP128" s="1039"/>
      <c r="DQ128" s="1039">
        <v>16087784</v>
      </c>
      <c r="DR128" s="1039"/>
      <c r="DS128" s="1039"/>
      <c r="DT128" s="1039"/>
      <c r="DU128" s="1039"/>
      <c r="DV128" s="1040">
        <v>5.3</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352897441</v>
      </c>
      <c r="AB129" s="959"/>
      <c r="AC129" s="959"/>
      <c r="AD129" s="959"/>
      <c r="AE129" s="960"/>
      <c r="AF129" s="961">
        <v>342971969</v>
      </c>
      <c r="AG129" s="959"/>
      <c r="AH129" s="959"/>
      <c r="AI129" s="959"/>
      <c r="AJ129" s="960"/>
      <c r="AK129" s="961">
        <v>348912170</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47259372</v>
      </c>
      <c r="AB130" s="959"/>
      <c r="AC130" s="959"/>
      <c r="AD130" s="959"/>
      <c r="AE130" s="960"/>
      <c r="AF130" s="961">
        <v>47286601</v>
      </c>
      <c r="AG130" s="959"/>
      <c r="AH130" s="959"/>
      <c r="AI130" s="959"/>
      <c r="AJ130" s="960"/>
      <c r="AK130" s="961">
        <v>47439465</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305638069</v>
      </c>
      <c r="AB131" s="986"/>
      <c r="AC131" s="986"/>
      <c r="AD131" s="986"/>
      <c r="AE131" s="987"/>
      <c r="AF131" s="985">
        <v>295685368</v>
      </c>
      <c r="AG131" s="986"/>
      <c r="AH131" s="986"/>
      <c r="AI131" s="986"/>
      <c r="AJ131" s="987"/>
      <c r="AK131" s="985">
        <v>301472705</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7"/>
      <c r="BF131" s="1084">
        <v>165.4</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10.04187997</v>
      </c>
      <c r="AB132" s="1097"/>
      <c r="AC132" s="1097"/>
      <c r="AD132" s="1097"/>
      <c r="AE132" s="1098"/>
      <c r="AF132" s="1099">
        <v>8.8691662959999995</v>
      </c>
      <c r="AG132" s="1097"/>
      <c r="AH132" s="1097"/>
      <c r="AI132" s="1097"/>
      <c r="AJ132" s="1098"/>
      <c r="AK132" s="1099">
        <v>9.9548590969999999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10.9</v>
      </c>
      <c r="AB133" s="1080"/>
      <c r="AC133" s="1080"/>
      <c r="AD133" s="1080"/>
      <c r="AE133" s="1081"/>
      <c r="AF133" s="1079">
        <v>9.8000000000000007</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HVDBoMTpeUEDnj5wnGt4Rhcuq6+X2MpjzE2TYmVCcZYBQrCCCL+Rq39L+Tg/q1qJbcSp4tIDxoQd6eHBL7eyw==" saltValue="ga6fUWy8f8y9plC/Ej/w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8Bnb1dohyIkTt8ggyKWNBSeOqAnWML8b9a0xt5sMsmOgiS02HflIPH/X23C5oJaaCGUZnzvQtfqt+yDkW7ChQ==" saltValue="0LgQwrl5g5f6NmaZJrMgw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r+fc58S8YUddSxo6s3UdQ7SJtNAjQnpE5lTby4l85XqaZZdaEqIKkIMlMGqI5ywgjB2NtNtbCM7JOw71WvOw==" saltValue="vfYVeyvhjyTGSDiHjhaB4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137669458</v>
      </c>
      <c r="AP9" s="281">
        <v>116790</v>
      </c>
      <c r="AQ9" s="282">
        <v>103356</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10710</v>
      </c>
      <c r="AP10" s="284">
        <v>9</v>
      </c>
      <c r="AQ10" s="285">
        <v>104</v>
      </c>
      <c r="AR10" s="286">
        <v>-91.3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9437</v>
      </c>
      <c r="AP11" s="284">
        <v>8</v>
      </c>
      <c r="AQ11" s="285">
        <v>1054</v>
      </c>
      <c r="AR11" s="286">
        <v>-99.2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3</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2482807</v>
      </c>
      <c r="AP13" s="284">
        <v>2106</v>
      </c>
      <c r="AQ13" s="285">
        <v>1918</v>
      </c>
      <c r="AR13" s="286">
        <v>9.8000000000000007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1951133</v>
      </c>
      <c r="AP14" s="284">
        <v>1655</v>
      </c>
      <c r="AQ14" s="285">
        <v>1336</v>
      </c>
      <c r="AR14" s="286">
        <v>23.9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-5829447</v>
      </c>
      <c r="AP15" s="284">
        <v>-4945</v>
      </c>
      <c r="AQ15" s="285">
        <v>-3217</v>
      </c>
      <c r="AR15" s="286">
        <v>53.7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136294098</v>
      </c>
      <c r="AP16" s="284">
        <v>115624</v>
      </c>
      <c r="AQ16" s="285">
        <v>104553</v>
      </c>
      <c r="AR16" s="286">
        <v>10.6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12.2</v>
      </c>
      <c r="AP21" s="298">
        <v>11.38</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99.9</v>
      </c>
      <c r="AP22" s="303">
        <v>99.9</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37152089</v>
      </c>
      <c r="AP32" s="312">
        <v>31518</v>
      </c>
      <c r="AQ32" s="313">
        <v>30018</v>
      </c>
      <c r="AR32" s="314">
        <v>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v>524817</v>
      </c>
      <c r="AP33" s="312">
        <v>445</v>
      </c>
      <c r="AQ33" s="313">
        <v>2237</v>
      </c>
      <c r="AR33" s="314">
        <v>-80.099999999999994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v>42871941</v>
      </c>
      <c r="AP34" s="312">
        <v>36370</v>
      </c>
      <c r="AQ34" s="313">
        <v>21851</v>
      </c>
      <c r="AR34" s="314">
        <v>66.400000000000006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14168225</v>
      </c>
      <c r="AP35" s="312">
        <v>12019</v>
      </c>
      <c r="AQ35" s="313">
        <v>9810</v>
      </c>
      <c r="AR35" s="314">
        <v>22.5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t="s">
        <v>493</v>
      </c>
      <c r="AP36" s="312" t="s">
        <v>493</v>
      </c>
      <c r="AQ36" s="313">
        <v>148</v>
      </c>
      <c r="AR36" s="314" t="s">
        <v>493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v>99091</v>
      </c>
      <c r="AP37" s="312">
        <v>84</v>
      </c>
      <c r="AQ37" s="313">
        <v>1410</v>
      </c>
      <c r="AR37" s="314">
        <v>-94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0</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-17365515</v>
      </c>
      <c r="AP39" s="312">
        <v>-14732</v>
      </c>
      <c r="AQ39" s="313">
        <v>-17155</v>
      </c>
      <c r="AR39" s="314">
        <v>-14.1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-47439465</v>
      </c>
      <c r="AP40" s="312">
        <v>-40245</v>
      </c>
      <c r="AQ40" s="313">
        <v>-31149</v>
      </c>
      <c r="AR40" s="314">
        <v>29.2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30011183</v>
      </c>
      <c r="AP41" s="312">
        <v>25460</v>
      </c>
      <c r="AQ41" s="313">
        <v>17170</v>
      </c>
      <c r="AR41" s="314">
        <v>48.3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58828827</v>
      </c>
      <c r="AN51" s="334">
        <v>49197</v>
      </c>
      <c r="AO51" s="335">
        <v>12.3</v>
      </c>
      <c r="AP51" s="336">
        <v>57132</v>
      </c>
      <c r="AQ51" s="337">
        <v>4</v>
      </c>
      <c r="AR51" s="338">
        <v>8.3000000000000007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34216261</v>
      </c>
      <c r="AN52" s="342">
        <v>28614</v>
      </c>
      <c r="AO52" s="343">
        <v>13.3</v>
      </c>
      <c r="AP52" s="344">
        <v>30126</v>
      </c>
      <c r="AQ52" s="345">
        <v>2.8</v>
      </c>
      <c r="AR52" s="346">
        <v>10.5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67809879</v>
      </c>
      <c r="AN53" s="334">
        <v>56753</v>
      </c>
      <c r="AO53" s="335">
        <v>15.4</v>
      </c>
      <c r="AP53" s="336">
        <v>58766</v>
      </c>
      <c r="AQ53" s="337">
        <v>2.9</v>
      </c>
      <c r="AR53" s="338">
        <v>12.5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37730656</v>
      </c>
      <c r="AN54" s="342">
        <v>31579</v>
      </c>
      <c r="AO54" s="343">
        <v>10.4</v>
      </c>
      <c r="AP54" s="344">
        <v>29363</v>
      </c>
      <c r="AQ54" s="345">
        <v>-2.5</v>
      </c>
      <c r="AR54" s="346">
        <v>12.9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78006531</v>
      </c>
      <c r="AN55" s="334">
        <v>65599</v>
      </c>
      <c r="AO55" s="335">
        <v>15.6</v>
      </c>
      <c r="AP55" s="336">
        <v>62482</v>
      </c>
      <c r="AQ55" s="337">
        <v>6.3</v>
      </c>
      <c r="AR55" s="338">
        <v>9.3000000000000007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39620344</v>
      </c>
      <c r="AN56" s="342">
        <v>33318</v>
      </c>
      <c r="AO56" s="343">
        <v>5.5</v>
      </c>
      <c r="AP56" s="344">
        <v>34626</v>
      </c>
      <c r="AQ56" s="345">
        <v>17.899999999999999</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77437849</v>
      </c>
      <c r="AN57" s="334">
        <v>65363</v>
      </c>
      <c r="AO57" s="335">
        <v>-0.4</v>
      </c>
      <c r="AP57" s="336">
        <v>59288</v>
      </c>
      <c r="AQ57" s="337">
        <v>-5.0999999999999996</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34648994</v>
      </c>
      <c r="AN58" s="342">
        <v>29246</v>
      </c>
      <c r="AO58" s="343">
        <v>-12.2</v>
      </c>
      <c r="AP58" s="344">
        <v>32670</v>
      </c>
      <c r="AQ58" s="345">
        <v>-5.6</v>
      </c>
      <c r="AR58" s="346">
        <v>-6.6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81835885</v>
      </c>
      <c r="AN59" s="334">
        <v>69425</v>
      </c>
      <c r="AO59" s="335">
        <v>6.2</v>
      </c>
      <c r="AP59" s="336">
        <v>63490</v>
      </c>
      <c r="AQ59" s="337">
        <v>7.1</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41520405</v>
      </c>
      <c r="AN60" s="342">
        <v>35223</v>
      </c>
      <c r="AO60" s="343">
        <v>20.399999999999999</v>
      </c>
      <c r="AP60" s="344">
        <v>35347</v>
      </c>
      <c r="AQ60" s="345">
        <v>8.1999999999999993</v>
      </c>
      <c r="AR60" s="346">
        <v>12.2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72783794</v>
      </c>
      <c r="AN61" s="349">
        <v>61267</v>
      </c>
      <c r="AO61" s="350">
        <v>9.8000000000000007</v>
      </c>
      <c r="AP61" s="351">
        <v>60232</v>
      </c>
      <c r="AQ61" s="352">
        <v>3</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37547332</v>
      </c>
      <c r="AN62" s="342">
        <v>31596</v>
      </c>
      <c r="AO62" s="343">
        <v>7.5</v>
      </c>
      <c r="AP62" s="344">
        <v>32426</v>
      </c>
      <c r="AQ62" s="345">
        <v>4.2</v>
      </c>
      <c r="AR62" s="346">
        <v>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FJjlFVNOai5HAEd+JMGQ8NFFy3olVT0VUsfYLbQp6c+jLJJALM1FSiogmQkzLERos9MhycA9R55RwWUdQwcCA==" saltValue="Y9zlxme9C/5Ytsz/pGMA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dUcCITc3AqZROu3woPb1KiD/zVShNGH+12+9B/4hy1/Gn9VIwVzzyK0eUPlNhPRcQge80xgtXq9ocog4NE1VIw==" saltValue="yKR/tx/Ejy1lx/UVrg7/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MEovePky+uzXXq3Ignx+jaGWw8u4CK+WLvw5WUS8KsWD2rvT4c1ztdxO6PgUjNpFs0od/MY/sFeOdESxQ/e3rw==" saltValue="8n2QZ4xHkxuYpY+q/gr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1.21</v>
      </c>
      <c r="G47" s="12">
        <v>1.46</v>
      </c>
      <c r="H47" s="12">
        <v>3.35</v>
      </c>
      <c r="I47" s="12">
        <v>2.97</v>
      </c>
      <c r="J47" s="13">
        <v>2.42</v>
      </c>
    </row>
    <row r="48" spans="2:10" ht="57.75" customHeight="1" x14ac:dyDescent="0.15">
      <c r="B48" s="14"/>
      <c r="C48" s="1141" t="s">
        <v>4</v>
      </c>
      <c r="D48" s="1141"/>
      <c r="E48" s="1142"/>
      <c r="F48" s="15">
        <v>0.66</v>
      </c>
      <c r="G48" s="16">
        <v>0.79</v>
      </c>
      <c r="H48" s="16">
        <v>0.84</v>
      </c>
      <c r="I48" s="16">
        <v>0.86</v>
      </c>
      <c r="J48" s="17">
        <v>0.8</v>
      </c>
    </row>
    <row r="49" spans="2:10" ht="57.75" customHeight="1" thickBot="1" x14ac:dyDescent="0.2">
      <c r="B49" s="18"/>
      <c r="C49" s="1143" t="s">
        <v>5</v>
      </c>
      <c r="D49" s="1143"/>
      <c r="E49" s="1144"/>
      <c r="F49" s="19">
        <v>0.22</v>
      </c>
      <c r="G49" s="20">
        <v>0.42</v>
      </c>
      <c r="H49" s="20">
        <v>2.04</v>
      </c>
      <c r="I49" s="20" t="s">
        <v>536</v>
      </c>
      <c r="J49" s="21" t="s">
        <v>537</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U5B9yN5rSTq4qubwLKLUJKP3E7XC48ZNrtgA+y0yrTRFI8lqx8uz38tRO82TonKUK39mk/pDoOilZz91mH7Olg==" saltValue="hgMsx2jXK+G+VyTeBC6+n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538</v>
      </c>
      <c r="D34" s="1151"/>
      <c r="E34" s="1152"/>
      <c r="F34" s="32">
        <v>3.06</v>
      </c>
      <c r="G34" s="33">
        <v>2.6</v>
      </c>
      <c r="H34" s="33">
        <v>2</v>
      </c>
      <c r="I34" s="33">
        <v>1.86</v>
      </c>
      <c r="J34" s="34">
        <v>1.94</v>
      </c>
      <c r="K34" s="22"/>
      <c r="L34" s="22"/>
      <c r="M34" s="22"/>
      <c r="N34" s="22"/>
      <c r="O34" s="22"/>
      <c r="P34" s="22"/>
    </row>
    <row r="35" spans="1:16" ht="39" customHeight="1" x14ac:dyDescent="0.15">
      <c r="A35" s="22"/>
      <c r="B35" s="35"/>
      <c r="C35" s="1145" t="s">
        <v>539</v>
      </c>
      <c r="D35" s="1146"/>
      <c r="E35" s="1147"/>
      <c r="F35" s="36">
        <v>0.26</v>
      </c>
      <c r="G35" s="37">
        <v>0.44</v>
      </c>
      <c r="H35" s="37">
        <v>0.61</v>
      </c>
      <c r="I35" s="37">
        <v>0.75</v>
      </c>
      <c r="J35" s="38">
        <v>0.75</v>
      </c>
      <c r="K35" s="22"/>
      <c r="L35" s="22"/>
      <c r="M35" s="22"/>
      <c r="N35" s="22"/>
      <c r="O35" s="22"/>
      <c r="P35" s="22"/>
    </row>
    <row r="36" spans="1:16" ht="39" customHeight="1" x14ac:dyDescent="0.15">
      <c r="A36" s="22"/>
      <c r="B36" s="35"/>
      <c r="C36" s="1145" t="s">
        <v>540</v>
      </c>
      <c r="D36" s="1146"/>
      <c r="E36" s="1147"/>
      <c r="F36" s="36">
        <v>0.55000000000000004</v>
      </c>
      <c r="G36" s="37">
        <v>0.55000000000000004</v>
      </c>
      <c r="H36" s="37">
        <v>0.53</v>
      </c>
      <c r="I36" s="37">
        <v>0.55000000000000004</v>
      </c>
      <c r="J36" s="38">
        <v>0.55000000000000004</v>
      </c>
      <c r="K36" s="22"/>
      <c r="L36" s="22"/>
      <c r="M36" s="22"/>
      <c r="N36" s="22"/>
      <c r="O36" s="22"/>
      <c r="P36" s="22"/>
    </row>
    <row r="37" spans="1:16" ht="39" customHeight="1" x14ac:dyDescent="0.15">
      <c r="A37" s="22"/>
      <c r="B37" s="35"/>
      <c r="C37" s="1145" t="s">
        <v>541</v>
      </c>
      <c r="D37" s="1146"/>
      <c r="E37" s="1147"/>
      <c r="F37" s="36">
        <v>0.31</v>
      </c>
      <c r="G37" s="37">
        <v>0.3</v>
      </c>
      <c r="H37" s="37">
        <v>0.28999999999999998</v>
      </c>
      <c r="I37" s="37">
        <v>0.3</v>
      </c>
      <c r="J37" s="38">
        <v>0.3</v>
      </c>
      <c r="K37" s="22"/>
      <c r="L37" s="22"/>
      <c r="M37" s="22"/>
      <c r="N37" s="22"/>
      <c r="O37" s="22"/>
      <c r="P37" s="22"/>
    </row>
    <row r="38" spans="1:16" ht="39" customHeight="1" x14ac:dyDescent="0.15">
      <c r="A38" s="22"/>
      <c r="B38" s="35"/>
      <c r="C38" s="1145" t="s">
        <v>542</v>
      </c>
      <c r="D38" s="1146"/>
      <c r="E38" s="1147"/>
      <c r="F38" s="36">
        <v>1.3</v>
      </c>
      <c r="G38" s="37">
        <v>0.8</v>
      </c>
      <c r="H38" s="37">
        <v>0.68</v>
      </c>
      <c r="I38" s="37">
        <v>0.44</v>
      </c>
      <c r="J38" s="38">
        <v>0.28999999999999998</v>
      </c>
      <c r="K38" s="22"/>
      <c r="L38" s="22"/>
      <c r="M38" s="22"/>
      <c r="N38" s="22"/>
      <c r="O38" s="22"/>
      <c r="P38" s="22"/>
    </row>
    <row r="39" spans="1:16" ht="39" customHeight="1" x14ac:dyDescent="0.15">
      <c r="A39" s="22"/>
      <c r="B39" s="35"/>
      <c r="C39" s="1145" t="s">
        <v>543</v>
      </c>
      <c r="D39" s="1146"/>
      <c r="E39" s="1147"/>
      <c r="F39" s="36">
        <v>0.49</v>
      </c>
      <c r="G39" s="37">
        <v>0.22</v>
      </c>
      <c r="H39" s="37">
        <v>0.54</v>
      </c>
      <c r="I39" s="37">
        <v>0.59</v>
      </c>
      <c r="J39" s="38">
        <v>0.25</v>
      </c>
      <c r="K39" s="22"/>
      <c r="L39" s="22"/>
      <c r="M39" s="22"/>
      <c r="N39" s="22"/>
      <c r="O39" s="22"/>
      <c r="P39" s="22"/>
    </row>
    <row r="40" spans="1:16" ht="39" customHeight="1" x14ac:dyDescent="0.15">
      <c r="A40" s="22"/>
      <c r="B40" s="35"/>
      <c r="C40" s="1145" t="s">
        <v>544</v>
      </c>
      <c r="D40" s="1146"/>
      <c r="E40" s="1147"/>
      <c r="F40" s="36">
        <v>0.01</v>
      </c>
      <c r="G40" s="37">
        <v>0.01</v>
      </c>
      <c r="H40" s="37">
        <v>0</v>
      </c>
      <c r="I40" s="37">
        <v>0.01</v>
      </c>
      <c r="J40" s="38">
        <v>0.02</v>
      </c>
      <c r="K40" s="22"/>
      <c r="L40" s="22"/>
      <c r="M40" s="22"/>
      <c r="N40" s="22"/>
      <c r="O40" s="22"/>
      <c r="P40" s="22"/>
    </row>
    <row r="41" spans="1:16" ht="39" customHeight="1" x14ac:dyDescent="0.15">
      <c r="A41" s="22"/>
      <c r="B41" s="35"/>
      <c r="C41" s="1145" t="s">
        <v>545</v>
      </c>
      <c r="D41" s="1146"/>
      <c r="E41" s="1147"/>
      <c r="F41" s="36">
        <v>0.02</v>
      </c>
      <c r="G41" s="37">
        <v>0.02</v>
      </c>
      <c r="H41" s="37">
        <v>0.02</v>
      </c>
      <c r="I41" s="37">
        <v>0.02</v>
      </c>
      <c r="J41" s="38">
        <v>0.02</v>
      </c>
      <c r="K41" s="22"/>
      <c r="L41" s="22"/>
      <c r="M41" s="22"/>
      <c r="N41" s="22"/>
      <c r="O41" s="22"/>
      <c r="P41" s="22"/>
    </row>
    <row r="42" spans="1:16" ht="39" customHeight="1" x14ac:dyDescent="0.15">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547</v>
      </c>
      <c r="D43" s="1149"/>
      <c r="E43" s="1150"/>
      <c r="F43" s="41">
        <v>0</v>
      </c>
      <c r="G43" s="42">
        <v>0.33</v>
      </c>
      <c r="H43" s="42">
        <v>0.48</v>
      </c>
      <c r="I43" s="42">
        <v>0.24</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IAXbW91/yCLvQ00qRUGv4xuGWPDk16RHfWIXS+3OI6mD97siJQGl3cdhgqvPpvEe1MUtgEJSju0L2PMPm8ZvQ==" saltValue="XkW1dBmDFKQ1fKQBZbQX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51526</v>
      </c>
      <c r="L45" s="60">
        <v>46326</v>
      </c>
      <c r="M45" s="60">
        <v>43137</v>
      </c>
      <c r="N45" s="60">
        <v>40659</v>
      </c>
      <c r="O45" s="61">
        <v>37152</v>
      </c>
      <c r="P45" s="48"/>
      <c r="Q45" s="48"/>
      <c r="R45" s="48"/>
      <c r="S45" s="48"/>
      <c r="T45" s="48"/>
      <c r="U45" s="48"/>
    </row>
    <row r="46" spans="1:21" ht="30.75" customHeight="1" x14ac:dyDescent="0.15">
      <c r="A46" s="48"/>
      <c r="B46" s="1155"/>
      <c r="C46" s="1156"/>
      <c r="D46" s="62"/>
      <c r="E46" s="1161" t="s">
        <v>11</v>
      </c>
      <c r="F46" s="1161"/>
      <c r="G46" s="1161"/>
      <c r="H46" s="1161"/>
      <c r="I46" s="1161"/>
      <c r="J46" s="1162"/>
      <c r="K46" s="63">
        <v>6055</v>
      </c>
      <c r="L46" s="64">
        <v>4299</v>
      </c>
      <c r="M46" s="64">
        <v>5772</v>
      </c>
      <c r="N46" s="64">
        <v>170</v>
      </c>
      <c r="O46" s="65">
        <v>525</v>
      </c>
      <c r="P46" s="48"/>
      <c r="Q46" s="48"/>
      <c r="R46" s="48"/>
      <c r="S46" s="48"/>
      <c r="T46" s="48"/>
      <c r="U46" s="48"/>
    </row>
    <row r="47" spans="1:21" ht="30.75" customHeight="1" x14ac:dyDescent="0.15">
      <c r="A47" s="48"/>
      <c r="B47" s="1155"/>
      <c r="C47" s="1156"/>
      <c r="D47" s="62"/>
      <c r="E47" s="1161" t="s">
        <v>12</v>
      </c>
      <c r="F47" s="1161"/>
      <c r="G47" s="1161"/>
      <c r="H47" s="1161"/>
      <c r="I47" s="1161"/>
      <c r="J47" s="1162"/>
      <c r="K47" s="63">
        <v>27246</v>
      </c>
      <c r="L47" s="64">
        <v>29495</v>
      </c>
      <c r="M47" s="64">
        <v>32979</v>
      </c>
      <c r="N47" s="64">
        <v>35535</v>
      </c>
      <c r="O47" s="65">
        <v>42872</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16339</v>
      </c>
      <c r="L48" s="64">
        <v>15672</v>
      </c>
      <c r="M48" s="64">
        <v>14438</v>
      </c>
      <c r="N48" s="64">
        <v>15055</v>
      </c>
      <c r="O48" s="65">
        <v>14168</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493</v>
      </c>
      <c r="L49" s="64" t="s">
        <v>493</v>
      </c>
      <c r="M49" s="64" t="s">
        <v>493</v>
      </c>
      <c r="N49" s="64" t="s">
        <v>493</v>
      </c>
      <c r="O49" s="65" t="s">
        <v>493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140</v>
      </c>
      <c r="L50" s="64">
        <v>124</v>
      </c>
      <c r="M50" s="64">
        <v>128</v>
      </c>
      <c r="N50" s="64">
        <v>128</v>
      </c>
      <c r="O50" s="65">
        <v>99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67172</v>
      </c>
      <c r="L52" s="64">
        <v>65349</v>
      </c>
      <c r="M52" s="64">
        <v>65763</v>
      </c>
      <c r="N52" s="64">
        <v>65321</v>
      </c>
      <c r="O52" s="65">
        <v>64806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34134</v>
      </c>
      <c r="L53" s="69">
        <v>30567</v>
      </c>
      <c r="M53" s="69">
        <v>30691</v>
      </c>
      <c r="N53" s="69">
        <v>26226</v>
      </c>
      <c r="O53" s="70">
        <v>30010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sheetData>
  <sheetProtection algorithmName="SHA-512" hashValue="imTrB9mhKKjlM2flUEy1LRXYrtI7+BKcujwV77GnW8ozOU86WIZEGv8NZoyThzr8rqpr8uP+MgdZ6sWgruhdGg==" saltValue="X92FVTJSJjn2rIfKBKbe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1145785</v>
      </c>
      <c r="J41" s="356">
        <v>1178248</v>
      </c>
      <c r="K41" s="356">
        <v>1195916</v>
      </c>
      <c r="L41" s="356">
        <v>1234267</v>
      </c>
      <c r="M41" s="357">
        <v>1258401</v>
      </c>
    </row>
    <row r="42" spans="2:13" ht="27.75" customHeight="1" x14ac:dyDescent="0.15">
      <c r="B42" s="1186"/>
      <c r="C42" s="1187"/>
      <c r="D42" s="106"/>
      <c r="E42" s="1192" t="s">
        <v>32</v>
      </c>
      <c r="F42" s="1192"/>
      <c r="G42" s="1192"/>
      <c r="H42" s="1193"/>
      <c r="I42" s="358">
        <v>1066</v>
      </c>
      <c r="J42" s="359">
        <v>1027</v>
      </c>
      <c r="K42" s="359">
        <v>968</v>
      </c>
      <c r="L42" s="359">
        <v>850</v>
      </c>
      <c r="M42" s="360">
        <v>763</v>
      </c>
    </row>
    <row r="43" spans="2:13" ht="27.75" customHeight="1" x14ac:dyDescent="0.15">
      <c r="B43" s="1186"/>
      <c r="C43" s="1187"/>
      <c r="D43" s="106"/>
      <c r="E43" s="1192" t="s">
        <v>33</v>
      </c>
      <c r="F43" s="1192"/>
      <c r="G43" s="1192"/>
      <c r="H43" s="1193"/>
      <c r="I43" s="358">
        <v>234620</v>
      </c>
      <c r="J43" s="359">
        <v>216249</v>
      </c>
      <c r="K43" s="359">
        <v>205060</v>
      </c>
      <c r="L43" s="359">
        <v>199462</v>
      </c>
      <c r="M43" s="360">
        <v>194290</v>
      </c>
    </row>
    <row r="44" spans="2:13" ht="27.75" customHeight="1" x14ac:dyDescent="0.15">
      <c r="B44" s="1186"/>
      <c r="C44" s="1187"/>
      <c r="D44" s="106"/>
      <c r="E44" s="1192" t="s">
        <v>34</v>
      </c>
      <c r="F44" s="1192"/>
      <c r="G44" s="1192"/>
      <c r="H44" s="1193"/>
      <c r="I44" s="358" t="s">
        <v>493</v>
      </c>
      <c r="J44" s="359" t="s">
        <v>493</v>
      </c>
      <c r="K44" s="359" t="s">
        <v>493</v>
      </c>
      <c r="L44" s="359" t="s">
        <v>493</v>
      </c>
      <c r="M44" s="360" t="s">
        <v>493</v>
      </c>
    </row>
    <row r="45" spans="2:13" ht="27.75" customHeight="1" x14ac:dyDescent="0.15">
      <c r="B45" s="1186"/>
      <c r="C45" s="1187"/>
      <c r="D45" s="106"/>
      <c r="E45" s="1192" t="s">
        <v>35</v>
      </c>
      <c r="F45" s="1192"/>
      <c r="G45" s="1192"/>
      <c r="H45" s="1193"/>
      <c r="I45" s="358">
        <v>90008</v>
      </c>
      <c r="J45" s="359">
        <v>86475</v>
      </c>
      <c r="K45" s="359">
        <v>82899</v>
      </c>
      <c r="L45" s="359">
        <v>80289</v>
      </c>
      <c r="M45" s="360">
        <v>81638</v>
      </c>
    </row>
    <row r="46" spans="2:13" ht="27.75" customHeight="1" x14ac:dyDescent="0.15">
      <c r="B46" s="1186"/>
      <c r="C46" s="1187"/>
      <c r="D46" s="107"/>
      <c r="E46" s="1192" t="s">
        <v>36</v>
      </c>
      <c r="F46" s="1192"/>
      <c r="G46" s="1192"/>
      <c r="H46" s="1193"/>
      <c r="I46" s="358">
        <v>17720</v>
      </c>
      <c r="J46" s="359">
        <v>22623</v>
      </c>
      <c r="K46" s="359">
        <v>25855</v>
      </c>
      <c r="L46" s="359">
        <v>28731</v>
      </c>
      <c r="M46" s="360">
        <v>27214</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88806</v>
      </c>
      <c r="J50" s="359">
        <v>97606</v>
      </c>
      <c r="K50" s="359">
        <v>105496</v>
      </c>
      <c r="L50" s="359">
        <v>134738</v>
      </c>
      <c r="M50" s="360">
        <v>159376</v>
      </c>
    </row>
    <row r="51" spans="2:13" ht="27.75" customHeight="1" x14ac:dyDescent="0.15">
      <c r="B51" s="1186"/>
      <c r="C51" s="1187"/>
      <c r="D51" s="106"/>
      <c r="E51" s="1192" t="s">
        <v>42</v>
      </c>
      <c r="F51" s="1192"/>
      <c r="G51" s="1192"/>
      <c r="H51" s="1193"/>
      <c r="I51" s="358">
        <v>182780</v>
      </c>
      <c r="J51" s="359">
        <v>187933</v>
      </c>
      <c r="K51" s="359">
        <v>191874</v>
      </c>
      <c r="L51" s="359">
        <v>193574</v>
      </c>
      <c r="M51" s="360">
        <v>189804</v>
      </c>
    </row>
    <row r="52" spans="2:13" ht="27.75" customHeight="1" x14ac:dyDescent="0.15">
      <c r="B52" s="1188"/>
      <c r="C52" s="1189"/>
      <c r="D52" s="106"/>
      <c r="E52" s="1192" t="s">
        <v>43</v>
      </c>
      <c r="F52" s="1192"/>
      <c r="G52" s="1192"/>
      <c r="H52" s="1193"/>
      <c r="I52" s="358">
        <v>702185</v>
      </c>
      <c r="J52" s="359">
        <v>714030</v>
      </c>
      <c r="K52" s="359">
        <v>727648</v>
      </c>
      <c r="L52" s="359">
        <v>727875</v>
      </c>
      <c r="M52" s="360">
        <v>714491</v>
      </c>
    </row>
    <row r="53" spans="2:13" ht="27.75" customHeight="1" thickBot="1" x14ac:dyDescent="0.2">
      <c r="B53" s="1199" t="s">
        <v>19</v>
      </c>
      <c r="C53" s="1200"/>
      <c r="D53" s="110"/>
      <c r="E53" s="1201" t="s">
        <v>44</v>
      </c>
      <c r="F53" s="1201"/>
      <c r="G53" s="1201"/>
      <c r="H53" s="1202"/>
      <c r="I53" s="361">
        <v>515429</v>
      </c>
      <c r="J53" s="362">
        <v>505055</v>
      </c>
      <c r="K53" s="362">
        <v>485680</v>
      </c>
      <c r="L53" s="362">
        <v>487411</v>
      </c>
      <c r="M53" s="363">
        <v>498637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0x/Wz1QJUKyHm7+k2mmhJAm7uD9slOEMvf750/Yc8L1IKB3Xm1MM+WGcdcmbMYcqnmirPiGeRiKZr7paoJ+DQ==" saltValue="QRrnAOz33uOff0tnackx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11818</v>
      </c>
      <c r="G55" s="122">
        <v>10197</v>
      </c>
      <c r="H55" s="123">
        <v>8459</v>
      </c>
    </row>
    <row r="56" spans="2:8" ht="52.5" customHeight="1" x14ac:dyDescent="0.15">
      <c r="B56" s="124"/>
      <c r="C56" s="1213" t="s">
        <v>47</v>
      </c>
      <c r="D56" s="1213"/>
      <c r="E56" s="1214"/>
      <c r="F56" s="125" t="s">
        <v>493</v>
      </c>
      <c r="G56" s="125" t="s">
        <v>493</v>
      </c>
      <c r="H56" s="126" t="s">
        <v>493</v>
      </c>
    </row>
    <row r="57" spans="2:8" ht="53.25" customHeight="1" x14ac:dyDescent="0.15">
      <c r="B57" s="124"/>
      <c r="C57" s="1215" t="s">
        <v>48</v>
      </c>
      <c r="D57" s="1215"/>
      <c r="E57" s="1216"/>
      <c r="F57" s="127">
        <v>9947</v>
      </c>
      <c r="G57" s="127">
        <v>9544</v>
      </c>
      <c r="H57" s="128">
        <v>4217</v>
      </c>
    </row>
    <row r="58" spans="2:8" ht="45.75" customHeight="1" x14ac:dyDescent="0.15">
      <c r="B58" s="129"/>
      <c r="C58" s="1203" t="s">
        <v>559</v>
      </c>
      <c r="D58" s="1204"/>
      <c r="E58" s="1205"/>
      <c r="F58" s="130">
        <v>3060</v>
      </c>
      <c r="G58" s="130">
        <v>2691</v>
      </c>
      <c r="H58" s="131">
        <v>2536</v>
      </c>
    </row>
    <row r="59" spans="2:8" ht="45.75" customHeight="1" x14ac:dyDescent="0.15">
      <c r="B59" s="129"/>
      <c r="C59" s="1203" t="s">
        <v>560</v>
      </c>
      <c r="D59" s="1204"/>
      <c r="E59" s="1205"/>
      <c r="F59" s="130">
        <v>357</v>
      </c>
      <c r="G59" s="130">
        <v>434</v>
      </c>
      <c r="H59" s="131">
        <v>478</v>
      </c>
    </row>
    <row r="60" spans="2:8" ht="45.75" customHeight="1" x14ac:dyDescent="0.15">
      <c r="B60" s="129"/>
      <c r="C60" s="1203" t="s">
        <v>561</v>
      </c>
      <c r="D60" s="1204"/>
      <c r="E60" s="1205"/>
      <c r="F60" s="130">
        <v>412</v>
      </c>
      <c r="G60" s="130">
        <v>412</v>
      </c>
      <c r="H60" s="131">
        <v>411</v>
      </c>
    </row>
    <row r="61" spans="2:8" ht="45.75" customHeight="1" x14ac:dyDescent="0.15">
      <c r="B61" s="129"/>
      <c r="C61" s="1203" t="s">
        <v>562</v>
      </c>
      <c r="D61" s="1204"/>
      <c r="E61" s="1205"/>
      <c r="F61" s="130">
        <v>357</v>
      </c>
      <c r="G61" s="130">
        <v>339</v>
      </c>
      <c r="H61" s="131">
        <v>315</v>
      </c>
    </row>
    <row r="62" spans="2:8" ht="45.75" customHeight="1" thickBot="1" x14ac:dyDescent="0.2">
      <c r="B62" s="132"/>
      <c r="C62" s="1206" t="s">
        <v>558</v>
      </c>
      <c r="D62" s="1207"/>
      <c r="E62" s="1208"/>
      <c r="F62" s="133">
        <v>5022</v>
      </c>
      <c r="G62" s="133">
        <v>5321</v>
      </c>
      <c r="H62" s="134">
        <v>117</v>
      </c>
    </row>
    <row r="63" spans="2:8" ht="52.5" customHeight="1" thickBot="1" x14ac:dyDescent="0.2">
      <c r="B63" s="135"/>
      <c r="C63" s="1209" t="s">
        <v>49</v>
      </c>
      <c r="D63" s="1209"/>
      <c r="E63" s="1210"/>
      <c r="F63" s="136">
        <v>21765</v>
      </c>
      <c r="G63" s="136">
        <v>19741</v>
      </c>
      <c r="H63" s="137">
        <v>12676</v>
      </c>
    </row>
    <row r="64" spans="2:8" x14ac:dyDescent="0.15"/>
  </sheetData>
  <sheetProtection algorithmName="SHA-512" hashValue="qCi4C0kki1r6umqpAVuO7ghHG+gOYLttIyn/ShxjdTdvEQ1kpNghFh98oEBX3+g42AgJ4882HkagXBLmFMxZWA==" saltValue="j38aVLHj7wmkyea+Qh+9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49197</v>
      </c>
      <c r="E3" s="156"/>
      <c r="F3" s="157">
        <v>57132</v>
      </c>
      <c r="G3" s="158"/>
      <c r="H3" s="159"/>
    </row>
    <row r="4" spans="1:8" x14ac:dyDescent="0.15">
      <c r="A4" s="160"/>
      <c r="B4" s="161"/>
      <c r="C4" s="162"/>
      <c r="D4" s="163">
        <v>28614</v>
      </c>
      <c r="E4" s="164"/>
      <c r="F4" s="165">
        <v>30126</v>
      </c>
      <c r="G4" s="166"/>
      <c r="H4" s="167"/>
    </row>
    <row r="5" spans="1:8" x14ac:dyDescent="0.15">
      <c r="A5" s="148" t="s">
        <v>525</v>
      </c>
      <c r="B5" s="153"/>
      <c r="C5" s="154"/>
      <c r="D5" s="155">
        <v>56753</v>
      </c>
      <c r="E5" s="156"/>
      <c r="F5" s="157">
        <v>58766</v>
      </c>
      <c r="G5" s="158"/>
      <c r="H5" s="159"/>
    </row>
    <row r="6" spans="1:8" x14ac:dyDescent="0.15">
      <c r="A6" s="160"/>
      <c r="B6" s="161"/>
      <c r="C6" s="162"/>
      <c r="D6" s="163">
        <v>31579</v>
      </c>
      <c r="E6" s="164"/>
      <c r="F6" s="165">
        <v>29363</v>
      </c>
      <c r="G6" s="166"/>
      <c r="H6" s="167"/>
    </row>
    <row r="7" spans="1:8" x14ac:dyDescent="0.15">
      <c r="A7" s="148" t="s">
        <v>526</v>
      </c>
      <c r="B7" s="153"/>
      <c r="C7" s="154"/>
      <c r="D7" s="155">
        <v>65599</v>
      </c>
      <c r="E7" s="156"/>
      <c r="F7" s="157">
        <v>62482</v>
      </c>
      <c r="G7" s="158"/>
      <c r="H7" s="159"/>
    </row>
    <row r="8" spans="1:8" x14ac:dyDescent="0.15">
      <c r="A8" s="160"/>
      <c r="B8" s="161"/>
      <c r="C8" s="162"/>
      <c r="D8" s="163">
        <v>33318</v>
      </c>
      <c r="E8" s="164"/>
      <c r="F8" s="165">
        <v>34626</v>
      </c>
      <c r="G8" s="166"/>
      <c r="H8" s="167"/>
    </row>
    <row r="9" spans="1:8" x14ac:dyDescent="0.15">
      <c r="A9" s="148" t="s">
        <v>527</v>
      </c>
      <c r="B9" s="153"/>
      <c r="C9" s="154"/>
      <c r="D9" s="155">
        <v>65363</v>
      </c>
      <c r="E9" s="156"/>
      <c r="F9" s="157">
        <v>59288</v>
      </c>
      <c r="G9" s="158"/>
      <c r="H9" s="159"/>
    </row>
    <row r="10" spans="1:8" x14ac:dyDescent="0.15">
      <c r="A10" s="160"/>
      <c r="B10" s="161"/>
      <c r="C10" s="162"/>
      <c r="D10" s="163">
        <v>29246</v>
      </c>
      <c r="E10" s="164"/>
      <c r="F10" s="165">
        <v>32670</v>
      </c>
      <c r="G10" s="166"/>
      <c r="H10" s="167"/>
    </row>
    <row r="11" spans="1:8" x14ac:dyDescent="0.15">
      <c r="A11" s="148" t="s">
        <v>528</v>
      </c>
      <c r="B11" s="153"/>
      <c r="C11" s="154"/>
      <c r="D11" s="155">
        <v>69425</v>
      </c>
      <c r="E11" s="156"/>
      <c r="F11" s="157">
        <v>63490</v>
      </c>
      <c r="G11" s="158"/>
      <c r="H11" s="159"/>
    </row>
    <row r="12" spans="1:8" x14ac:dyDescent="0.15">
      <c r="A12" s="160"/>
      <c r="B12" s="161"/>
      <c r="C12" s="168"/>
      <c r="D12" s="163">
        <v>35223</v>
      </c>
      <c r="E12" s="164"/>
      <c r="F12" s="165">
        <v>35347</v>
      </c>
      <c r="G12" s="166"/>
      <c r="H12" s="167"/>
    </row>
    <row r="13" spans="1:8" x14ac:dyDescent="0.15">
      <c r="A13" s="148"/>
      <c r="B13" s="153"/>
      <c r="C13" s="169"/>
      <c r="D13" s="170">
        <v>61267</v>
      </c>
      <c r="E13" s="171"/>
      <c r="F13" s="172">
        <v>60232</v>
      </c>
      <c r="G13" s="173"/>
      <c r="H13" s="159"/>
    </row>
    <row r="14" spans="1:8" x14ac:dyDescent="0.15">
      <c r="A14" s="160"/>
      <c r="B14" s="161"/>
      <c r="C14" s="162"/>
      <c r="D14" s="163">
        <v>31596</v>
      </c>
      <c r="E14" s="164"/>
      <c r="F14" s="165">
        <v>32426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0.66</v>
      </c>
      <c r="C19" s="174">
        <f>ROUND(VALUE(SUBSTITUTE(実質収支比率等に係る経年分析!G$48,"▲","-")),2)</f>
        <v>0.79</v>
      </c>
      <c r="D19" s="174">
        <f>ROUND(VALUE(SUBSTITUTE(実質収支比率等に係る経年分析!H$48,"▲","-")),2)</f>
        <v>0.84</v>
      </c>
      <c r="E19" s="174">
        <f>ROUND(VALUE(SUBSTITUTE(実質収支比率等に係る経年分析!I$48,"▲","-")),2)</f>
        <v>0.86</v>
      </c>
      <c r="F19" s="174">
        <f>ROUND(VALUE(SUBSTITUTE(実質収支比率等に係る経年分析!J$48,"▲","-")),2)</f>
        <v>0.8</v>
      </c>
    </row>
    <row r="20" spans="1:11" x14ac:dyDescent="0.15">
      <c r="A20" s="174" t="s">
        <v>53</v>
      </c>
      <c r="B20" s="174">
        <f>ROUND(VALUE(SUBSTITUTE(実質収支比率等に係る経年分析!F$47,"▲","-")),2)</f>
        <v>1.21</v>
      </c>
      <c r="C20" s="174">
        <f>ROUND(VALUE(SUBSTITUTE(実質収支比率等に係る経年分析!G$47,"▲","-")),2)</f>
        <v>1.46</v>
      </c>
      <c r="D20" s="174">
        <f>ROUND(VALUE(SUBSTITUTE(実質収支比率等に係る経年分析!H$47,"▲","-")),2)</f>
        <v>3.35</v>
      </c>
      <c r="E20" s="174">
        <f>ROUND(VALUE(SUBSTITUTE(実質収支比率等に係る経年分析!I$47,"▲","-")),2)</f>
        <v>2.97</v>
      </c>
      <c r="F20" s="174">
        <f>ROUND(VALUE(SUBSTITUTE(実質収支比率等に係る経年分析!J$47,"▲","-")),2)</f>
        <v>2.42</v>
      </c>
    </row>
    <row r="21" spans="1:11" x14ac:dyDescent="0.15">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2.04</v>
      </c>
      <c r="E21" s="174">
        <f>IF(ISNUMBER(VALUE(SUBSTITUTE(実質収支比率等に係る経年分析!I$49,"▲","-"))),ROUND(VALUE(SUBSTITUTE(実質収支比率等に係る経年分析!I$49,"▲","-")),2),NA())</f>
        <v>-0.47</v>
      </c>
      <c r="F21" s="174">
        <f>IF(ISNUMBER(VALUE(SUBSTITUTE(実質収支比率等に係る経年分析!J$49,"▲","-"))),ROUND(VALUE(SUBSTITUTE(実質収支比率等に係る経年分析!J$49,"▲","-")),2),NA())</f>
        <v>-0.55000000000000004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安芸市民病院事業会計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開発事業特別会計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0.55000000000000004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15">
      <c r="A35" s="175" t="str">
        <f>IF(連結実質赤字比率に係る赤字・黒字の構成分析!C$35="",NA(),連結実質赤字比率に係る赤字・黒字の構成分析!C$35)</f>
        <v>競輪事業特別会計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67172</v>
      </c>
      <c r="E42" s="176"/>
      <c r="F42" s="176"/>
      <c r="G42" s="176">
        <f>'実質公債費比率（分子）の構造'!L$52</f>
        <v>65349</v>
      </c>
      <c r="H42" s="176"/>
      <c r="I42" s="176"/>
      <c r="J42" s="176">
        <f>'実質公債費比率（分子）の構造'!M$52</f>
        <v>65763</v>
      </c>
      <c r="K42" s="176"/>
      <c r="L42" s="176"/>
      <c r="M42" s="176">
        <f>'実質公債費比率（分子）の構造'!N$52</f>
        <v>65321</v>
      </c>
      <c r="N42" s="176"/>
      <c r="O42" s="176"/>
      <c r="P42" s="176">
        <f>'実質公債費比率（分子）の構造'!O$52</f>
        <v>64806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140</v>
      </c>
      <c r="C44" s="176"/>
      <c r="D44" s="176"/>
      <c r="E44" s="176">
        <f>'実質公債費比率（分子）の構造'!L$50</f>
        <v>124</v>
      </c>
      <c r="F44" s="176"/>
      <c r="G44" s="176"/>
      <c r="H44" s="176">
        <f>'実質公債費比率（分子）の構造'!M$50</f>
        <v>128</v>
      </c>
      <c r="I44" s="176"/>
      <c r="J44" s="176"/>
      <c r="K44" s="176">
        <f>'実質公債費比率（分子）の構造'!N$50</f>
        <v>128</v>
      </c>
      <c r="L44" s="176"/>
      <c r="M44" s="176"/>
      <c r="N44" s="176">
        <f>'実質公債費比率（分子）の構造'!O$50</f>
        <v>99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16339</v>
      </c>
      <c r="C46" s="176"/>
      <c r="D46" s="176"/>
      <c r="E46" s="176">
        <f>'実質公債費比率（分子）の構造'!L$48</f>
        <v>15672</v>
      </c>
      <c r="F46" s="176"/>
      <c r="G46" s="176"/>
      <c r="H46" s="176">
        <f>'実質公債費比率（分子）の構造'!M$48</f>
        <v>14438</v>
      </c>
      <c r="I46" s="176"/>
      <c r="J46" s="176"/>
      <c r="K46" s="176">
        <f>'実質公債費比率（分子）の構造'!N$48</f>
        <v>15055</v>
      </c>
      <c r="L46" s="176"/>
      <c r="M46" s="176"/>
      <c r="N46" s="176">
        <f>'実質公債費比率（分子）の構造'!O$48</f>
        <v>14168</v>
      </c>
      <c r="O46" s="176"/>
      <c r="P46" s="176"/>
    </row>
    <row r="47" spans="1:16" x14ac:dyDescent="0.15">
      <c r="A47" s="176" t="s">
        <v>12</v>
      </c>
      <c r="B47" s="176">
        <f>'実質公債費比率（分子）の構造'!K$47</f>
        <v>27246</v>
      </c>
      <c r="C47" s="176"/>
      <c r="D47" s="176"/>
      <c r="E47" s="176">
        <f>'実質公債費比率（分子）の構造'!L$47</f>
        <v>29495</v>
      </c>
      <c r="F47" s="176"/>
      <c r="G47" s="176"/>
      <c r="H47" s="176">
        <f>'実質公債費比率（分子）の構造'!M$47</f>
        <v>32979</v>
      </c>
      <c r="I47" s="176"/>
      <c r="J47" s="176"/>
      <c r="K47" s="176">
        <f>'実質公債費比率（分子）の構造'!N$47</f>
        <v>35535</v>
      </c>
      <c r="L47" s="176"/>
      <c r="M47" s="176"/>
      <c r="N47" s="176">
        <f>'実質公債費比率（分子）の構造'!O$47</f>
        <v>42872</v>
      </c>
      <c r="O47" s="176"/>
      <c r="P47" s="176"/>
    </row>
    <row r="48" spans="1:16" x14ac:dyDescent="0.15">
      <c r="A48" s="176" t="s">
        <v>65</v>
      </c>
      <c r="B48" s="176">
        <f>'実質公債費比率（分子）の構造'!K$46</f>
        <v>6055</v>
      </c>
      <c r="C48" s="176"/>
      <c r="D48" s="176"/>
      <c r="E48" s="176">
        <f>'実質公債費比率（分子）の構造'!L$46</f>
        <v>4299</v>
      </c>
      <c r="F48" s="176"/>
      <c r="G48" s="176"/>
      <c r="H48" s="176">
        <f>'実質公債費比率（分子）の構造'!M$46</f>
        <v>5772</v>
      </c>
      <c r="I48" s="176"/>
      <c r="J48" s="176"/>
      <c r="K48" s="176">
        <f>'実質公債費比率（分子）の構造'!N$46</f>
        <v>170</v>
      </c>
      <c r="L48" s="176"/>
      <c r="M48" s="176"/>
      <c r="N48" s="176">
        <f>'実質公債費比率（分子）の構造'!O$46</f>
        <v>525</v>
      </c>
      <c r="O48" s="176"/>
      <c r="P48" s="176"/>
    </row>
    <row r="49" spans="1:16" x14ac:dyDescent="0.15">
      <c r="A49" s="176" t="s">
        <v>66</v>
      </c>
      <c r="B49" s="176">
        <f>'実質公債費比率（分子）の構造'!K$45</f>
        <v>51526</v>
      </c>
      <c r="C49" s="176"/>
      <c r="D49" s="176"/>
      <c r="E49" s="176">
        <f>'実質公債費比率（分子）の構造'!L$45</f>
        <v>46326</v>
      </c>
      <c r="F49" s="176"/>
      <c r="G49" s="176"/>
      <c r="H49" s="176">
        <f>'実質公債費比率（分子）の構造'!M$45</f>
        <v>43137</v>
      </c>
      <c r="I49" s="176"/>
      <c r="J49" s="176"/>
      <c r="K49" s="176">
        <f>'実質公債費比率（分子）の構造'!N$45</f>
        <v>40659</v>
      </c>
      <c r="L49" s="176"/>
      <c r="M49" s="176"/>
      <c r="N49" s="176">
        <f>'実質公債費比率（分子）の構造'!O$45</f>
        <v>37152</v>
      </c>
      <c r="O49" s="176"/>
      <c r="P49" s="176"/>
    </row>
    <row r="50" spans="1:16" x14ac:dyDescent="0.15">
      <c r="A50" s="176" t="s">
        <v>67</v>
      </c>
      <c r="B50" s="176" t="e">
        <f>NA()</f>
        <v>#N/A</v>
      </c>
      <c r="C50" s="176">
        <f>IF(ISNUMBER('実質公債費比率（分子）の構造'!K$53),'実質公債費比率（分子）の構造'!K$53,NA())</f>
        <v>34134</v>
      </c>
      <c r="D50" s="176" t="e">
        <f>NA()</f>
        <v>#N/A</v>
      </c>
      <c r="E50" s="176" t="e">
        <f>NA()</f>
        <v>#N/A</v>
      </c>
      <c r="F50" s="176">
        <f>IF(ISNUMBER('実質公債費比率（分子）の構造'!L$53),'実質公債費比率（分子）の構造'!L$53,NA())</f>
        <v>30567</v>
      </c>
      <c r="G50" s="176" t="e">
        <f>NA()</f>
        <v>#N/A</v>
      </c>
      <c r="H50" s="176" t="e">
        <f>NA()</f>
        <v>#N/A</v>
      </c>
      <c r="I50" s="176">
        <f>IF(ISNUMBER('実質公債費比率（分子）の構造'!M$53),'実質公債費比率（分子）の構造'!M$53,NA())</f>
        <v>30691</v>
      </c>
      <c r="J50" s="176" t="e">
        <f>NA()</f>
        <v>#N/A</v>
      </c>
      <c r="K50" s="176" t="e">
        <f>NA()</f>
        <v>#N/A</v>
      </c>
      <c r="L50" s="176">
        <f>IF(ISNUMBER('実質公債費比率（分子）の構造'!N$53),'実質公債費比率（分子）の構造'!N$53,NA())</f>
        <v>26226</v>
      </c>
      <c r="M50" s="176" t="e">
        <f>NA()</f>
        <v>#N/A</v>
      </c>
      <c r="N50" s="176" t="e">
        <f>NA()</f>
        <v>#N/A</v>
      </c>
      <c r="O50" s="176">
        <f>IF(ISNUMBER('実質公債費比率（分子）の構造'!O$53),'実質公債費比率（分子）の構造'!O$53,NA())</f>
        <v>30010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702185</v>
      </c>
      <c r="E56" s="175"/>
      <c r="F56" s="175"/>
      <c r="G56" s="175">
        <f>'将来負担比率（分子）の構造'!J$52</f>
        <v>714030</v>
      </c>
      <c r="H56" s="175"/>
      <c r="I56" s="175"/>
      <c r="J56" s="175">
        <f>'将来負担比率（分子）の構造'!K$52</f>
        <v>727648</v>
      </c>
      <c r="K56" s="175"/>
      <c r="L56" s="175"/>
      <c r="M56" s="175">
        <f>'将来負担比率（分子）の構造'!L$52</f>
        <v>727875</v>
      </c>
      <c r="N56" s="175"/>
      <c r="O56" s="175"/>
      <c r="P56" s="175">
        <f>'将来負担比率（分子）の構造'!M$52</f>
        <v>714491</v>
      </c>
    </row>
    <row r="57" spans="1:16" x14ac:dyDescent="0.15">
      <c r="A57" s="175" t="s">
        <v>42</v>
      </c>
      <c r="B57" s="175"/>
      <c r="C57" s="175"/>
      <c r="D57" s="175">
        <f>'将来負担比率（分子）の構造'!I$51</f>
        <v>182780</v>
      </c>
      <c r="E57" s="175"/>
      <c r="F57" s="175"/>
      <c r="G57" s="175">
        <f>'将来負担比率（分子）の構造'!J$51</f>
        <v>187933</v>
      </c>
      <c r="H57" s="175"/>
      <c r="I57" s="175"/>
      <c r="J57" s="175">
        <f>'将来負担比率（分子）の構造'!K$51</f>
        <v>191874</v>
      </c>
      <c r="K57" s="175"/>
      <c r="L57" s="175"/>
      <c r="M57" s="175">
        <f>'将来負担比率（分子）の構造'!L$51</f>
        <v>193574</v>
      </c>
      <c r="N57" s="175"/>
      <c r="O57" s="175"/>
      <c r="P57" s="175">
        <f>'将来負担比率（分子）の構造'!M$51</f>
        <v>189804</v>
      </c>
    </row>
    <row r="58" spans="1:16" x14ac:dyDescent="0.15">
      <c r="A58" s="175" t="s">
        <v>41</v>
      </c>
      <c r="B58" s="175"/>
      <c r="C58" s="175"/>
      <c r="D58" s="175">
        <f>'将来負担比率（分子）の構造'!I$50</f>
        <v>88806</v>
      </c>
      <c r="E58" s="175"/>
      <c r="F58" s="175"/>
      <c r="G58" s="175">
        <f>'将来負担比率（分子）の構造'!J$50</f>
        <v>97606</v>
      </c>
      <c r="H58" s="175"/>
      <c r="I58" s="175"/>
      <c r="J58" s="175">
        <f>'将来負担比率（分子）の構造'!K$50</f>
        <v>105496</v>
      </c>
      <c r="K58" s="175"/>
      <c r="L58" s="175"/>
      <c r="M58" s="175">
        <f>'将来負担比率（分子）の構造'!L$50</f>
        <v>134738</v>
      </c>
      <c r="N58" s="175"/>
      <c r="O58" s="175"/>
      <c r="P58" s="175">
        <f>'将来負担比率（分子）の構造'!M$50</f>
        <v>159376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17720</v>
      </c>
      <c r="C61" s="175"/>
      <c r="D61" s="175"/>
      <c r="E61" s="175">
        <f>'将来負担比率（分子）の構造'!J$46</f>
        <v>22623</v>
      </c>
      <c r="F61" s="175"/>
      <c r="G61" s="175"/>
      <c r="H61" s="175">
        <f>'将来負担比率（分子）の構造'!K$46</f>
        <v>25855</v>
      </c>
      <c r="I61" s="175"/>
      <c r="J61" s="175"/>
      <c r="K61" s="175">
        <f>'将来負担比率（分子）の構造'!L$46</f>
        <v>28731</v>
      </c>
      <c r="L61" s="175"/>
      <c r="M61" s="175"/>
      <c r="N61" s="175">
        <f>'将来負担比率（分子）の構造'!M$46</f>
        <v>27214</v>
      </c>
      <c r="O61" s="175"/>
      <c r="P61" s="175"/>
    </row>
    <row r="62" spans="1:16" x14ac:dyDescent="0.15">
      <c r="A62" s="175" t="s">
        <v>35</v>
      </c>
      <c r="B62" s="175">
        <f>'将来負担比率（分子）の構造'!I$45</f>
        <v>90008</v>
      </c>
      <c r="C62" s="175"/>
      <c r="D62" s="175"/>
      <c r="E62" s="175">
        <f>'将来負担比率（分子）の構造'!J$45</f>
        <v>86475</v>
      </c>
      <c r="F62" s="175"/>
      <c r="G62" s="175"/>
      <c r="H62" s="175">
        <f>'将来負担比率（分子）の構造'!K$45</f>
        <v>82899</v>
      </c>
      <c r="I62" s="175"/>
      <c r="J62" s="175"/>
      <c r="K62" s="175">
        <f>'将来負担比率（分子）の構造'!L$45</f>
        <v>80289</v>
      </c>
      <c r="L62" s="175"/>
      <c r="M62" s="175"/>
      <c r="N62" s="175">
        <f>'将来負担比率（分子）の構造'!M$45</f>
        <v>81638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234620</v>
      </c>
      <c r="C64" s="175"/>
      <c r="D64" s="175"/>
      <c r="E64" s="175">
        <f>'将来負担比率（分子）の構造'!J$43</f>
        <v>216249</v>
      </c>
      <c r="F64" s="175"/>
      <c r="G64" s="175"/>
      <c r="H64" s="175">
        <f>'将来負担比率（分子）の構造'!K$43</f>
        <v>205060</v>
      </c>
      <c r="I64" s="175"/>
      <c r="J64" s="175"/>
      <c r="K64" s="175">
        <f>'将来負担比率（分子）の構造'!L$43</f>
        <v>199462</v>
      </c>
      <c r="L64" s="175"/>
      <c r="M64" s="175"/>
      <c r="N64" s="175">
        <f>'将来負担比率（分子）の構造'!M$43</f>
        <v>194290</v>
      </c>
      <c r="O64" s="175"/>
      <c r="P64" s="175"/>
    </row>
    <row r="65" spans="1:16" x14ac:dyDescent="0.15">
      <c r="A65" s="175" t="s">
        <v>32</v>
      </c>
      <c r="B65" s="175">
        <f>'将来負担比率（分子）の構造'!I$42</f>
        <v>1066</v>
      </c>
      <c r="C65" s="175"/>
      <c r="D65" s="175"/>
      <c r="E65" s="175">
        <f>'将来負担比率（分子）の構造'!J$42</f>
        <v>1027</v>
      </c>
      <c r="F65" s="175"/>
      <c r="G65" s="175"/>
      <c r="H65" s="175">
        <f>'将来負担比率（分子）の構造'!K$42</f>
        <v>968</v>
      </c>
      <c r="I65" s="175"/>
      <c r="J65" s="175"/>
      <c r="K65" s="175">
        <f>'将来負担比率（分子）の構造'!L$42</f>
        <v>850</v>
      </c>
      <c r="L65" s="175"/>
      <c r="M65" s="175"/>
      <c r="N65" s="175">
        <f>'将来負担比率（分子）の構造'!M$42</f>
        <v>763</v>
      </c>
      <c r="O65" s="175"/>
      <c r="P65" s="175"/>
    </row>
    <row r="66" spans="1:16" x14ac:dyDescent="0.15">
      <c r="A66" s="175" t="s">
        <v>31</v>
      </c>
      <c r="B66" s="175">
        <f>'将来負担比率（分子）の構造'!I$41</f>
        <v>1145785</v>
      </c>
      <c r="C66" s="175"/>
      <c r="D66" s="175"/>
      <c r="E66" s="175">
        <f>'将来負担比率（分子）の構造'!J$41</f>
        <v>1178248</v>
      </c>
      <c r="F66" s="175"/>
      <c r="G66" s="175"/>
      <c r="H66" s="175">
        <f>'将来負担比率（分子）の構造'!K$41</f>
        <v>1195916</v>
      </c>
      <c r="I66" s="175"/>
      <c r="J66" s="175"/>
      <c r="K66" s="175">
        <f>'将来負担比率（分子）の構造'!L$41</f>
        <v>1234267</v>
      </c>
      <c r="L66" s="175"/>
      <c r="M66" s="175"/>
      <c r="N66" s="175">
        <f>'将来負担比率（分子）の構造'!M$41</f>
        <v>1258401</v>
      </c>
      <c r="O66" s="175"/>
      <c r="P66" s="175"/>
    </row>
    <row r="67" spans="1:16" x14ac:dyDescent="0.15">
      <c r="A67" s="175" t="s">
        <v>71</v>
      </c>
      <c r="B67" s="175" t="e">
        <f>NA()</f>
        <v>#N/A</v>
      </c>
      <c r="C67" s="175">
        <f>IF(ISNUMBER('将来負担比率（分子）の構造'!I$53), IF('将来負担比率（分子）の構造'!I$53 &lt; 0, 0, '将来負担比率（分子）の構造'!I$53), NA())</f>
        <v>515429</v>
      </c>
      <c r="D67" s="175" t="e">
        <f>NA()</f>
        <v>#N/A</v>
      </c>
      <c r="E67" s="175" t="e">
        <f>NA()</f>
        <v>#N/A</v>
      </c>
      <c r="F67" s="175">
        <f>IF(ISNUMBER('将来負担比率（分子）の構造'!J$53), IF('将来負担比率（分子）の構造'!J$53 &lt; 0, 0, '将来負担比率（分子）の構造'!J$53), NA())</f>
        <v>505055</v>
      </c>
      <c r="G67" s="175" t="e">
        <f>NA()</f>
        <v>#N/A</v>
      </c>
      <c r="H67" s="175" t="e">
        <f>NA()</f>
        <v>#N/A</v>
      </c>
      <c r="I67" s="175">
        <f>IF(ISNUMBER('将来負担比率（分子）の構造'!K$53), IF('将来負担比率（分子）の構造'!K$53 &lt; 0, 0, '将来負担比率（分子）の構造'!K$53), NA())</f>
        <v>485680</v>
      </c>
      <c r="J67" s="175" t="e">
        <f>NA()</f>
        <v>#N/A</v>
      </c>
      <c r="K67" s="175" t="e">
        <f>NA()</f>
        <v>#N/A</v>
      </c>
      <c r="L67" s="175">
        <f>IF(ISNUMBER('将来負担比率（分子）の構造'!L$53), IF('将来負担比率（分子）の構造'!L$53 &lt; 0, 0, '将来負担比率（分子）の構造'!L$53), NA())</f>
        <v>487411</v>
      </c>
      <c r="M67" s="175" t="e">
        <f>NA()</f>
        <v>#N/A</v>
      </c>
      <c r="N67" s="175" t="e">
        <f>NA()</f>
        <v>#N/A</v>
      </c>
      <c r="O67" s="175">
        <f>IF(ISNUMBER('将来負担比率（分子）の構造'!M$53), IF('将来負担比率（分子）の構造'!M$53 &lt; 0, 0, '将来負担比率（分子）の構造'!M$53), NA())</f>
        <v>498637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11818</v>
      </c>
      <c r="C72" s="179">
        <f>基金残高に係る経年分析!G55</f>
        <v>10197</v>
      </c>
      <c r="D72" s="179">
        <f>基金残高に係る経年分析!H55</f>
        <v>8459</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9947</v>
      </c>
      <c r="C74" s="179">
        <f>基金残高に係る経年分析!G57</f>
        <v>9544</v>
      </c>
      <c r="D74" s="179">
        <f>基金残高に係る経年分析!H57</f>
        <v>4217</v>
      </c>
    </row>
  </sheetData>
  <sheetProtection algorithmName="SHA-512" hashValue="CTLZnzm+bSbTkhwBPKoTjl3LvdG1sy2LeQKJhh9Lk8mz8nPE1YMint/+JdtZ9idFLi1s48sLtCCADDljNSUfgQ==" saltValue="Tk8mwj/7bxWvK64wljLr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2025-03-13T08:42:18Z</cp:lastPrinted>
  <dcterms:created xsi:type="dcterms:W3CDTF">2025-02-19T04:13:43Z</dcterms:created>
  <dcterms:modified xsi:type="dcterms:W3CDTF">2025-03-14T02:56:05Z</dcterms:modified>
  <cp:category/>
</cp:coreProperties>
</file>