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040地域政策局\030市町行財政課\030財政G\R6年度\地方財政状況調査\70 財政状況資料集\01_通常分\04_市町→県\21 大崎上島町　○\最終\"/>
    </mc:Choice>
  </mc:AlternateContent>
  <xr:revisionPtr revIDLastSave="0" documentId="13_ncr:1_{3FF5C757-5DCE-42E8-B0D5-C4FAF5DFA652}"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AM37" i="10"/>
  <c r="U37" i="10"/>
  <c r="CO36" i="10"/>
  <c r="AM36" i="10"/>
  <c r="CO35" i="10"/>
  <c r="AM35" i="10"/>
  <c r="CO34" i="10"/>
  <c r="BW34" i="10"/>
  <c r="BW35" i="10" s="1"/>
  <c r="BW36" i="10" s="1"/>
  <c r="BW37" i="10" s="1"/>
  <c r="AM34" i="10"/>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<sst xmlns="http://schemas.openxmlformats.org/spreadsheetml/2006/main" count="1086" uniqueCount="565">
  <si>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</si>
  <si>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</si>
  <si>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</si>
  <si>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</si>
  <si>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</si>
  <si>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</si>
  <si>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</si>
  <si>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</si>
  <si>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</si>
  <si>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</si>
  <si>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</si>
  <si>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</si>
  <si>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</si>
  <si>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</si>
  <si>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</si>
  <si>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</si>
  <si>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</si>
  <si>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</si>
  <si>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</si>
  <si>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</si>
  <si>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</si>
  <si>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</si>
  <si>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</si>
  <si>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</si>
  <si>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</si>
  <si>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</si>
  <si>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</si>
  <si>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</si>
  <si>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</si>
  <si>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</si>
  <si>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</si>
  <si>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</si>
  <si>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</si>
  <si>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</si>
  <si>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</si>
  <si>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</si>
  <si>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</si>
  <si>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</si>
  <si>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</si>
  <si>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</si>
  <si>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</si>
  <si>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</si>
  <si>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</si>
  <si>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</si>
  <si>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</si>
  <si>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</si>
  <si>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</si>
  <si>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</si>
  <si>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</si>
  <si>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</si>
  <si>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</si>
  <si>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</si>
  <si>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</si>
  <si>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</si>
  <si>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</si>
  <si>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</si>
  <si>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</si>
  <si>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</si>
  <si>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</si>
  <si>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</si>
  <si>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</si>
  <si>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</si>
  <si>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</si>
  <si>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</si>
  <si>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</si>
  <si>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</si>
  <si>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</si>
  <si>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</si>
  <si>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</si>
  <si>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</si>
  <si>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</si>
  <si>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</si>
  <si>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</si>
  <si>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</si>
  <si>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</si>
  <si>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</si>
  <si>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</si>
  <si>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</si>
  <si>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</si>
  <si>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</si>
  <si>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</si>
  <si>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</si>
  <si>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</si>
  <si>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</si>
  <si>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</si>
  <si>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</si>
  <si>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</si>
  <si>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</si>
  <si>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</si>
  <si>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</si>
  <si>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</si>
  <si>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</si>
  <si>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</si>
  <si>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</si>
  <si>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</si>
  <si>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</si>
  <si>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</si>
  <si>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</si>
  <si>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</si>
  <si>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</si>
  <si>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</si>
  <si>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</si>
  <si>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</si>
  <si>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</si>
  <si>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</si>
  <si>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</si>
  <si>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</si>
  <si>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</si>
  <si>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</si>
  <si>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</si>
  <si>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</si>
  <si>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</si>
  <si>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</si>
  <si>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</si>
  <si>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</si>
  <si>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</si>
  <si>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</si>
  <si>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</si>
  <si>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</si>
  <si>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</si>
  <si>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</si>
  <si>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</si>
  <si>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</si>
  <si>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</si>
  <si>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</si>
  <si>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</si>
  <si>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</si>
  <si>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</si>
  <si>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</si>
  <si>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</si>
  <si>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</si>
  <si>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</si>
  <si>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</si>
  <si>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</si>
  <si>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</si>
  <si>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</si>
  <si>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</si>
  <si>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</si>
  <si>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</si>
  <si>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</si>
  <si>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</si>
  <si>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</si>
  <si>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</si>
  <si>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</si>
  <si>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</si>
  <si>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</si>
  <si>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</si>
  <si>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</si>
  <si>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</si>
  <si>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</si>
  <si>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</si>
  <si>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</si>
  <si>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</si>
  <si>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</si>
  <si>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</si>
  <si>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</si>
  <si>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</si>
  <si>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</si>
  <si>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</si>
  <si>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</si>
  <si>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</si>
  <si>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</si>
  <si>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</si>
  <si>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</si>
  <si>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</si>
  <si>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</si>
  <si>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</si>
  <si>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</si>
  <si>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</si>
  <si>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</si>
  <si>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</si>
  <si>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</si>
  <si>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</si>
  <si>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</si>
  <si>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</si>
  <si>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</si>
  <si>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</si>
  <si>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</si>
  <si>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</si>
  <si>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</si>
  <si>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</si>
  <si>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</si>
  <si>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</si>
  <si>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</si>
  <si>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</si>
  <si>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</si>
  <si>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</si>
  <si>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</si>
  <si>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</si>
  <si>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</si>
  <si>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</si>
  <si>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</si>
  <si>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</si>
  <si>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</si>
  <si>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</si>
  <si>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</si>
  <si>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</si>
  <si>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</si>
  <si>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</si>
  <si>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</si>
  <si>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</si>
  <si>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</si>
  <si>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</si>
  <si>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広島県大崎上島町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</si>
  <si>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</si>
  <si>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</si>
  <si>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</si>
  <si>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</si>
  <si>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</si>
  <si>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</si>
  <si>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</si>
  <si>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</si>
  <si>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</si>
  <si>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</si>
  <si>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</si>
  <si>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</si>
  <si>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</si>
  <si>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</si>
  <si>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</si>
  <si>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</si>
  <si>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</si>
  <si>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</si>
  <si>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</si>
  <si>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</si>
  <si>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</si>
  <si>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</si>
  <si>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</si>
  <si>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</si>
  <si>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</si>
  <si>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</si>
  <si>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</si>
  <si>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</si>
  <si>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</si>
  <si>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</si>
  <si>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</si>
  <si>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</si>
  <si>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</si>
  <si>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</si>
  <si>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</si>
  <si>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</si>
  <si>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</si>
  <si>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</si>
  <si>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</si>
  <si>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</si>
  <si>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</si>
  <si>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</si>
  <si>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</si>
  <si>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</si>
  <si>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</si>
  <si>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</si>
  <si>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</si>
  <si>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</si>
  <si>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</si>
  <si>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</si>
  <si>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</si>
  <si>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</si>
  <si>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</si>
  <si>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</si>
  <si>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</si>
  <si>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</si>
  <si>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</si>
  <si>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</si>
  <si>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</si>
  <si>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</si>
  <si>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</si>
  <si>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</si>
  <si>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</si>
  <si>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</si>
  <si>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</si>
  <si>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</si>
  <si>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</si>
  <si>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</si>
  <si>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</si>
  <si>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</si>
  <si>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</si>
  <si>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</si>
  <si>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</si>
  <si>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</si>
  <si>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</si>
  <si>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</si>
  <si>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</si>
  <si>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</si>
  <si>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</si>
  <si>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</si>
  <si>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</si>
  <si>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</si>
  <si>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</si>
  <si>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</si>
  <si>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</si>
  <si>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</si>
  <si>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</si>
  <si>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</si>
  <si>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</si>
  <si>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</si>
  <si>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</si>
  <si>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</si>
  <si>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</si>
  <si>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</si>
  <si>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</si>
  <si>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</si>
  <si>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</si>
  <si>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</si>
  <si>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</si>
  <si>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</si>
  <si>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</si>
  <si>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</si>
  <si>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</si>
  <si>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</si>
  <si>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</si>
  <si>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</si>
  <si>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</si>
  <si>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</si>
  <si>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</si>
  <si>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</si>
  <si>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</si>
  <si>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</si>
  <si>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</si>
  <si>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</si>
  <si>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</si>
  <si>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</si>
  <si>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</si>
  <si>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</si>
  <si>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</si>
  <si>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</si>
  <si>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</si>
  <si>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</si>
  <si>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</si>
  <si>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</si>
  <si>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</si>
  <si>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</si>
  <si>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</si>
  <si>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</si>
  <si>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</si>
  <si>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</si>
  <si>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</si>
  <si>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</si>
  <si>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</si>
  <si>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</si>
  <si>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</si>
  <si>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</si>
  <si>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</si>
  <si>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</si>
  <si>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</si>
  <si>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</si>
  <si>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</si>
  <si>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</si>
  <si>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</si>
  <si>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</si>
  <si>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</si>
  <si>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</si>
  <si>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</si>
  <si>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</si>
  <si>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</si>
  <si>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</si>
  <si>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広島県大崎上島町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</si>
  <si>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</si>
  <si>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</si>
  <si>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</si>
  <si>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</si>
  <si>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</si>
  <si>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</si>
  <si>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</si>
  <si>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</si>
  <si>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</si>
  <si>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</si>
  <si>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</si>
  <si>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</si>
  <si>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</si>
  <si>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</si>
  <si>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</si>
  <si>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</si>
  <si>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</si>
  <si>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</si>
  <si>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</si>
  <si>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</si>
  <si>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</si>
  <si>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</si>
  <si>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</si>
  <si>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</si>
  <si>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</si>
  <si>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</si>
  <si>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</si>
  <si>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</si>
  <si>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</si>
  <si>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</si>
  <si>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</si>
  <si>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</si>
  <si>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</si>
  <si>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</si>
  <si>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</si>
  <si>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</si>
  <si>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</si>
  <si>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</si>
  <si>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</si>
  <si>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交通事業特別会計</t>
    <phoneticPr fontId="5"/>
  </si>
  <si>
    <t>法非適用企業</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</si>
  <si>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</si>
  <si>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</si>
  <si>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</si>
  <si>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</si>
  <si>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</si>
  <si>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</si>
  <si>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</si>
  <si>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</si>
  <si>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</si>
  <si>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</si>
  <si>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</si>
  <si>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</si>
  <si>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</si>
  <si>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</si>
  <si>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</si>
  <si>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</si>
  <si>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</si>
  <si>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</si>
  <si>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</si>
  <si>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</si>
  <si>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</si>
  <si>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</si>
  <si>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</si>
  <si>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</si>
  <si>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</si>
  <si>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</si>
  <si>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</si>
  <si>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</si>
  <si>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</si>
  <si>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</si>
  <si>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</si>
  <si>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</si>
  <si>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</si>
  <si>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</si>
  <si>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</si>
  <si>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</si>
  <si>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</si>
  <si>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</si>
  <si>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</si>
  <si>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</si>
  <si>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</si>
  <si>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</si>
  <si>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</si>
  <si>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</si>
  <si>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</si>
  <si>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</si>
  <si>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</si>
  <si>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</si>
  <si>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</si>
  <si>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</si>
  <si>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</si>
  <si>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</si>
  <si>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</si>
  <si>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</si>
  <si>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</si>
  <si>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</si>
  <si>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</si>
  <si>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</si>
  <si>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</si>
  <si>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</si>
  <si>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</si>
  <si>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</si>
  <si>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</si>
  <si>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</si>
  <si>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</si>
  <si>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</si>
  <si>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</si>
  <si>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</si>
  <si>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</si>
  <si>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</si>
  <si>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</si>
  <si>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</si>
  <si>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</si>
  <si>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</si>
  <si>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</si>
  <si>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</si>
  <si>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</si>
  <si>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</si>
  <si>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</si>
  <si>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</si>
  <si>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</si>
  <si>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</si>
  <si>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</si>
  <si>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</si>
  <si>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</si>
  <si>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</si>
  <si>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</si>
  <si>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</si>
  <si>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</si>
  <si>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</si>
  <si>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</si>
  <si>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</si>
  <si>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</si>
  <si>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</si>
  <si>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</si>
  <si>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</si>
  <si>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</si>
  <si>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</si>
  <si>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</si>
  <si>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</si>
  <si>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</si>
  <si>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</si>
  <si>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</si>
  <si>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</si>
  <si>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</si>
  <si>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</si>
  <si>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</si>
  <si>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</si>
  <si>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</si>
  <si>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</si>
  <si>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</si>
  <si>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</si>
  <si>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</si>
  <si>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</si>
  <si>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</si>
  <si>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</si>
  <si>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</si>
  <si>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</si>
  <si>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</si>
  <si>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</si>
  <si>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</si>
  <si>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</si>
  <si>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</si>
  <si>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</si>
  <si>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</si>
  <si>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</si>
  <si>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</si>
  <si>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</si>
  <si>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</si>
  <si>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</si>
  <si>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</si>
  <si>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</si>
  <si>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</si>
  <si>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</si>
  <si>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</si>
  <si>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</si>
  <si>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</si>
  <si>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</si>
  <si>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11.67</t>
  </si>
  <si>
    <t>▲ 6.03</t>
  </si>
  <si>
    <t>一般会計</t>
  </si>
  <si>
    <t>介護保険事業特別会計</t>
  </si>
  <si>
    <t>公共下水道事業特別会計</t>
  </si>
  <si>
    <t>国民健康保険事業特別会計</t>
  </si>
  <si>
    <t>農業集落排水事業特別会計</t>
  </si>
  <si>
    <t>漁業集落排水事業特別会計</t>
  </si>
  <si>
    <t>後期高齢者医療保険事業特別会計</t>
  </si>
  <si>
    <t>交通事業特別会計</t>
  </si>
  <si>
    <t>その他会計（赤字）</t>
  </si>
  <si>
    <t>その他会計（黒字）</t>
  </si>
  <si>
    <t>R01</t>
    <phoneticPr fontId="5"/>
  </si>
  <si>
    <t>R02</t>
    <phoneticPr fontId="5"/>
  </si>
  <si>
    <t>R03</t>
    <phoneticPr fontId="5"/>
  </si>
  <si>
    <t>R04</t>
    <phoneticPr fontId="5"/>
  </si>
  <si>
    <t>R05</t>
    <phoneticPr fontId="5"/>
  </si>
  <si>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</si>
  <si>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</si>
  <si>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2">
      <t>イリョウコウイキ</t>
    </rPh>
    <rPh sb="12" eb="14">
      <t>レンゴウ</t>
    </rPh>
    <rPh sb="15" eb="17">
      <t>イッパン</t>
    </rPh>
    <rPh sb="17" eb="19">
      <t>カイケイ</t>
    </rPh>
    <phoneticPr fontId="2"/>
  </si>
  <si>
    <t>広島県後期高齢者医療広域連合（特別会計）</t>
    <rPh sb="15" eb="17">
      <t>トクベツ</t>
    </rPh>
    <rPh sb="17" eb="19">
      <t>カイケイ</t>
    </rPh>
    <phoneticPr fontId="2"/>
  </si>
  <si>
    <t>大三島ブルーライン株式会社</t>
    <rPh sb="0" eb="3">
      <t>オオミシマ</t>
    </rPh>
    <rPh sb="9" eb="11">
      <t>カブシキ</t>
    </rPh>
    <rPh sb="11" eb="13">
      <t>カイシャ</t>
    </rPh>
    <phoneticPr fontId="2"/>
  </si>
  <si>
    <t>-</t>
    <phoneticPr fontId="2"/>
  </si>
  <si>
    <t xml:space="preserve">                                                                                                                                 </t>
    <phoneticPr fontId="2"/>
  </si>
  <si>
    <t>広島県水道広域連合企業団（水道事業会計）</t>
    <rPh sb="3" eb="5">
      <t>スイドウ</t>
    </rPh>
    <rPh sb="5" eb="7">
      <t>コウイキ</t>
    </rPh>
    <rPh sb="7" eb="9">
      <t>レンゴウ</t>
    </rPh>
    <rPh sb="9" eb="12">
      <t>キギョウダン</t>
    </rPh>
    <rPh sb="13" eb="15">
      <t>スイドウ</t>
    </rPh>
    <rPh sb="15" eb="17">
      <t>ジギョウ</t>
    </rPh>
    <rPh sb="17" eb="19">
      <t>カイケイ</t>
    </rPh>
    <phoneticPr fontId="2"/>
  </si>
  <si>
    <t>広島県水道広域連合企業団（工業用水道事業会計）</t>
    <rPh sb="3" eb="5">
      <t>スイドウ</t>
    </rPh>
    <rPh sb="5" eb="7">
      <t>コウイキ</t>
    </rPh>
    <rPh sb="7" eb="9">
      <t>レンゴウ</t>
    </rPh>
    <rPh sb="9" eb="12">
      <t>キギョウダン</t>
    </rPh>
    <rPh sb="13" eb="16">
      <t>コウギョウヨウ</t>
    </rPh>
    <rPh sb="16" eb="18">
      <t>スイドウ</t>
    </rPh>
    <rPh sb="18" eb="20">
      <t>ジギョウ</t>
    </rPh>
    <rPh sb="20" eb="22">
      <t>カイケイ</t>
    </rPh>
    <phoneticPr fontId="2"/>
  </si>
  <si>
    <t>地域振興基金</t>
    <phoneticPr fontId="5"/>
  </si>
  <si>
    <t>過疎地域持続的発展基金</t>
    <phoneticPr fontId="10"/>
  </si>
  <si>
    <t>ふるさとづくり基金</t>
    <phoneticPr fontId="10"/>
  </si>
  <si>
    <t>長島大橋維持管理基金</t>
    <phoneticPr fontId="10"/>
  </si>
  <si>
    <t>垂水団地基金積立金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</si>
</sst>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138402</c:v>
                </c:pt>
                <c:pt idx="3">
                  <c:v>146367</c:v>
                </c:pt>
                <c:pt idx="4">
                  <c:v>165181</c:v>
                </c:pt>
              </c:numCache>
            </c:numRef>
          </c:val>
          <c:smooth val="0"/>
          <c:extLst>
            <c:ext xmlns:c16="http://schemas.microsoft.com/office/drawing/2014/chart" uri="{C3380CC4-5D6E-409C-BE32-E72D297353CC}">
              <c16:uniqueId val="{00000000-4380-4592-B7BA-BA3E8D3D29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124390</c:v>
                </c:pt>
                <c:pt idx="1">
                  <c:v>137429</c:v>
                </c:pt>
                <c:pt idx="2">
                  <c:v>145592</c:v>
                </c:pt>
                <c:pt idx="3">
                  <c:v>186127</c:v>
                </c:pt>
                <c:pt idx="4">
                  <c:v>124291</c:v>
                </c:pt>
              </c:numCache>
            </c:numRef>
          </c:val>
          <c:smooth val="0"/>
          <c:extLst>
            <c:ext xmlns:c16="http://schemas.microsoft.com/office/drawing/2014/chart" uri="{C3380CC4-5D6E-409C-BE32-E72D297353CC}">
              <c16:uniqueId val="{00000001-4380-4592-B7BA-BA3E8D3D29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2.38</c:v>
                </c:pt>
                <c:pt idx="1">
                  <c:v>2.89</c:v>
                </c:pt>
                <c:pt idx="2">
                  <c:v>5</c:v>
                </c:pt>
                <c:pt idx="3">
                  <c:v>8.59</c:v>
                </c:pt>
                <c:pt idx="4">
                  <c:v>4.1900000000000004</c:v>
                </c:pt>
              </c:numCache>
            </c:numRef>
          </c:val>
          <c:extLst>
            <c:ext xmlns:c16="http://schemas.microsoft.com/office/drawing/2014/chart" uri="{C3380CC4-5D6E-409C-BE32-E72D297353CC}">
              <c16:uniqueId val="{00000000-2E4E-459A-BF7F-2D3440265D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50.99</c:v>
                </c:pt>
                <c:pt idx="1">
                  <c:v>46.46</c:v>
                </c:pt>
                <c:pt idx="2">
                  <c:v>46.88</c:v>
                </c:pt>
                <c:pt idx="3">
                  <c:v>51.81</c:v>
                </c:pt>
                <c:pt idx="4">
                  <c:v>53.68</c:v>
                </c:pt>
              </c:numCache>
            </c:numRef>
          </c:val>
          <c:extLst>
            <c:ext xmlns:c16="http://schemas.microsoft.com/office/drawing/2014/chart" uri="{C3380CC4-5D6E-409C-BE32-E72D297353CC}">
              <c16:uniqueId val="{00000001-2E4E-459A-BF7F-2D3440265D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-11.67</c:v>
                </c:pt>
                <c:pt idx="1">
                  <c:v>1.94</c:v>
                </c:pt>
                <c:pt idx="2">
                  <c:v>3.77</c:v>
                </c:pt>
                <c:pt idx="3">
                  <c:v>10.29</c:v>
                </c:pt>
                <c:pt idx="4">
                  <c:v>-6.03</c:v>
                </c:pt>
              </c:numCache>
            </c:numRef>
          </c:val>
          <c:smooth val="0"/>
          <c:extLst>
            <c:ext xmlns:c16="http://schemas.microsoft.com/office/drawing/2014/chart" uri="{C3380CC4-5D6E-409C-BE32-E72D297353CC}">
              <c16:uniqueId val="{00000002-2E4E-459A-BF7F-2D3440265D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1.78</c:v>
                </c:pt>
                <c:pt idx="2">
                  <c:v>#N/A</c:v>
                </c:pt>
                <c:pt idx="3">
                  <c:v>1.98</c:v>
                </c:pt>
                <c:pt idx="4">
                  <c:v>#N/A</c:v>
                </c:pt>
                <c:pt idx="5">
                  <c:v>1.91</c:v>
                </c:pt>
                <c:pt idx="6">
                  <c:v>#N/A</c:v>
                </c:pt>
                <c:pt idx="7">
                  <c:v>2.13</c:v>
                </c:pt>
                <c:pt idx="8">
                  <c:v>#N/A</c:v>
                </c:pt>
                <c:pt idx="9">
                  <c:v>0.01</c:v>
                </c:pt>
              </c:numCache>
            </c:numRef>
          </c:val>
          <c:extLst>
            <c:ext xmlns:c16="http://schemas.microsoft.com/office/drawing/2014/chart" uri="{C3380CC4-5D6E-409C-BE32-E72D297353CC}">
              <c16:uniqueId val="{00000000-E3F9-4475-BDDD-6C47447708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F9-4475-BDDD-6C47447708F0}"/>
            </c:ext>
          </c:extLst>
        </c:ser>
        <c:ser>
          <c:idx val="2"/>
          <c:order val="2"/>
          <c:tx>
            <c:strRef>
              <c:f>データシート!$A$29</c:f>
              <c:strCache>
                <c:ptCount val="1"/>
                <c:pt idx="0">
                  <c:v>交通事業特別会計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E3F9-4475-BDDD-6C47447708F0}"/>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c:v>
                </c:pt>
                <c:pt idx="4">
                  <c:v>#N/A</c:v>
                </c:pt>
                <c:pt idx="5">
                  <c:v>0.01</c:v>
                </c:pt>
                <c:pt idx="6">
                  <c:v>#N/A</c:v>
                </c:pt>
                <c:pt idx="7">
                  <c:v>0.01</c:v>
                </c:pt>
                <c:pt idx="8">
                  <c:v>#N/A</c:v>
                </c:pt>
                <c:pt idx="9">
                  <c:v>0.06</c:v>
                </c:pt>
              </c:numCache>
            </c:numRef>
          </c:val>
          <c:extLst>
            <c:ext xmlns:c16="http://schemas.microsoft.com/office/drawing/2014/chart" uri="{C3380CC4-5D6E-409C-BE32-E72D297353CC}">
              <c16:uniqueId val="{00000003-E3F9-4475-BDDD-6C47447708F0}"/>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0.03</c:v>
                </c:pt>
                <c:pt idx="6">
                  <c:v>#N/A</c:v>
                </c:pt>
                <c:pt idx="7">
                  <c:v>7.0000000000000007E-2</c:v>
                </c:pt>
                <c:pt idx="8">
                  <c:v>#N/A</c:v>
                </c:pt>
                <c:pt idx="9">
                  <c:v>0.08</c:v>
                </c:pt>
              </c:numCache>
            </c:numRef>
          </c:val>
          <c:extLst>
            <c:ext xmlns:c16="http://schemas.microsoft.com/office/drawing/2014/chart" uri="{C3380CC4-5D6E-409C-BE32-E72D297353CC}">
              <c16:uniqueId val="{00000004-E3F9-4475-BDDD-6C47447708F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0.03</c:v>
                </c:pt>
                <c:pt idx="6">
                  <c:v>#N/A</c:v>
                </c:pt>
                <c:pt idx="7">
                  <c:v>0.06</c:v>
                </c:pt>
                <c:pt idx="8">
                  <c:v>#N/A</c:v>
                </c:pt>
                <c:pt idx="9">
                  <c:v>0.28000000000000003</c:v>
                </c:pt>
              </c:numCache>
            </c:numRef>
          </c:val>
          <c:extLst>
            <c:ext xmlns:c16="http://schemas.microsoft.com/office/drawing/2014/chart" uri="{C3380CC4-5D6E-409C-BE32-E72D297353CC}">
              <c16:uniqueId val="{00000005-E3F9-4475-BDDD-6C47447708F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0.37</c:v>
                </c:pt>
                <c:pt idx="4">
                  <c:v>#N/A</c:v>
                </c:pt>
                <c:pt idx="5">
                  <c:v>0.83</c:v>
                </c:pt>
                <c:pt idx="6">
                  <c:v>#N/A</c:v>
                </c:pt>
                <c:pt idx="7">
                  <c:v>0.72</c:v>
                </c:pt>
                <c:pt idx="8">
                  <c:v>#N/A</c:v>
                </c:pt>
                <c:pt idx="9">
                  <c:v>0.85</c:v>
                </c:pt>
              </c:numCache>
            </c:numRef>
          </c:val>
          <c:extLst>
            <c:ext xmlns:c16="http://schemas.microsoft.com/office/drawing/2014/chart" uri="{C3380CC4-5D6E-409C-BE32-E72D297353CC}">
              <c16:uniqueId val="{00000006-E3F9-4475-BDDD-6C47447708F0}"/>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0.01</c:v>
                </c:pt>
                <c:pt idx="4">
                  <c:v>#N/A</c:v>
                </c:pt>
                <c:pt idx="5">
                  <c:v>0.02</c:v>
                </c:pt>
                <c:pt idx="6">
                  <c:v>#N/A</c:v>
                </c:pt>
                <c:pt idx="7">
                  <c:v>0.03</c:v>
                </c:pt>
                <c:pt idx="8">
                  <c:v>#N/A</c:v>
                </c:pt>
                <c:pt idx="9">
                  <c:v>1.35</c:v>
                </c:pt>
              </c:numCache>
            </c:numRef>
          </c:val>
          <c:extLst>
            <c:ext xmlns:c16="http://schemas.microsoft.com/office/drawing/2014/chart" uri="{C3380CC4-5D6E-409C-BE32-E72D297353CC}">
              <c16:uniqueId val="{00000007-E3F9-4475-BDDD-6C47447708F0}"/>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1.81</c:v>
                </c:pt>
                <c:pt idx="2">
                  <c:v>#N/A</c:v>
                </c:pt>
                <c:pt idx="3">
                  <c:v>2.15</c:v>
                </c:pt>
                <c:pt idx="4">
                  <c:v>#N/A</c:v>
                </c:pt>
                <c:pt idx="5">
                  <c:v>2.12</c:v>
                </c:pt>
                <c:pt idx="6">
                  <c:v>#N/A</c:v>
                </c:pt>
                <c:pt idx="7">
                  <c:v>2.91</c:v>
                </c:pt>
                <c:pt idx="8">
                  <c:v>#N/A</c:v>
                </c:pt>
                <c:pt idx="9">
                  <c:v>1.57</c:v>
                </c:pt>
              </c:numCache>
            </c:numRef>
          </c:val>
          <c:extLst>
            <c:ext xmlns:c16="http://schemas.microsoft.com/office/drawing/2014/chart" uri="{C3380CC4-5D6E-409C-BE32-E72D297353CC}">
              <c16:uniqueId val="{00000008-E3F9-4475-BDDD-6C47447708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2.37</c:v>
                </c:pt>
                <c:pt idx="2">
                  <c:v>#N/A</c:v>
                </c:pt>
                <c:pt idx="3">
                  <c:v>2.88</c:v>
                </c:pt>
                <c:pt idx="4">
                  <c:v>#N/A</c:v>
                </c:pt>
                <c:pt idx="5">
                  <c:v>4.99</c:v>
                </c:pt>
                <c:pt idx="6">
                  <c:v>#N/A</c:v>
                </c:pt>
                <c:pt idx="7">
                  <c:v>8.58</c:v>
                </c:pt>
                <c:pt idx="8">
                  <c:v>#N/A</c:v>
                </c:pt>
                <c:pt idx="9">
                  <c:v>4.18</c:v>
                </c:pt>
              </c:numCache>
            </c:numRef>
          </c:val>
          <c:extLst>
            <c:ext xmlns:c16="http://schemas.microsoft.com/office/drawing/2014/chart" uri="{C3380CC4-5D6E-409C-BE32-E72D297353CC}">
              <c16:uniqueId val="{00000009-E3F9-4475-BDDD-6C47447708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648</c:v>
                </c:pt>
                <c:pt idx="5">
                  <c:v>1008</c:v>
                </c:pt>
                <c:pt idx="8">
                  <c:v>940</c:v>
                </c:pt>
                <c:pt idx="11">
                  <c:v>972</c:v>
                </c:pt>
                <c:pt idx="14">
                  <c:v>971</c:v>
                </c:pt>
              </c:numCache>
            </c:numRef>
          </c:val>
          <c:extLst>
            <c:ext xmlns:c16="http://schemas.microsoft.com/office/drawing/2014/chart" uri="{C3380CC4-5D6E-409C-BE32-E72D297353CC}">
              <c16:uniqueId val="{00000000-6F66-4395-A665-B32A385239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6F66-4395-A665-B32A385239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66-4395-A665-B32A385239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63</c:v>
                </c:pt>
              </c:numCache>
            </c:numRef>
          </c:val>
          <c:extLst>
            <c:ext xmlns:c16="http://schemas.microsoft.com/office/drawing/2014/chart" uri="{C3380CC4-5D6E-409C-BE32-E72D297353CC}">
              <c16:uniqueId val="{00000003-6F66-4395-A665-B32A385239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164</c:v>
                </c:pt>
                <c:pt idx="3">
                  <c:v>165</c:v>
                </c:pt>
                <c:pt idx="6">
                  <c:v>166</c:v>
                </c:pt>
                <c:pt idx="9">
                  <c:v>170</c:v>
                </c:pt>
                <c:pt idx="12">
                  <c:v>116</c:v>
                </c:pt>
              </c:numCache>
            </c:numRef>
          </c:val>
          <c:extLst>
            <c:ext xmlns:c16="http://schemas.microsoft.com/office/drawing/2014/chart" uri="{C3380CC4-5D6E-409C-BE32-E72D297353CC}">
              <c16:uniqueId val="{00000004-6F66-4395-A665-B32A385239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66-4395-A665-B32A385239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66-4395-A665-B32A385239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1053</c:v>
                </c:pt>
                <c:pt idx="3">
                  <c:v>1190</c:v>
                </c:pt>
                <c:pt idx="6">
                  <c:v>1110</c:v>
                </c:pt>
                <c:pt idx="9">
                  <c:v>1183</c:v>
                </c:pt>
                <c:pt idx="12">
                  <c:v>1190</c:v>
                </c:pt>
              </c:numCache>
            </c:numRef>
          </c:val>
          <c:extLst>
            <c:ext xmlns:c16="http://schemas.microsoft.com/office/drawing/2014/chart" uri="{C3380CC4-5D6E-409C-BE32-E72D297353CC}">
              <c16:uniqueId val="{00000007-6F66-4395-A665-B32A385239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569</c:v>
                </c:pt>
                <c:pt idx="2">
                  <c:v>#N/A</c:v>
                </c:pt>
                <c:pt idx="3">
                  <c:v>#N/A</c:v>
                </c:pt>
                <c:pt idx="4">
                  <c:v>347</c:v>
                </c:pt>
                <c:pt idx="5">
                  <c:v>#N/A</c:v>
                </c:pt>
                <c:pt idx="6">
                  <c:v>#N/A</c:v>
                </c:pt>
                <c:pt idx="7">
                  <c:v>336</c:v>
                </c:pt>
                <c:pt idx="8">
                  <c:v>#N/A</c:v>
                </c:pt>
                <c:pt idx="9">
                  <c:v>#N/A</c:v>
                </c:pt>
                <c:pt idx="10">
                  <c:v>381</c:v>
                </c:pt>
                <c:pt idx="11">
                  <c:v>#N/A</c:v>
                </c:pt>
                <c:pt idx="12">
                  <c:v>#N/A</c:v>
                </c:pt>
                <c:pt idx="13">
                  <c:v>399</c:v>
                </c:pt>
                <c:pt idx="14">
                  <c:v>#N/A</c:v>
                </c:pt>
              </c:numCache>
            </c:numRef>
          </c:val>
          <c:smooth val="0"/>
          <c:extLst>
            <c:ext xmlns:c16="http://schemas.microsoft.com/office/drawing/2014/chart" uri="{C3380CC4-5D6E-409C-BE32-E72D297353CC}">
              <c16:uniqueId val="{00000008-6F66-4395-A665-B32A385239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9169</c:v>
                </c:pt>
                <c:pt idx="5">
                  <c:v>9177</c:v>
                </c:pt>
                <c:pt idx="8">
                  <c:v>9154</c:v>
                </c:pt>
                <c:pt idx="11">
                  <c:v>9140</c:v>
                </c:pt>
                <c:pt idx="14">
                  <c:v>8902</c:v>
                </c:pt>
              </c:numCache>
            </c:numRef>
          </c:val>
          <c:extLst>
            <c:ext xmlns:c16="http://schemas.microsoft.com/office/drawing/2014/chart" uri="{C3380CC4-5D6E-409C-BE32-E72D297353CC}">
              <c16:uniqueId val="{00000000-EBAA-424B-BC6D-776A18C208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41</c:v>
                </c:pt>
                <c:pt idx="5">
                  <c:v>705</c:v>
                </c:pt>
                <c:pt idx="8">
                  <c:v>706</c:v>
                </c:pt>
                <c:pt idx="11">
                  <c:v>811</c:v>
                </c:pt>
                <c:pt idx="14">
                  <c:v>782</c:v>
                </c:pt>
              </c:numCache>
            </c:numRef>
          </c:val>
          <c:extLst>
            <c:ext xmlns:c16="http://schemas.microsoft.com/office/drawing/2014/chart" uri="{C3380CC4-5D6E-409C-BE32-E72D297353CC}">
              <c16:uniqueId val="{00000001-EBAA-424B-BC6D-776A18C208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4387</c:v>
                </c:pt>
                <c:pt idx="5">
                  <c:v>4436</c:v>
                </c:pt>
                <c:pt idx="8">
                  <c:v>4860</c:v>
                </c:pt>
                <c:pt idx="11">
                  <c:v>5150</c:v>
                </c:pt>
                <c:pt idx="14">
                  <c:v>5053</c:v>
                </c:pt>
              </c:numCache>
            </c:numRef>
          </c:val>
          <c:extLst>
            <c:ext xmlns:c16="http://schemas.microsoft.com/office/drawing/2014/chart" uri="{C3380CC4-5D6E-409C-BE32-E72D297353CC}">
              <c16:uniqueId val="{00000002-EBAA-424B-BC6D-776A18C208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AA-424B-BC6D-776A18C208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AA-424B-BC6D-776A18C208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AA-424B-BC6D-776A18C208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785</c:v>
                </c:pt>
                <c:pt idx="3">
                  <c:v>767</c:v>
                </c:pt>
                <c:pt idx="6">
                  <c:v>707</c:v>
                </c:pt>
                <c:pt idx="9">
                  <c:v>796</c:v>
                </c:pt>
                <c:pt idx="12">
                  <c:v>838</c:v>
                </c:pt>
              </c:numCache>
            </c:numRef>
          </c:val>
          <c:extLst>
            <c:ext xmlns:c16="http://schemas.microsoft.com/office/drawing/2014/chart" uri="{C3380CC4-5D6E-409C-BE32-E72D297353CC}">
              <c16:uniqueId val="{00000006-EBAA-424B-BC6D-776A18C208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1</c:v>
                </c:pt>
                <c:pt idx="6">
                  <c:v>1</c:v>
                </c:pt>
                <c:pt idx="9">
                  <c:v>1</c:v>
                </c:pt>
                <c:pt idx="12">
                  <c:v>872</c:v>
                </c:pt>
              </c:numCache>
            </c:numRef>
          </c:val>
          <c:extLst>
            <c:ext xmlns:c16="http://schemas.microsoft.com/office/drawing/2014/chart" uri="{C3380CC4-5D6E-409C-BE32-E72D297353CC}">
              <c16:uniqueId val="{00000007-EBAA-424B-BC6D-776A18C208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2120</c:v>
                </c:pt>
                <c:pt idx="3">
                  <c:v>2040</c:v>
                </c:pt>
                <c:pt idx="6">
                  <c:v>1960</c:v>
                </c:pt>
                <c:pt idx="9">
                  <c:v>1997</c:v>
                </c:pt>
                <c:pt idx="12">
                  <c:v>1277</c:v>
                </c:pt>
              </c:numCache>
            </c:numRef>
          </c:val>
          <c:extLst>
            <c:ext xmlns:c16="http://schemas.microsoft.com/office/drawing/2014/chart" uri="{C3380CC4-5D6E-409C-BE32-E72D297353CC}">
              <c16:uniqueId val="{00000008-EBAA-424B-BC6D-776A18C208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AA-424B-BC6D-776A18C208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9939</c:v>
                </c:pt>
                <c:pt idx="3">
                  <c:v>10179</c:v>
                </c:pt>
                <c:pt idx="6">
                  <c:v>10417</c:v>
                </c:pt>
                <c:pt idx="9">
                  <c:v>10484</c:v>
                </c:pt>
                <c:pt idx="12">
                  <c:v>10168</c:v>
                </c:pt>
              </c:numCache>
            </c:numRef>
          </c:val>
          <c:extLst>
            <c:ext xmlns:c16="http://schemas.microsoft.com/office/drawing/2014/chart" uri="{C3380CC4-5D6E-409C-BE32-E72D297353CC}">
              <c16:uniqueId val="{0000000A-EBAA-424B-BC6D-776A18C208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AA-424B-BC6D-776A18C208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2066</c:v>
                </c:pt>
                <c:pt idx="1">
                  <c:v>2364</c:v>
                </c:pt>
                <c:pt idx="2">
                  <c:v>2315</c:v>
                </c:pt>
              </c:numCache>
            </c:numRef>
          </c:val>
          <c:extLst>
            <c:ext xmlns:c16="http://schemas.microsoft.com/office/drawing/2014/chart" uri="{C3380CC4-5D6E-409C-BE32-E72D297353CC}">
              <c16:uniqueId val="{00000000-63ED-42CE-9F98-5A4AFDA36A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861</c:v>
                </c:pt>
                <c:pt idx="1">
                  <c:v>863</c:v>
                </c:pt>
                <c:pt idx="2">
                  <c:v>865</c:v>
                </c:pt>
              </c:numCache>
            </c:numRef>
          </c:val>
          <c:extLst>
            <c:ext xmlns:c16="http://schemas.microsoft.com/office/drawing/2014/chart" uri="{C3380CC4-5D6E-409C-BE32-E72D297353CC}">
              <c16:uniqueId val="{00000001-63ED-42CE-9F98-5A4AFDA36A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3001</c:v>
                </c:pt>
                <c:pt idx="1">
                  <c:v>2934</c:v>
                </c:pt>
                <c:pt idx="2">
                  <c:v>2820</c:v>
                </c:pt>
              </c:numCache>
            </c:numRef>
          </c:val>
          <c:extLst>
            <c:ext xmlns:c16="http://schemas.microsoft.com/office/drawing/2014/chart" uri="{C3380CC4-5D6E-409C-BE32-E72D297353CC}">
              <c16:uniqueId val="{00000002-63ED-42CE-9F98-5A4AFDA36A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6,908
6,689
43.11
7,800,225
7,562,598
180,755
4,311,495
10,167,957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火力発電所の実証実験の完成に伴い、平成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年度から固定資産税が増収となり、基準財政収入額が増額となっていたが、実証実験施設の減価償却期間は</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間であり、今後減少していく見込みである。財政基盤は、依然として人口減少や全国平均を上回る高齢化率に加え、地場産業（柑橘栽培、造船等）の担い手不足等により弱い状態にある。債権確保の強化や具体的な施設統廃合の実施による維持コスト削減等、更なる財政健全化に向けた施策を実施する必要があ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43</xdr:row>
      <xdr:rowOff>1411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3970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79022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397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前年比</a:t>
          </a:r>
          <a:r>
            <a:rPr kumimoji="1" lang="ja-JP" altLang="en-US" sz="1100">
              <a:solidFill>
                <a:schemeClr val="tx1"/>
              </a:solidFill>
              <a:effectLst/>
              <a:latin typeface="+mn-lt"/>
              <a:ea typeface="+mn-ea"/>
              <a:cs typeface="+mn-cs"/>
            </a:rPr>
            <a:t>で</a:t>
          </a:r>
          <a:r>
            <a:rPr kumimoji="1" lang="en-US" altLang="ja-JP" sz="1100">
              <a:solidFill>
                <a:schemeClr val="tx1"/>
              </a:solidFill>
              <a:effectLst/>
              <a:latin typeface="+mn-lt"/>
              <a:ea typeface="+mn-ea"/>
              <a:cs typeface="+mn-cs"/>
            </a:rPr>
            <a:t>8.2</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r>
            <a:rPr kumimoji="1" lang="ja-JP" altLang="en-US" sz="1100">
              <a:solidFill>
                <a:schemeClr val="tx1"/>
              </a:solidFill>
              <a:effectLst/>
              <a:latin typeface="+mn-lt"/>
              <a:ea typeface="+mn-ea"/>
              <a:cs typeface="+mn-cs"/>
            </a:rPr>
            <a:t>主な要因としては経常経費において人事院勧告による人件費の増、近年の物価高騰により物件費（システム保守管理委託料、光熱水費、施設管理委託料等）の経費が増加している。また、後期高齢者医療において被保険者が増えたことによる医療給付費負担金の増などが要因である。</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事務の見直し等により経常的支出の抑制に努める必要がある。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63</xdr:row>
      <xdr:rowOff>146473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18046"/>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62</xdr:row>
      <xdr:rowOff>32385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1804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62</xdr:row>
      <xdr:rowOff>112819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622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112819</xdr:rowOff>
    </xdr:from>
    <xdr:to>
      <xdr:col>11</xdr:col>
      <xdr:colOff>31750</xdr:colOff>
      <xdr:row>64</xdr:row>
      <xdr:rowOff>55456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42719"/>
          <a:ext cx="889000" cy="28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5715</xdr:rowOff>
    </xdr:from>
    <xdr:to>
      <xdr:col>11</xdr:col>
      <xdr:colOff>82550</xdr:colOff>
      <xdr:row>62</xdr:row>
      <xdr:rowOff>107315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67750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67962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62019</xdr:rowOff>
    </xdr:from>
    <xdr:to>
      <xdr:col>11</xdr:col>
      <xdr:colOff>82550</xdr:colOff>
      <xdr:row>62</xdr:row>
      <xdr:rowOff>163619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148396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近年の物価高騰</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人事院勧告</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の影響により、</a:t>
          </a:r>
          <a:r>
            <a:rPr kumimoji="1" lang="en-US" altLang="ja-JP" sz="1100">
              <a:solidFill>
                <a:schemeClr val="tx1"/>
              </a:solidFill>
              <a:effectLst/>
              <a:latin typeface="+mn-lt"/>
              <a:ea typeface="+mn-ea"/>
              <a:cs typeface="+mn-cs"/>
            </a:rPr>
            <a:t>38,472</a:t>
          </a:r>
          <a:r>
            <a:rPr kumimoji="1" lang="ja-JP" altLang="ja-JP" sz="1100">
              <a:solidFill>
                <a:schemeClr val="tx1"/>
              </a:solidFill>
              <a:effectLst/>
              <a:latin typeface="+mn-lt"/>
              <a:ea typeface="+mn-ea"/>
              <a:cs typeface="+mn-cs"/>
            </a:rPr>
            <a:t>円の増となった。今後も物価高騰の影響が続くことが見込まれるため、事務の見直し等により、人件費、物件費の抑制に努める必要がある。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118115</xdr:rowOff>
    </xdr:from>
    <xdr:to>
      <xdr:col>23</xdr:col>
      <xdr:colOff>133350</xdr:colOff>
      <xdr:row>82</xdr:row>
      <xdr:rowOff>169689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7015"/>
          <a:ext cx="838200" cy="5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98127</xdr:rowOff>
    </xdr:from>
    <xdr:to>
      <xdr:col>19</xdr:col>
      <xdr:colOff>133350</xdr:colOff>
      <xdr:row>82</xdr:row>
      <xdr:rowOff>118115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7027"/>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90339</xdr:rowOff>
    </xdr:from>
    <xdr:to>
      <xdr:col>15</xdr:col>
      <xdr:colOff>82550</xdr:colOff>
      <xdr:row>82</xdr:row>
      <xdr:rowOff>98127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49239"/>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90339</xdr:rowOff>
    </xdr:from>
    <xdr:to>
      <xdr:col>11</xdr:col>
      <xdr:colOff>31750</xdr:colOff>
      <xdr:row>82</xdr:row>
      <xdr:rowOff>108637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49239"/>
          <a:ext cx="889000" cy="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28777</xdr:rowOff>
    </xdr:from>
    <xdr:to>
      <xdr:col>11</xdr:col>
      <xdr:colOff>82550</xdr:colOff>
      <xdr:row>82</xdr:row>
      <xdr:rowOff>130377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140554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5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xdr:rowOff>
    </xdr:from>
    <xdr:to>
      <xdr:col>7</xdr:col>
      <xdr:colOff>31750</xdr:colOff>
      <xdr:row>82</xdr:row>
      <xdr:rowOff>101750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111927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118889</xdr:rowOff>
    </xdr:from>
    <xdr:to>
      <xdr:col>23</xdr:col>
      <xdr:colOff>184150</xdr:colOff>
      <xdr:row>83</xdr:row>
      <xdr:rowOff>49039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90966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4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67315</xdr:rowOff>
    </xdr:from>
    <xdr:to>
      <xdr:col>19</xdr:col>
      <xdr:colOff>184150</xdr:colOff>
      <xdr:row>82</xdr:row>
      <xdr:rowOff>168915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7642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9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47327</xdr:rowOff>
    </xdr:from>
    <xdr:to>
      <xdr:col>15</xdr:col>
      <xdr:colOff>133350</xdr:colOff>
      <xdr:row>82</xdr:row>
      <xdr:rowOff>148927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159104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39539</xdr:rowOff>
    </xdr:from>
    <xdr:to>
      <xdr:col>11</xdr:col>
      <xdr:colOff>82550</xdr:colOff>
      <xdr:row>82</xdr:row>
      <xdr:rowOff>141139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125916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57837</xdr:rowOff>
    </xdr:from>
    <xdr:to>
      <xdr:col>7</xdr:col>
      <xdr:colOff>31750</xdr:colOff>
      <xdr:row>82</xdr:row>
      <xdr:rowOff>159437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144214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0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常に住民から理解される給与制度を念頭に行政運営に努めており、類似団体平均値と同水準程度を維持している。今後も組織体制の見直しを随時行いながら、現在の水準を維持していく。</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146655</xdr:rowOff>
    </xdr:from>
    <xdr:to>
      <xdr:col>81</xdr:col>
      <xdr:colOff>44450</xdr:colOff>
      <xdr:row>86</xdr:row>
      <xdr:rowOff>21166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1990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146655</xdr:rowOff>
    </xdr:from>
    <xdr:to>
      <xdr:col>77</xdr:col>
      <xdr:colOff>44450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199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112184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820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95855</xdr:rowOff>
    </xdr:from>
    <xdr:to>
      <xdr:col>77</xdr:col>
      <xdr:colOff>95250</xdr:colOff>
      <xdr:row>86</xdr:row>
      <xdr:rowOff>26005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組織体制を見直しながら、類似団体平均値を下回る水準を維持している。今後も組織体制の見直しを随時行いながら、現在の水準を維持していく。</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126619</xdr:rowOff>
    </xdr:from>
    <xdr:to>
      <xdr:col>81</xdr:col>
      <xdr:colOff>44450</xdr:colOff>
      <xdr:row>62</xdr:row>
      <xdr:rowOff>41232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85069"/>
          <a:ext cx="8382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85598</xdr:rowOff>
    </xdr:from>
    <xdr:to>
      <xdr:col>77</xdr:col>
      <xdr:colOff>44450</xdr:colOff>
      <xdr:row>61</xdr:row>
      <xdr:rowOff>126619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4404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62272</xdr:rowOff>
    </xdr:from>
    <xdr:to>
      <xdr:col>72</xdr:col>
      <xdr:colOff>203200</xdr:colOff>
      <xdr:row>61</xdr:row>
      <xdr:rowOff>85598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20722"/>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62272</xdr:rowOff>
    </xdr:from>
    <xdr:to>
      <xdr:col>68</xdr:col>
      <xdr:colOff>152400</xdr:colOff>
      <xdr:row>61</xdr:row>
      <xdr:rowOff>90424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2072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153839</xdr:rowOff>
    </xdr:from>
    <xdr:to>
      <xdr:col>68</xdr:col>
      <xdr:colOff>203200</xdr:colOff>
      <xdr:row>62</xdr:row>
      <xdr:rowOff>83989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142579</xdr:rowOff>
    </xdr:from>
    <xdr:to>
      <xdr:col>64</xdr:col>
      <xdr:colOff>152400</xdr:colOff>
      <xdr:row>62</xdr:row>
      <xdr:rowOff>72729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57506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161882</xdr:rowOff>
    </xdr:from>
    <xdr:to>
      <xdr:col>81</xdr:col>
      <xdr:colOff>95250</xdr:colOff>
      <xdr:row>62</xdr:row>
      <xdr:rowOff>92032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6959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75819</xdr:rowOff>
    </xdr:from>
    <xdr:to>
      <xdr:col>77</xdr:col>
      <xdr:colOff>95250</xdr:colOff>
      <xdr:row>62</xdr:row>
      <xdr:rowOff>5969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34798</xdr:rowOff>
    </xdr:from>
    <xdr:to>
      <xdr:col>73</xdr:col>
      <xdr:colOff>44450</xdr:colOff>
      <xdr:row>61</xdr:row>
      <xdr:rowOff>136398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146575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11472</xdr:rowOff>
    </xdr:from>
    <xdr:to>
      <xdr:col>68</xdr:col>
      <xdr:colOff>203200</xdr:colOff>
      <xdr:row>61</xdr:row>
      <xdr:rowOff>113072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6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123249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3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39624</xdr:rowOff>
    </xdr:from>
    <xdr:to>
      <xdr:col>64</xdr:col>
      <xdr:colOff>152400</xdr:colOff>
      <xdr:row>61</xdr:row>
      <xdr:rowOff>141224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151401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近年の</a:t>
          </a:r>
          <a:r>
            <a:rPr lang="ja-JP" altLang="ja-JP" sz="1100">
              <a:solidFill>
                <a:schemeClr val="tx1"/>
              </a:solidFill>
              <a:effectLst/>
              <a:latin typeface="+mn-lt"/>
              <a:ea typeface="+mn-ea"/>
              <a:cs typeface="+mn-cs"/>
            </a:rPr>
            <a:t>大規模建設事業（大串定住促進住宅整備事業、庁舎改修事業等）で借入れた地方債（主に過疎債、合併特例債）の新たな償還開始に伴い、</a:t>
          </a:r>
          <a:r>
            <a:rPr lang="ja-JP" altLang="en-US" sz="1100">
              <a:solidFill>
                <a:schemeClr val="tx1"/>
              </a:solidFill>
              <a:effectLst/>
              <a:latin typeface="+mn-lt"/>
              <a:ea typeface="+mn-ea"/>
              <a:cs typeface="+mn-cs"/>
            </a:rPr>
            <a:t>公債費が</a:t>
          </a:r>
          <a:r>
            <a:rPr lang="en-US" altLang="ja-JP" sz="1100">
              <a:solidFill>
                <a:schemeClr val="tx1"/>
              </a:solidFill>
              <a:effectLst/>
              <a:latin typeface="+mn-lt"/>
              <a:ea typeface="+mn-ea"/>
              <a:cs typeface="+mn-cs"/>
            </a:rPr>
            <a:t>14,955</a:t>
          </a:r>
          <a:r>
            <a:rPr lang="ja-JP" altLang="ja-JP" sz="1100">
              <a:solidFill>
                <a:schemeClr val="tx1"/>
              </a:solidFill>
              <a:effectLst/>
              <a:latin typeface="+mn-lt"/>
              <a:ea typeface="+mn-ea"/>
              <a:cs typeface="+mn-cs"/>
            </a:rPr>
            <a:t>千円</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増となった。一方で標準財政規模は普通交付税の錯誤措置等により</a:t>
          </a:r>
          <a:r>
            <a:rPr lang="en-US" altLang="ja-JP" sz="1100">
              <a:solidFill>
                <a:schemeClr val="tx1"/>
              </a:solidFill>
              <a:effectLst/>
              <a:latin typeface="+mn-lt"/>
              <a:ea typeface="+mn-ea"/>
              <a:cs typeface="+mn-cs"/>
            </a:rPr>
            <a:t>250,048</a:t>
          </a:r>
          <a:r>
            <a:rPr lang="ja-JP" altLang="ja-JP" sz="1100">
              <a:solidFill>
                <a:schemeClr val="tx1"/>
              </a:solidFill>
              <a:effectLst/>
              <a:latin typeface="+mn-lt"/>
              <a:ea typeface="+mn-ea"/>
              <a:cs typeface="+mn-cs"/>
            </a:rPr>
            <a:t>千円</a:t>
          </a:r>
          <a:r>
            <a:rPr lang="ja-JP" altLang="en-US" sz="1100">
              <a:solidFill>
                <a:schemeClr val="tx1"/>
              </a:solidFill>
              <a:effectLst/>
              <a:latin typeface="+mn-lt"/>
              <a:ea typeface="+mn-ea"/>
              <a:cs typeface="+mn-cs"/>
            </a:rPr>
            <a:t>の減</a:t>
          </a:r>
          <a:r>
            <a:rPr lang="ja-JP" altLang="ja-JP" sz="1100">
              <a:solidFill>
                <a:schemeClr val="tx1"/>
              </a:solidFill>
              <a:effectLst/>
              <a:latin typeface="+mn-lt"/>
              <a:ea typeface="+mn-ea"/>
              <a:cs typeface="+mn-cs"/>
            </a:rPr>
            <a:t>となった。</a:t>
          </a:r>
          <a:r>
            <a:rPr lang="ja-JP" altLang="en-US" sz="1100">
              <a:solidFill>
                <a:schemeClr val="tx1"/>
              </a:solidFill>
              <a:effectLst/>
              <a:latin typeface="+mn-lt"/>
              <a:ea typeface="+mn-ea"/>
              <a:cs typeface="+mn-cs"/>
            </a:rPr>
            <a:t>（</a:t>
          </a:r>
          <a:r>
            <a:rPr lang="en-US" altLang="ja-JP" sz="1100">
              <a:solidFill>
                <a:sysClr val="windowText" lastClr="000000"/>
              </a:solidFill>
              <a:effectLst/>
              <a:latin typeface="+mn-lt"/>
              <a:ea typeface="+mn-ea"/>
              <a:cs typeface="+mn-cs"/>
            </a:rPr>
            <a:t>R4</a:t>
          </a:r>
          <a:r>
            <a:rPr lang="ja-JP" altLang="en-US" sz="1100">
              <a:solidFill>
                <a:sysClr val="windowText" lastClr="000000"/>
              </a:solidFill>
              <a:effectLst/>
              <a:latin typeface="+mn-lt"/>
              <a:ea typeface="+mn-ea"/>
              <a:cs typeface="+mn-cs"/>
            </a:rPr>
            <a:t>普通交付税</a:t>
          </a:r>
          <a:r>
            <a:rPr lang="ja-JP" altLang="en-US" sz="1100">
              <a:solidFill>
                <a:schemeClr val="tx1"/>
              </a:solidFill>
              <a:effectLst/>
              <a:latin typeface="+mn-lt"/>
              <a:ea typeface="+mn-ea"/>
              <a:cs typeface="+mn-cs"/>
            </a:rPr>
            <a:t>は錯誤措置があったが、</a:t>
          </a:r>
          <a:r>
            <a:rPr lang="en-US" altLang="ja-JP" sz="1100">
              <a:solidFill>
                <a:schemeClr val="tx1"/>
              </a:solidFill>
              <a:effectLst/>
              <a:latin typeface="+mn-lt"/>
              <a:ea typeface="+mn-ea"/>
              <a:cs typeface="+mn-cs"/>
            </a:rPr>
            <a:t>R5</a:t>
          </a:r>
          <a:r>
            <a:rPr lang="ja-JP" altLang="en-US" sz="1100">
              <a:solidFill>
                <a:schemeClr val="tx1"/>
              </a:solidFill>
              <a:effectLst/>
              <a:latin typeface="+mn-lt"/>
              <a:ea typeface="+mn-ea"/>
              <a:cs typeface="+mn-cs"/>
            </a:rPr>
            <a:t>は例年並みの額となり減）</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上記のことから、単年度では</a:t>
          </a:r>
          <a:r>
            <a:rPr lang="en-US" altLang="ja-JP" sz="1100">
              <a:solidFill>
                <a:schemeClr val="tx1"/>
              </a:solidFill>
              <a:effectLst/>
              <a:latin typeface="+mn-lt"/>
              <a:ea typeface="+mn-ea"/>
              <a:cs typeface="+mn-cs"/>
            </a:rPr>
            <a:t>1.3</a:t>
          </a:r>
          <a:r>
            <a:rPr lang="ja-JP" altLang="en-US" sz="1100">
              <a:solidFill>
                <a:schemeClr val="tx1"/>
              </a:solidFill>
              <a:effectLst/>
              <a:latin typeface="+mn-lt"/>
              <a:ea typeface="+mn-ea"/>
              <a:cs typeface="+mn-cs"/>
            </a:rPr>
            <a:t>ポイントの増となり、</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年平均では</a:t>
          </a:r>
          <a:r>
            <a:rPr lang="en-US" altLang="ja-JP" sz="1100">
              <a:solidFill>
                <a:schemeClr val="tx1"/>
              </a:solidFill>
              <a:effectLst/>
              <a:latin typeface="+mn-lt"/>
              <a:ea typeface="+mn-ea"/>
              <a:cs typeface="+mn-cs"/>
            </a:rPr>
            <a:t>R2</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10.5</a:t>
          </a:r>
          <a:r>
            <a:rPr lang="ja-JP" altLang="ja-JP" sz="1100">
              <a:solidFill>
                <a:schemeClr val="tx1"/>
              </a:solidFill>
              <a:effectLst/>
              <a:latin typeface="+mn-lt"/>
              <a:ea typeface="+mn-ea"/>
              <a:cs typeface="+mn-cs"/>
            </a:rPr>
            <a:t>％が退いたため、</a:t>
          </a:r>
          <a:r>
            <a:rPr lang="en-US" altLang="ja-JP" sz="1100">
              <a:solidFill>
                <a:schemeClr val="tx1"/>
              </a:solidFill>
              <a:effectLst/>
              <a:latin typeface="+mn-lt"/>
              <a:ea typeface="+mn-ea"/>
              <a:cs typeface="+mn-cs"/>
            </a:rPr>
            <a:t>0.5</a:t>
          </a:r>
          <a:r>
            <a:rPr lang="ja-JP" altLang="ja-JP" sz="1100">
              <a:solidFill>
                <a:schemeClr val="tx1"/>
              </a:solidFill>
              <a:effectLst/>
              <a:latin typeface="+mn-lt"/>
              <a:ea typeface="+mn-ea"/>
              <a:cs typeface="+mn-cs"/>
            </a:rPr>
            <a:t>ポイントの</a:t>
          </a:r>
          <a:r>
            <a:rPr lang="ja-JP" altLang="en-US" sz="1100">
              <a:solidFill>
                <a:schemeClr val="tx1"/>
              </a:solidFill>
              <a:effectLst/>
              <a:latin typeface="+mn-lt"/>
              <a:ea typeface="+mn-ea"/>
              <a:cs typeface="+mn-cs"/>
            </a:rPr>
            <a:t>増</a:t>
          </a:r>
          <a:r>
            <a:rPr lang="ja-JP" altLang="ja-JP" sz="1100">
              <a:solidFill>
                <a:schemeClr val="tx1"/>
              </a:solidFill>
              <a:effectLst/>
              <a:latin typeface="+mn-lt"/>
              <a:ea typeface="+mn-ea"/>
              <a:cs typeface="+mn-cs"/>
            </a:rPr>
            <a:t>となった。</a:t>
          </a:r>
          <a:r>
            <a:rPr kumimoji="1" lang="ja-JP" altLang="ja-JP" sz="1100">
              <a:solidFill>
                <a:schemeClr val="tx1"/>
              </a:solidFill>
              <a:effectLst/>
              <a:latin typeface="+mn-lt"/>
              <a:ea typeface="+mn-ea"/>
              <a:cs typeface="+mn-cs"/>
            </a:rPr>
            <a:t>依然として類似団体平均値より高い水準であるため、今後も起債対象事業費の抑制により、更なる健全化に努める。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92964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456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43</xdr:row>
      <xdr:rowOff>114554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4560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85598</xdr:rowOff>
    </xdr:from>
    <xdr:to>
      <xdr:col>72</xdr:col>
      <xdr:colOff>203200</xdr:colOff>
      <xdr:row>43</xdr:row>
      <xdr:rowOff>114554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43</xdr:row>
      <xdr:rowOff>114554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財政調整基金等への積立や交付税算入に有利な起債の活用等により、将来負担に対する充当可能財源等が上回り、比率はマイナスとなっている。今後も将来負担を見据えた基金の管理と公債費等の抑制に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6,908
6,689
43.11
7,800,225
7,562,598
180,755
4,311,495
10,167,957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近年の</a:t>
          </a:r>
          <a:r>
            <a:rPr kumimoji="1" lang="ja-JP" altLang="ja-JP" sz="1100">
              <a:solidFill>
                <a:schemeClr val="tx1"/>
              </a:solidFill>
              <a:effectLst/>
              <a:latin typeface="+mn-lt"/>
              <a:ea typeface="+mn-ea"/>
              <a:cs typeface="+mn-cs"/>
            </a:rPr>
            <a:t>人事勧告院勧告等によ</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人件費</a:t>
          </a:r>
          <a:r>
            <a:rPr kumimoji="1" lang="ja-JP" altLang="en-US" sz="1100">
              <a:solidFill>
                <a:schemeClr val="tx1"/>
              </a:solidFill>
              <a:effectLst/>
              <a:latin typeface="+mn-lt"/>
              <a:ea typeface="+mn-ea"/>
              <a:cs typeface="+mn-cs"/>
            </a:rPr>
            <a:t>が増となっているが</a:t>
          </a:r>
          <a:r>
            <a:rPr kumimoji="1" lang="ja-JP" altLang="ja-JP" sz="1100">
              <a:solidFill>
                <a:schemeClr val="tx1"/>
              </a:solidFill>
              <a:effectLst/>
              <a:latin typeface="+mn-lt"/>
              <a:ea typeface="+mn-ea"/>
              <a:cs typeface="+mn-cs"/>
            </a:rPr>
            <a:t>、廃棄物処理を一部事務組合で行っていること、常備消防業務を委託していることで、人件費に係る経常収支比率は類似団体平均値より低くなっている。今後も組織体制の見直しを随時行いながら、現在の水準を維持していく。</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20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近年の物価高騰等の影響により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維持修繕費、システム保守管理料、施設管理委託料等の</a:t>
          </a:r>
          <a:r>
            <a:rPr kumimoji="1" lang="ja-JP" altLang="ja-JP" sz="1100">
              <a:solidFill>
                <a:schemeClr val="tx1"/>
              </a:solidFill>
              <a:effectLst/>
              <a:latin typeface="+mn-lt"/>
              <a:ea typeface="+mn-ea"/>
              <a:cs typeface="+mn-cs"/>
            </a:rPr>
            <a:t>物件費</a:t>
          </a:r>
          <a:r>
            <a:rPr kumimoji="1" lang="ja-JP" altLang="en-US" sz="1100">
              <a:solidFill>
                <a:schemeClr val="tx1"/>
              </a:solidFill>
              <a:effectLst/>
              <a:latin typeface="+mn-lt"/>
              <a:ea typeface="+mn-ea"/>
              <a:cs typeface="+mn-cs"/>
            </a:rPr>
            <a:t>が近年増加傾向である</a:t>
          </a:r>
          <a:r>
            <a:rPr kumimoji="1" lang="ja-JP" altLang="ja-JP" sz="1100">
              <a:solidFill>
                <a:schemeClr val="tx1"/>
              </a:solidFill>
              <a:effectLst/>
              <a:latin typeface="+mn-lt"/>
              <a:ea typeface="+mn-ea"/>
              <a:cs typeface="+mn-cs"/>
            </a:rPr>
            <a:t>。将来的に類似団体と同程度の水準を維持していくために、事業内容の更なる見直しを図っていく必要がある。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17</xdr:row>
      <xdr:rowOff>56134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976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16</xdr:row>
      <xdr:rowOff>154432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61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18</xdr:row>
      <xdr:rowOff>163576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74772"/>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103632</xdr:rowOff>
    </xdr:from>
    <xdr:to>
      <xdr:col>69</xdr:col>
      <xdr:colOff>142875</xdr:colOff>
      <xdr:row>17</xdr:row>
      <xdr:rowOff>33782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18559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148861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103632</xdr:rowOff>
    </xdr:from>
    <xdr:to>
      <xdr:col>78</xdr:col>
      <xdr:colOff>120650</xdr:colOff>
      <xdr:row>17</xdr:row>
      <xdr:rowOff>33782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112776</xdr:rowOff>
    </xdr:from>
    <xdr:to>
      <xdr:col>65</xdr:col>
      <xdr:colOff>53975</xdr:colOff>
      <xdr:row>19</xdr:row>
      <xdr:rowOff>42926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27703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扶助費の額は前年度同額程度だが、類似団体平均値より低くなっている。制度改正等により経常一般財源による扶助費は増加傾向にあるが、今後も現在の水準を維持するよう施策を見直していく必要がある。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別会計への基準外繰出金が多額であるため、各特別会計において独立採算の原則に立ち返り、料金設定の見直しを行い、健全化に努め、普通会計の負担軽減に取り組む必要がある。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815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81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88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近年の物価高騰等の影響により、今後も</a:t>
          </a:r>
          <a:r>
            <a:rPr kumimoji="1" lang="ja-JP" altLang="ja-JP" sz="1100">
              <a:solidFill>
                <a:schemeClr val="tx1"/>
              </a:solidFill>
              <a:effectLst/>
              <a:latin typeface="+mn-lt"/>
              <a:ea typeface="+mn-ea"/>
              <a:cs typeface="+mn-cs"/>
            </a:rPr>
            <a:t>増加が見込まれる。類似団体平均値より低い水準を維持していくため、補助金等の必要性等について効果検証を行い、更なる見直しを図っていく必要がある。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083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574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tx1"/>
              </a:solidFill>
              <a:effectLst/>
              <a:latin typeface="+mn-lt"/>
              <a:ea typeface="+mn-ea"/>
              <a:cs typeface="+mn-cs"/>
            </a:rPr>
            <a:t>近年の</a:t>
          </a:r>
          <a:r>
            <a:rPr lang="ja-JP" altLang="ja-JP" sz="1100">
              <a:solidFill>
                <a:schemeClr val="tx1"/>
              </a:solidFill>
              <a:effectLst/>
              <a:latin typeface="+mn-lt"/>
              <a:ea typeface="+mn-ea"/>
              <a:cs typeface="+mn-cs"/>
            </a:rPr>
            <a:t>大規模建設事業（大串定住促進住宅整備事業、庁舎改修事業等）で借入れた地方債（主に過疎債、合併特例債）の新たな償還が開始された</a:t>
          </a:r>
          <a:r>
            <a:rPr kumimoji="1" lang="ja-JP" altLang="ja-JP" sz="1100">
              <a:solidFill>
                <a:schemeClr val="tx1"/>
              </a:solidFill>
              <a:effectLst/>
              <a:latin typeface="+mn-lt"/>
              <a:ea typeface="+mn-ea"/>
              <a:cs typeface="+mn-cs"/>
            </a:rPr>
            <a:t>ことで、上昇傾向に転じている。今後は、各施設の長寿命化や施設統廃合に係る起債借入による建設事業を計画的に行い、起債対象事業全体を抑制していく等、更なる財政健全化に努める必要がある。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54611</xdr:rowOff>
    </xdr:from>
    <xdr:to>
      <xdr:col>24</xdr:col>
      <xdr:colOff>25400</xdr:colOff>
      <xdr:row>78</xdr:row>
      <xdr:rowOff>130811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4277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8889</xdr:rowOff>
    </xdr:from>
    <xdr:to>
      <xdr:col>19</xdr:col>
      <xdr:colOff>187325</xdr:colOff>
      <xdr:row>78</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3819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8889</xdr:rowOff>
    </xdr:from>
    <xdr:to>
      <xdr:col>15</xdr:col>
      <xdr:colOff>98425</xdr:colOff>
      <xdr:row>78</xdr:row>
      <xdr:rowOff>73661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819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73661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442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80011</xdr:rowOff>
    </xdr:from>
    <xdr:to>
      <xdr:col>24</xdr:col>
      <xdr:colOff>76200</xdr:colOff>
      <xdr:row>79</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52088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3811</xdr:rowOff>
    </xdr:from>
    <xdr:to>
      <xdr:col>20</xdr:col>
      <xdr:colOff>38100</xdr:colOff>
      <xdr:row>78</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90188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129539</xdr:rowOff>
    </xdr:from>
    <xdr:to>
      <xdr:col>15</xdr:col>
      <xdr:colOff>149225</xdr:colOff>
      <xdr:row>78</xdr:row>
      <xdr:rowOff>59689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44466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平均値より低い水準ではあるものの、教育の島推進事業等独自の取組による歳出の影響もあり、増加傾向にある。人口減少、少子高齢化が進む中、歳入の状況に注視しながら、教育の島推進事業を主軸とした事業展開を行い、行政サービスの維持向上を図り、持続的な行財政運営に努め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88900</xdr:rowOff>
    </xdr:from>
    <xdr:to>
      <xdr:col>82</xdr:col>
      <xdr:colOff>107950</xdr:colOff>
      <xdr:row>76</xdr:row>
      <xdr:rowOff>153670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4765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88900</xdr:rowOff>
    </xdr:from>
    <xdr:to>
      <xdr:col>78</xdr:col>
      <xdr:colOff>69850</xdr:colOff>
      <xdr:row>76</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476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35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16511</xdr:rowOff>
    </xdr:from>
    <xdr:to>
      <xdr:col>69</xdr:col>
      <xdr:colOff>92075</xdr:colOff>
      <xdr:row>77</xdr:row>
      <xdr:rowOff>119380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4671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38100</xdr:rowOff>
    </xdr:from>
    <xdr:to>
      <xdr:col>78</xdr:col>
      <xdr:colOff>120650</xdr:colOff>
      <xdr:row>75</xdr:row>
      <xdr:rowOff>139700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149877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125730</xdr:rowOff>
    </xdr:from>
    <xdr:to>
      <xdr:col>74</xdr:col>
      <xdr:colOff>31750</xdr:colOff>
      <xdr:row>76</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66057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137160</xdr:rowOff>
    </xdr:from>
    <xdr:to>
      <xdr:col>69</xdr:col>
      <xdr:colOff>142875</xdr:colOff>
      <xdr:row>76</xdr:row>
      <xdr:rowOff>67311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77487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67023</xdr:rowOff>
    </xdr:from>
    <xdr:to>
      <xdr:col>29</xdr:col>
      <xdr:colOff>127000</xdr:colOff>
      <xdr:row>18</xdr:row>
      <xdr:rowOff>110183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0748"/>
          <a:ext cx="647700" cy="43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110183</xdr:rowOff>
    </xdr:from>
    <xdr:to>
      <xdr:col>26</xdr:col>
      <xdr:colOff>50800</xdr:colOff>
      <xdr:row>18</xdr:row>
      <xdr:rowOff>114503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3908"/>
          <a:ext cx="698500" cy="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114503</xdr:rowOff>
    </xdr:from>
    <xdr:to>
      <xdr:col>22</xdr:col>
      <xdr:colOff>114300</xdr:colOff>
      <xdr:row>18</xdr:row>
      <xdr:rowOff>141303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8228"/>
          <a:ext cx="698500" cy="26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141303</xdr:rowOff>
    </xdr:from>
    <xdr:to>
      <xdr:col>18</xdr:col>
      <xdr:colOff>177800</xdr:colOff>
      <xdr:row>18</xdr:row>
      <xdr:rowOff>170000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5028"/>
          <a:ext cx="698500" cy="28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16223</xdr:rowOff>
    </xdr:from>
    <xdr:to>
      <xdr:col>29</xdr:col>
      <xdr:colOff>177800</xdr:colOff>
      <xdr:row>18</xdr:row>
      <xdr:rowOff>117823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159750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59383</xdr:rowOff>
    </xdr:from>
    <xdr:to>
      <xdr:col>26</xdr:col>
      <xdr:colOff>101600</xdr:colOff>
      <xdr:row>18</xdr:row>
      <xdr:rowOff>160982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310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145760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63703</xdr:rowOff>
    </xdr:from>
    <xdr:to>
      <xdr:col>22</xdr:col>
      <xdr:colOff>165100</xdr:colOff>
      <xdr:row>18</xdr:row>
      <xdr:rowOff>165303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150080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90503</xdr:rowOff>
    </xdr:from>
    <xdr:to>
      <xdr:col>19</xdr:col>
      <xdr:colOff>38100</xdr:colOff>
      <xdr:row>19</xdr:row>
      <xdr:rowOff>20653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119200</xdr:rowOff>
    </xdr:from>
    <xdr:to>
      <xdr:col>15</xdr:col>
      <xdr:colOff>101600</xdr:colOff>
      <xdr:row>19</xdr:row>
      <xdr:rowOff>49350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34127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59351</xdr:rowOff>
    </xdr:from>
    <xdr:to>
      <xdr:col>29</xdr:col>
      <xdr:colOff>127000</xdr:colOff>
      <xdr:row>35</xdr:row>
      <xdr:rowOff>113986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69701"/>
          <a:ext cx="647700" cy="5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113986</xdr:rowOff>
    </xdr:from>
    <xdr:to>
      <xdr:col>26</xdr:col>
      <xdr:colOff>50800</xdr:colOff>
      <xdr:row>35</xdr:row>
      <xdr:rowOff>231503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24336"/>
          <a:ext cx="698500" cy="117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225216</xdr:rowOff>
    </xdr:from>
    <xdr:to>
      <xdr:col>22</xdr:col>
      <xdr:colOff>114300</xdr:colOff>
      <xdr:row>35</xdr:row>
      <xdr:rowOff>231503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35566"/>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94326</xdr:rowOff>
    </xdr:from>
    <xdr:to>
      <xdr:col>18</xdr:col>
      <xdr:colOff>177800</xdr:colOff>
      <xdr:row>35</xdr:row>
      <xdr:rowOff>225216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361776"/>
          <a:ext cx="698500" cy="47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109788</xdr:rowOff>
    </xdr:from>
    <xdr:to>
      <xdr:col>19</xdr:col>
      <xdr:colOff>38100</xdr:colOff>
      <xdr:row>37</xdr:row>
      <xdr:rowOff>39938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24715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145645</xdr:rowOff>
    </xdr:from>
    <xdr:to>
      <xdr:col>15</xdr:col>
      <xdr:colOff>101600</xdr:colOff>
      <xdr:row>37</xdr:row>
      <xdr:rowOff>75795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60572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8551</xdr:rowOff>
    </xdr:from>
    <xdr:to>
      <xdr:col>29</xdr:col>
      <xdr:colOff>177800</xdr:colOff>
      <xdr:row>35</xdr:row>
      <xdr:rowOff>110151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18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196528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6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63186</xdr:rowOff>
    </xdr:from>
    <xdr:to>
      <xdr:col>26</xdr:col>
      <xdr:colOff>101600</xdr:colOff>
      <xdr:row>35</xdr:row>
      <xdr:rowOff>164786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73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174963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4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180703</xdr:rowOff>
    </xdr:from>
    <xdr:to>
      <xdr:col>22</xdr:col>
      <xdr:colOff>165100</xdr:colOff>
      <xdr:row>35</xdr:row>
      <xdr:rowOff>282303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9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292480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5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174416</xdr:rowOff>
    </xdr:from>
    <xdr:to>
      <xdr:col>19</xdr:col>
      <xdr:colOff>38100</xdr:colOff>
      <xdr:row>35</xdr:row>
      <xdr:rowOff>276016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8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286193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5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43526</xdr:rowOff>
    </xdr:from>
    <xdr:to>
      <xdr:col>15</xdr:col>
      <xdr:colOff>101600</xdr:colOff>
      <xdr:row>34</xdr:row>
      <xdr:rowOff>145126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31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155303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0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6,908
6,689
43.11
7,800,225
7,562,598
180,755
4,311,495
10,167,957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69817</xdr:rowOff>
    </xdr:from>
    <xdr:to>
      <xdr:col>24</xdr:col>
      <xdr:colOff>63500</xdr:colOff>
      <xdr:row>35</xdr:row>
      <xdr:rowOff>111879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70567"/>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111879</xdr:rowOff>
    </xdr:from>
    <xdr:to>
      <xdr:col>19</xdr:col>
      <xdr:colOff>177800</xdr:colOff>
      <xdr:row>35</xdr:row>
      <xdr:rowOff>136134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2629"/>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136134</xdr:rowOff>
    </xdr:from>
    <xdr:to>
      <xdr:col>15</xdr:col>
      <xdr:colOff>50800</xdr:colOff>
      <xdr:row>35</xdr:row>
      <xdr:rowOff>151907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688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151907</xdr:rowOff>
    </xdr:from>
    <xdr:to>
      <xdr:col>10</xdr:col>
      <xdr:colOff>114300</xdr:colOff>
      <xdr:row>36</xdr:row>
      <xdr:rowOff>92471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2657"/>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19017</xdr:rowOff>
    </xdr:from>
    <xdr:to>
      <xdr:col>24</xdr:col>
      <xdr:colOff>114300</xdr:colOff>
      <xdr:row>35</xdr:row>
      <xdr:rowOff>120617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168894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61079</xdr:rowOff>
    </xdr:from>
    <xdr:to>
      <xdr:col>20</xdr:col>
      <xdr:colOff>38100</xdr:colOff>
      <xdr:row>35</xdr:row>
      <xdr:rowOff>162679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153806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5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85334</xdr:rowOff>
    </xdr:from>
    <xdr:to>
      <xdr:col>15</xdr:col>
      <xdr:colOff>101600</xdr:colOff>
      <xdr:row>36</xdr:row>
      <xdr:rowOff>15484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6611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7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101107</xdr:rowOff>
    </xdr:from>
    <xdr:to>
      <xdr:col>10</xdr:col>
      <xdr:colOff>165100</xdr:colOff>
      <xdr:row>36</xdr:row>
      <xdr:rowOff>31257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22384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41671</xdr:rowOff>
    </xdr:from>
    <xdr:to>
      <xdr:col>6</xdr:col>
      <xdr:colOff>38100</xdr:colOff>
      <xdr:row>36</xdr:row>
      <xdr:rowOff>143271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134398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0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161397</xdr:rowOff>
    </xdr:from>
    <xdr:to>
      <xdr:col>24</xdr:col>
      <xdr:colOff>63500</xdr:colOff>
      <xdr:row>58</xdr:row>
      <xdr:rowOff>33837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34047"/>
          <a:ext cx="8382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33837</xdr:rowOff>
    </xdr:from>
    <xdr:to>
      <xdr:col>19</xdr:col>
      <xdr:colOff>177800</xdr:colOff>
      <xdr:row>58</xdr:row>
      <xdr:rowOff>58733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77937"/>
          <a:ext cx="889000" cy="2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58733</xdr:rowOff>
    </xdr:from>
    <xdr:to>
      <xdr:col>15</xdr:col>
      <xdr:colOff>50800</xdr:colOff>
      <xdr:row>58</xdr:row>
      <xdr:rowOff>66992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2833"/>
          <a:ext cx="8890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13674</xdr:rowOff>
    </xdr:from>
    <xdr:to>
      <xdr:col>10</xdr:col>
      <xdr:colOff>114300</xdr:colOff>
      <xdr:row>58</xdr:row>
      <xdr:rowOff>66992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57774"/>
          <a:ext cx="889000" cy="5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35236</xdr:rowOff>
    </xdr:from>
    <xdr:to>
      <xdr:col>10</xdr:col>
      <xdr:colOff>165100</xdr:colOff>
      <xdr:row>58</xdr:row>
      <xdr:rowOff>136836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7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127963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7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34864</xdr:rowOff>
    </xdr:from>
    <xdr:to>
      <xdr:col>6</xdr:col>
      <xdr:colOff>38100</xdr:colOff>
      <xdr:row>58</xdr:row>
      <xdr:rowOff>136464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127591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7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110597</xdr:rowOff>
    </xdr:from>
    <xdr:to>
      <xdr:col>24</xdr:col>
      <xdr:colOff>114300</xdr:colOff>
      <xdr:row>58</xdr:row>
      <xdr:rowOff>40747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133474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154487</xdr:rowOff>
    </xdr:from>
    <xdr:to>
      <xdr:col>20</xdr:col>
      <xdr:colOff>38100</xdr:colOff>
      <xdr:row>58</xdr:row>
      <xdr:rowOff>84637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75764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1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7933</xdr:rowOff>
    </xdr:from>
    <xdr:to>
      <xdr:col>15</xdr:col>
      <xdr:colOff>101600</xdr:colOff>
      <xdr:row>58</xdr:row>
      <xdr:rowOff>109533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100660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4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16192</xdr:rowOff>
    </xdr:from>
    <xdr:to>
      <xdr:col>10</xdr:col>
      <xdr:colOff>165100</xdr:colOff>
      <xdr:row>58</xdr:row>
      <xdr:rowOff>117792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134319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73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134324</xdr:rowOff>
    </xdr:from>
    <xdr:to>
      <xdr:col>6</xdr:col>
      <xdr:colOff>38100</xdr:colOff>
      <xdr:row>58</xdr:row>
      <xdr:rowOff>64474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81001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8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96799</xdr:rowOff>
    </xdr:from>
    <xdr:to>
      <xdr:col>24</xdr:col>
      <xdr:colOff>63500</xdr:colOff>
      <xdr:row>77</xdr:row>
      <xdr:rowOff>134004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98449"/>
          <a:ext cx="8382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79350</xdr:rowOff>
    </xdr:from>
    <xdr:to>
      <xdr:col>19</xdr:col>
      <xdr:colOff>177800</xdr:colOff>
      <xdr:row>77</xdr:row>
      <xdr:rowOff>134004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81000"/>
          <a:ext cx="889000" cy="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57595</xdr:rowOff>
    </xdr:from>
    <xdr:to>
      <xdr:col>15</xdr:col>
      <xdr:colOff>50800</xdr:colOff>
      <xdr:row>77</xdr:row>
      <xdr:rowOff>79350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259245"/>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57595</xdr:rowOff>
    </xdr:from>
    <xdr:to>
      <xdr:col>10</xdr:col>
      <xdr:colOff>114300</xdr:colOff>
      <xdr:row>77</xdr:row>
      <xdr:rowOff>161492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59245"/>
          <a:ext cx="889000" cy="10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45999</xdr:rowOff>
    </xdr:from>
    <xdr:to>
      <xdr:col>24</xdr:col>
      <xdr:colOff>114300</xdr:colOff>
      <xdr:row>77</xdr:row>
      <xdr:rowOff>147599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68876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83204</xdr:rowOff>
    </xdr:from>
    <xdr:to>
      <xdr:col>20</xdr:col>
      <xdr:colOff>38100</xdr:colOff>
      <xdr:row>78</xdr:row>
      <xdr:rowOff>13354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29881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28550</xdr:rowOff>
    </xdr:from>
    <xdr:to>
      <xdr:col>15</xdr:col>
      <xdr:colOff>101600</xdr:colOff>
      <xdr:row>77</xdr:row>
      <xdr:rowOff>130150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146677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6795</xdr:rowOff>
    </xdr:from>
    <xdr:to>
      <xdr:col>10</xdr:col>
      <xdr:colOff>165100</xdr:colOff>
      <xdr:row>77</xdr:row>
      <xdr:rowOff>108395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124922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110692</xdr:rowOff>
    </xdr:from>
    <xdr:to>
      <xdr:col>6</xdr:col>
      <xdr:colOff>38100</xdr:colOff>
      <xdr:row>78</xdr:row>
      <xdr:rowOff>40842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57369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157083</xdr:rowOff>
    </xdr:from>
    <xdr:to>
      <xdr:col>24</xdr:col>
      <xdr:colOff>63500</xdr:colOff>
      <xdr:row>96</xdr:row>
      <xdr:rowOff>18542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44833"/>
          <a:ext cx="838200" cy="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119693</xdr:rowOff>
    </xdr:from>
    <xdr:to>
      <xdr:col>19</xdr:col>
      <xdr:colOff>177800</xdr:colOff>
      <xdr:row>96</xdr:row>
      <xdr:rowOff>18542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07443"/>
          <a:ext cx="889000" cy="7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119693</xdr:rowOff>
    </xdr:from>
    <xdr:to>
      <xdr:col>15</xdr:col>
      <xdr:colOff>50800</xdr:colOff>
      <xdr:row>96</xdr:row>
      <xdr:rowOff>170771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07443"/>
          <a:ext cx="889000" cy="2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170771</xdr:rowOff>
    </xdr:from>
    <xdr:to>
      <xdr:col>10</xdr:col>
      <xdr:colOff>114300</xdr:colOff>
      <xdr:row>97</xdr:row>
      <xdr:rowOff>19721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29971"/>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150906</xdr:rowOff>
    </xdr:from>
    <xdr:to>
      <xdr:col>10</xdr:col>
      <xdr:colOff>165100</xdr:colOff>
      <xdr:row>98</xdr:row>
      <xdr:rowOff>81056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8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72183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1493</xdr:rowOff>
    </xdr:from>
    <xdr:to>
      <xdr:col>6</xdr:col>
      <xdr:colOff>38100</xdr:colOff>
      <xdr:row>98</xdr:row>
      <xdr:rowOff>103093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94220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8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106283</xdr:rowOff>
    </xdr:from>
    <xdr:to>
      <xdr:col>24</xdr:col>
      <xdr:colOff>114300</xdr:colOff>
      <xdr:row>96</xdr:row>
      <xdr:rowOff>36433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129160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4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139192</xdr:rowOff>
    </xdr:from>
    <xdr:to>
      <xdr:col>20</xdr:col>
      <xdr:colOff>38100</xdr:colOff>
      <xdr:row>96</xdr:row>
      <xdr:rowOff>69342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85869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0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68893</xdr:rowOff>
    </xdr:from>
    <xdr:to>
      <xdr:col>15</xdr:col>
      <xdr:colOff>101600</xdr:colOff>
      <xdr:row>95</xdr:row>
      <xdr:rowOff>170493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15570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3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119971</xdr:rowOff>
    </xdr:from>
    <xdr:to>
      <xdr:col>10</xdr:col>
      <xdr:colOff>165100</xdr:colOff>
      <xdr:row>97</xdr:row>
      <xdr:rowOff>50121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66648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5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140371</xdr:rowOff>
    </xdr:from>
    <xdr:to>
      <xdr:col>6</xdr:col>
      <xdr:colOff>38100</xdr:colOff>
      <xdr:row>97</xdr:row>
      <xdr:rowOff>70521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87048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7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84222</xdr:rowOff>
    </xdr:from>
    <xdr:to>
      <xdr:col>55</xdr:col>
      <xdr:colOff>0</xdr:colOff>
      <xdr:row>35</xdr:row>
      <xdr:rowOff>85087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84972"/>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28411</xdr:rowOff>
    </xdr:from>
    <xdr:to>
      <xdr:col>50</xdr:col>
      <xdr:colOff>114300</xdr:colOff>
      <xdr:row>35</xdr:row>
      <xdr:rowOff>85087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029161"/>
          <a:ext cx="8890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65046</xdr:rowOff>
    </xdr:from>
    <xdr:to>
      <xdr:col>45</xdr:col>
      <xdr:colOff>177800</xdr:colOff>
      <xdr:row>35</xdr:row>
      <xdr:rowOff>28411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22896"/>
          <a:ext cx="889000" cy="30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65046</xdr:rowOff>
    </xdr:from>
    <xdr:to>
      <xdr:col>41</xdr:col>
      <xdr:colOff>50800</xdr:colOff>
      <xdr:row>37</xdr:row>
      <xdr:rowOff>17007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22896"/>
          <a:ext cx="889000" cy="63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134261</xdr:rowOff>
    </xdr:from>
    <xdr:to>
      <xdr:col>41</xdr:col>
      <xdr:colOff>101600</xdr:colOff>
      <xdr:row>35</xdr:row>
      <xdr:rowOff>64411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55538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5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62885</xdr:rowOff>
    </xdr:from>
    <xdr:to>
      <xdr:col>36</xdr:col>
      <xdr:colOff>165100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155612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9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33422</xdr:rowOff>
    </xdr:from>
    <xdr:to>
      <xdr:col>55</xdr:col>
      <xdr:colOff>50800</xdr:colOff>
      <xdr:row>35</xdr:row>
      <xdr:rowOff>135022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56299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8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34287</xdr:rowOff>
    </xdr:from>
    <xdr:to>
      <xdr:col>50</xdr:col>
      <xdr:colOff>165100</xdr:colOff>
      <xdr:row>35</xdr:row>
      <xdr:rowOff>135887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152414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1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149061</xdr:rowOff>
    </xdr:from>
    <xdr:to>
      <xdr:col>46</xdr:col>
      <xdr:colOff>38100</xdr:colOff>
      <xdr:row>35</xdr:row>
      <xdr:rowOff>79211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7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95738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14246</xdr:rowOff>
    </xdr:from>
    <xdr:to>
      <xdr:col>41</xdr:col>
      <xdr:colOff>101600</xdr:colOff>
      <xdr:row>33</xdr:row>
      <xdr:rowOff>115846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132373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4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137657</xdr:rowOff>
    </xdr:from>
    <xdr:to>
      <xdr:col>36</xdr:col>
      <xdr:colOff>165100</xdr:colOff>
      <xdr:row>37</xdr:row>
      <xdr:rowOff>67807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84334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8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54603</xdr:rowOff>
    </xdr:from>
    <xdr:to>
      <xdr:col>55</xdr:col>
      <xdr:colOff>0</xdr:colOff>
      <xdr:row>58</xdr:row>
      <xdr:rowOff>82874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98703"/>
          <a:ext cx="8382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54603</xdr:rowOff>
    </xdr:from>
    <xdr:to>
      <xdr:col>50</xdr:col>
      <xdr:colOff>114300</xdr:colOff>
      <xdr:row>58</xdr:row>
      <xdr:rowOff>73135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98703"/>
          <a:ext cx="8890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73135</xdr:rowOff>
    </xdr:from>
    <xdr:to>
      <xdr:col>45</xdr:col>
      <xdr:colOff>177800</xdr:colOff>
      <xdr:row>58</xdr:row>
      <xdr:rowOff>76867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17235"/>
          <a:ext cx="889000" cy="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76867</xdr:rowOff>
    </xdr:from>
    <xdr:to>
      <xdr:col>41</xdr:col>
      <xdr:colOff>50800</xdr:colOff>
      <xdr:row>58</xdr:row>
      <xdr:rowOff>82829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20967"/>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31053</xdr:rowOff>
    </xdr:from>
    <xdr:to>
      <xdr:col>41</xdr:col>
      <xdr:colOff>101600</xdr:colOff>
      <xdr:row>58</xdr:row>
      <xdr:rowOff>132653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123780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31173</xdr:rowOff>
    </xdr:from>
    <xdr:to>
      <xdr:col>36</xdr:col>
      <xdr:colOff>165100</xdr:colOff>
      <xdr:row>58</xdr:row>
      <xdr:rowOff>132773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149300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32074</xdr:rowOff>
    </xdr:from>
    <xdr:to>
      <xdr:col>55</xdr:col>
      <xdr:colOff>50800</xdr:colOff>
      <xdr:row>58</xdr:row>
      <xdr:rowOff>133674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3803</xdr:rowOff>
    </xdr:from>
    <xdr:to>
      <xdr:col>50</xdr:col>
      <xdr:colOff>165100</xdr:colOff>
      <xdr:row>58</xdr:row>
      <xdr:rowOff>105403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121930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2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22335</xdr:rowOff>
    </xdr:from>
    <xdr:to>
      <xdr:col>46</xdr:col>
      <xdr:colOff>38100</xdr:colOff>
      <xdr:row>58</xdr:row>
      <xdr:rowOff>123935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140462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4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26067</xdr:rowOff>
    </xdr:from>
    <xdr:to>
      <xdr:col>41</xdr:col>
      <xdr:colOff>101600</xdr:colOff>
      <xdr:row>58</xdr:row>
      <xdr:rowOff>127667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144194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32029</xdr:rowOff>
    </xdr:from>
    <xdr:to>
      <xdr:col>36</xdr:col>
      <xdr:colOff>165100</xdr:colOff>
      <xdr:row>58</xdr:row>
      <xdr:rowOff>133629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124756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6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115539</xdr:rowOff>
    </xdr:from>
    <xdr:to>
      <xdr:col>55</xdr:col>
      <xdr:colOff>0</xdr:colOff>
      <xdr:row>78</xdr:row>
      <xdr:rowOff>124982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88639"/>
          <a:ext cx="838200" cy="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115539</xdr:rowOff>
    </xdr:from>
    <xdr:to>
      <xdr:col>50</xdr:col>
      <xdr:colOff>114300</xdr:colOff>
      <xdr:row>78</xdr:row>
      <xdr:rowOff>133395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88639"/>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133395</xdr:rowOff>
    </xdr:from>
    <xdr:to>
      <xdr:col>45</xdr:col>
      <xdr:colOff>177800</xdr:colOff>
      <xdr:row>78</xdr:row>
      <xdr:rowOff>133984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6495"/>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133984</xdr:rowOff>
    </xdr:from>
    <xdr:to>
      <xdr:col>41</xdr:col>
      <xdr:colOff>50800</xdr:colOff>
      <xdr:row>78</xdr:row>
      <xdr:rowOff>134598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7084"/>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72504</xdr:rowOff>
    </xdr:from>
    <xdr:to>
      <xdr:col>41</xdr:col>
      <xdr:colOff>101600</xdr:colOff>
      <xdr:row>79</xdr:row>
      <xdr:rowOff>2654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70421</xdr:rowOff>
    </xdr:from>
    <xdr:to>
      <xdr:col>36</xdr:col>
      <xdr:colOff>165100</xdr:colOff>
      <xdr:row>79</xdr:row>
      <xdr:rowOff>571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17098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74182</xdr:rowOff>
    </xdr:from>
    <xdr:to>
      <xdr:col>55</xdr:col>
      <xdr:colOff>50800</xdr:colOff>
      <xdr:row>79</xdr:row>
      <xdr:rowOff>4332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64739</xdr:rowOff>
    </xdr:from>
    <xdr:to>
      <xdr:col>50</xdr:col>
      <xdr:colOff>165100</xdr:colOff>
      <xdr:row>78</xdr:row>
      <xdr:rowOff>166339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157466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82595</xdr:rowOff>
    </xdr:from>
    <xdr:to>
      <xdr:col>46</xdr:col>
      <xdr:colOff>38100</xdr:colOff>
      <xdr:row>79</xdr:row>
      <xdr:rowOff>12745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3872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83184</xdr:rowOff>
    </xdr:from>
    <xdr:to>
      <xdr:col>41</xdr:col>
      <xdr:colOff>101600</xdr:colOff>
      <xdr:row>79</xdr:row>
      <xdr:rowOff>13334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83798</xdr:rowOff>
    </xdr:from>
    <xdr:to>
      <xdr:col>36</xdr:col>
      <xdr:colOff>165100</xdr:colOff>
      <xdr:row>79</xdr:row>
      <xdr:rowOff>13948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35289</xdr:rowOff>
    </xdr:from>
    <xdr:to>
      <xdr:col>55</xdr:col>
      <xdr:colOff>0</xdr:colOff>
      <xdr:row>98</xdr:row>
      <xdr:rowOff>50174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65939"/>
          <a:ext cx="838200" cy="1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35289</xdr:rowOff>
    </xdr:from>
    <xdr:to>
      <xdr:col>50</xdr:col>
      <xdr:colOff>114300</xdr:colOff>
      <xdr:row>97</xdr:row>
      <xdr:rowOff>90965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65939"/>
          <a:ext cx="889000" cy="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90965</xdr:rowOff>
    </xdr:from>
    <xdr:to>
      <xdr:col>45</xdr:col>
      <xdr:colOff>177800</xdr:colOff>
      <xdr:row>97</xdr:row>
      <xdr:rowOff>140650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21615"/>
          <a:ext cx="889000" cy="4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102843</xdr:rowOff>
    </xdr:from>
    <xdr:to>
      <xdr:col>41</xdr:col>
      <xdr:colOff>50800</xdr:colOff>
      <xdr:row>97</xdr:row>
      <xdr:rowOff>140650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33493"/>
          <a:ext cx="889000" cy="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160096</xdr:rowOff>
    </xdr:from>
    <xdr:to>
      <xdr:col>41</xdr:col>
      <xdr:colOff>101600</xdr:colOff>
      <xdr:row>98</xdr:row>
      <xdr:rowOff>90246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9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81373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8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158482</xdr:rowOff>
    </xdr:from>
    <xdr:to>
      <xdr:col>36</xdr:col>
      <xdr:colOff>165100</xdr:colOff>
      <xdr:row>98</xdr:row>
      <xdr:rowOff>88632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79759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170824</xdr:rowOff>
    </xdr:from>
    <xdr:to>
      <xdr:col>55</xdr:col>
      <xdr:colOff>50800</xdr:colOff>
      <xdr:row>98</xdr:row>
      <xdr:rowOff>100974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149251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155939</xdr:rowOff>
    </xdr:from>
    <xdr:to>
      <xdr:col>50</xdr:col>
      <xdr:colOff>165100</xdr:colOff>
      <xdr:row>97</xdr:row>
      <xdr:rowOff>86089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102616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39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40165</xdr:rowOff>
    </xdr:from>
    <xdr:to>
      <xdr:col>46</xdr:col>
      <xdr:colOff>38100</xdr:colOff>
      <xdr:row>97</xdr:row>
      <xdr:rowOff>141765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158292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4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89850</xdr:rowOff>
    </xdr:from>
    <xdr:to>
      <xdr:col>41</xdr:col>
      <xdr:colOff>101600</xdr:colOff>
      <xdr:row>98</xdr:row>
      <xdr:rowOff>20000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2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36527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9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52043</xdr:rowOff>
    </xdr:from>
    <xdr:to>
      <xdr:col>36</xdr:col>
      <xdr:colOff>165100</xdr:colOff>
      <xdr:row>97</xdr:row>
      <xdr:rowOff>153643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170170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5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93174</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79724"/>
          <a:ext cx="8382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81179</xdr:rowOff>
    </xdr:from>
    <xdr:to>
      <xdr:col>81</xdr:col>
      <xdr:colOff>50800</xdr:colOff>
      <xdr:row>39</xdr:row>
      <xdr:rowOff>93174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67729"/>
          <a:ext cx="889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155070</xdr:rowOff>
    </xdr:from>
    <xdr:to>
      <xdr:col>76</xdr:col>
      <xdr:colOff>114300</xdr:colOff>
      <xdr:row>39</xdr:row>
      <xdr:rowOff>81179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70170"/>
          <a:ext cx="889000" cy="9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144316</xdr:rowOff>
    </xdr:from>
    <xdr:to>
      <xdr:col>71</xdr:col>
      <xdr:colOff>177800</xdr:colOff>
      <xdr:row>38</xdr:row>
      <xdr:rowOff>155070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487966"/>
          <a:ext cx="889000" cy="1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106938</xdr:rowOff>
    </xdr:from>
    <xdr:to>
      <xdr:col>72</xdr:col>
      <xdr:colOff>38100</xdr:colOff>
      <xdr:row>39</xdr:row>
      <xdr:rowOff>37088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28215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71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124159</xdr:rowOff>
    </xdr:from>
    <xdr:to>
      <xdr:col>67</xdr:col>
      <xdr:colOff>101600</xdr:colOff>
      <xdr:row>39</xdr:row>
      <xdr:rowOff>54309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45436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3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42374</xdr:rowOff>
    </xdr:from>
    <xdr:to>
      <xdr:col>81</xdr:col>
      <xdr:colOff>101600</xdr:colOff>
      <xdr:row>39</xdr:row>
      <xdr:rowOff>143974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135101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21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30379</xdr:rowOff>
    </xdr:from>
    <xdr:to>
      <xdr:col>76</xdr:col>
      <xdr:colOff>165100</xdr:colOff>
      <xdr:row>39</xdr:row>
      <xdr:rowOff>131979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123106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104270</xdr:rowOff>
    </xdr:from>
    <xdr:to>
      <xdr:col>72</xdr:col>
      <xdr:colOff>38100</xdr:colOff>
      <xdr:row>39</xdr:row>
      <xdr:rowOff>34420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50948</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39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93516</xdr:rowOff>
    </xdr:from>
    <xdr:to>
      <xdr:col>67</xdr:col>
      <xdr:colOff>101600</xdr:colOff>
      <xdr:row>38</xdr:row>
      <xdr:rowOff>23665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37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40193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2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98377</xdr:rowOff>
    </xdr:from>
    <xdr:to>
      <xdr:col>85</xdr:col>
      <xdr:colOff>127000</xdr:colOff>
      <xdr:row>75</xdr:row>
      <xdr:rowOff>122265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957127"/>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122265</xdr:rowOff>
    </xdr:from>
    <xdr:to>
      <xdr:col>81</xdr:col>
      <xdr:colOff>50800</xdr:colOff>
      <xdr:row>76</xdr:row>
      <xdr:rowOff>9581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981015"/>
          <a:ext cx="8890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xdr:rowOff>
    </xdr:from>
    <xdr:to>
      <xdr:col>76</xdr:col>
      <xdr:colOff>114300</xdr:colOff>
      <xdr:row>76</xdr:row>
      <xdr:rowOff>9581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30358"/>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xdr:rowOff>
    </xdr:from>
    <xdr:to>
      <xdr:col>71</xdr:col>
      <xdr:colOff>177800</xdr:colOff>
      <xdr:row>76</xdr:row>
      <xdr:rowOff>78031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30358"/>
          <a:ext cx="889000" cy="7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43039</xdr:rowOff>
    </xdr:from>
    <xdr:to>
      <xdr:col>72</xdr:col>
      <xdr:colOff>38100</xdr:colOff>
      <xdr:row>77</xdr:row>
      <xdr:rowOff>144639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135766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143200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47577</xdr:rowOff>
    </xdr:from>
    <xdr:to>
      <xdr:col>85</xdr:col>
      <xdr:colOff>177800</xdr:colOff>
      <xdr:row>75</xdr:row>
      <xdr:rowOff>149177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0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70454</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71465</xdr:rowOff>
    </xdr:from>
    <xdr:to>
      <xdr:col>81</xdr:col>
      <xdr:colOff>101600</xdr:colOff>
      <xdr:row>76</xdr:row>
      <xdr:rowOff>1615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18142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70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130231</xdr:rowOff>
    </xdr:from>
    <xdr:to>
      <xdr:col>76</xdr:col>
      <xdr:colOff>165100</xdr:colOff>
      <xdr:row>76</xdr:row>
      <xdr:rowOff>60381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76908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76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120809</xdr:rowOff>
    </xdr:from>
    <xdr:to>
      <xdr:col>72</xdr:col>
      <xdr:colOff>38100</xdr:colOff>
      <xdr:row>76</xdr:row>
      <xdr:rowOff>50958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79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67486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75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27231</xdr:rowOff>
    </xdr:from>
    <xdr:to>
      <xdr:col>67</xdr:col>
      <xdr:colOff>101600</xdr:colOff>
      <xdr:row>76</xdr:row>
      <xdr:rowOff>128831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5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145359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83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21225</xdr:rowOff>
    </xdr:from>
    <xdr:to>
      <xdr:col>85</xdr:col>
      <xdr:colOff>127000</xdr:colOff>
      <xdr:row>98</xdr:row>
      <xdr:rowOff>46138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23325"/>
          <a:ext cx="8382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166526</xdr:rowOff>
    </xdr:from>
    <xdr:to>
      <xdr:col>81</xdr:col>
      <xdr:colOff>50800</xdr:colOff>
      <xdr:row>98</xdr:row>
      <xdr:rowOff>21225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97176"/>
          <a:ext cx="8890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166526</xdr:rowOff>
    </xdr:from>
    <xdr:to>
      <xdr:col>76</xdr:col>
      <xdr:colOff>114300</xdr:colOff>
      <xdr:row>98</xdr:row>
      <xdr:rowOff>101960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97176"/>
          <a:ext cx="889000" cy="10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85903</xdr:rowOff>
    </xdr:from>
    <xdr:to>
      <xdr:col>71</xdr:col>
      <xdr:colOff>177800</xdr:colOff>
      <xdr:row>98</xdr:row>
      <xdr:rowOff>101960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88003"/>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155342</xdr:rowOff>
    </xdr:from>
    <xdr:to>
      <xdr:col>72</xdr:col>
      <xdr:colOff>38100</xdr:colOff>
      <xdr:row>98</xdr:row>
      <xdr:rowOff>85492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8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102019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6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136932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166788</xdr:rowOff>
    </xdr:from>
    <xdr:to>
      <xdr:col>85</xdr:col>
      <xdr:colOff>177800</xdr:colOff>
      <xdr:row>98</xdr:row>
      <xdr:rowOff>96938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81715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141875</xdr:rowOff>
    </xdr:from>
    <xdr:to>
      <xdr:col>81</xdr:col>
      <xdr:colOff>101600</xdr:colOff>
      <xdr:row>98</xdr:row>
      <xdr:rowOff>72025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7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63152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115726</xdr:rowOff>
    </xdr:from>
    <xdr:to>
      <xdr:col>76</xdr:col>
      <xdr:colOff>165100</xdr:colOff>
      <xdr:row>98</xdr:row>
      <xdr:rowOff>45876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37003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51160</xdr:rowOff>
    </xdr:from>
    <xdr:to>
      <xdr:col>72</xdr:col>
      <xdr:colOff>38100</xdr:colOff>
      <xdr:row>98</xdr:row>
      <xdr:rowOff>152760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143887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35103</xdr:rowOff>
    </xdr:from>
    <xdr:to>
      <xdr:col>67</xdr:col>
      <xdr:colOff>101600</xdr:colOff>
      <xdr:row>98</xdr:row>
      <xdr:rowOff>136703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127830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117348</xdr:rowOff>
    </xdr:from>
    <xdr:to>
      <xdr:col>116</xdr:col>
      <xdr:colOff>63500</xdr:colOff>
      <xdr:row>58</xdr:row>
      <xdr:rowOff>117873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61448"/>
          <a:ext cx="8382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117165</xdr:rowOff>
    </xdr:from>
    <xdr:to>
      <xdr:col>111</xdr:col>
      <xdr:colOff>177800</xdr:colOff>
      <xdr:row>58</xdr:row>
      <xdr:rowOff>117348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6126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113434</xdr:rowOff>
    </xdr:from>
    <xdr:to>
      <xdr:col>107</xdr:col>
      <xdr:colOff>50800</xdr:colOff>
      <xdr:row>58</xdr:row>
      <xdr:rowOff>117165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57534"/>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160015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113434</xdr:rowOff>
    </xdr:from>
    <xdr:to>
      <xdr:col>102</xdr:col>
      <xdr:colOff>114300</xdr:colOff>
      <xdr:row>58</xdr:row>
      <xdr:rowOff>114705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57534"/>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74192</xdr:rowOff>
    </xdr:from>
    <xdr:to>
      <xdr:col>102</xdr:col>
      <xdr:colOff>165100</xdr:colOff>
      <xdr:row>59</xdr:row>
      <xdr:rowOff>4342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166919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1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76542</xdr:rowOff>
    </xdr:from>
    <xdr:to>
      <xdr:col>98</xdr:col>
      <xdr:colOff>38100</xdr:colOff>
      <xdr:row>59</xdr:row>
      <xdr:rowOff>6692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169269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67073</xdr:rowOff>
    </xdr:from>
    <xdr:to>
      <xdr:col>116</xdr:col>
      <xdr:colOff>114300</xdr:colOff>
      <xdr:row>58</xdr:row>
      <xdr:rowOff>168673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66548</xdr:rowOff>
    </xdr:from>
    <xdr:to>
      <xdr:col>112</xdr:col>
      <xdr:colOff>38100</xdr:colOff>
      <xdr:row>58</xdr:row>
      <xdr:rowOff>168148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159275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0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66365</xdr:rowOff>
    </xdr:from>
    <xdr:to>
      <xdr:col>107</xdr:col>
      <xdr:colOff>101600</xdr:colOff>
      <xdr:row>58</xdr:row>
      <xdr:rowOff>167965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13042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8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62634</xdr:rowOff>
    </xdr:from>
    <xdr:to>
      <xdr:col>102</xdr:col>
      <xdr:colOff>165100</xdr:colOff>
      <xdr:row>58</xdr:row>
      <xdr:rowOff>164234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9311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8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63905</xdr:rowOff>
    </xdr:from>
    <xdr:to>
      <xdr:col>98</xdr:col>
      <xdr:colOff>38100</xdr:colOff>
      <xdr:row>58</xdr:row>
      <xdr:rowOff>165505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10582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146710</xdr:rowOff>
    </xdr:from>
    <xdr:to>
      <xdr:col>116</xdr:col>
      <xdr:colOff>63500</xdr:colOff>
      <xdr:row>73</xdr:row>
      <xdr:rowOff>126581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491110"/>
          <a:ext cx="838200" cy="1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77953</xdr:rowOff>
    </xdr:from>
    <xdr:to>
      <xdr:col>111</xdr:col>
      <xdr:colOff>177800</xdr:colOff>
      <xdr:row>73</xdr:row>
      <xdr:rowOff>126581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593803"/>
          <a:ext cx="8890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35204</xdr:rowOff>
    </xdr:from>
    <xdr:to>
      <xdr:col>107</xdr:col>
      <xdr:colOff>50800</xdr:colOff>
      <xdr:row>73</xdr:row>
      <xdr:rowOff>77953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551054"/>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35204</xdr:rowOff>
    </xdr:from>
    <xdr:to>
      <xdr:col>102</xdr:col>
      <xdr:colOff>114300</xdr:colOff>
      <xdr:row>73</xdr:row>
      <xdr:rowOff>59144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551054"/>
          <a:ext cx="889000" cy="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165367</xdr:rowOff>
    </xdr:from>
    <xdr:to>
      <xdr:col>102</xdr:col>
      <xdr:colOff>165100</xdr:colOff>
      <xdr:row>76</xdr:row>
      <xdr:rowOff>95517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86644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128105</xdr:rowOff>
    </xdr:from>
    <xdr:to>
      <xdr:col>98</xdr:col>
      <xdr:colOff>38100</xdr:colOff>
      <xdr:row>76</xdr:row>
      <xdr:rowOff>58254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49382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95910</xdr:rowOff>
    </xdr:from>
    <xdr:to>
      <xdr:col>116</xdr:col>
      <xdr:colOff>114300</xdr:colOff>
      <xdr:row>73</xdr:row>
      <xdr:rowOff>26060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4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118787</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29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75781</xdr:rowOff>
    </xdr:from>
    <xdr:to>
      <xdr:col>112</xdr:col>
      <xdr:colOff>38100</xdr:colOff>
      <xdr:row>74</xdr:row>
      <xdr:rowOff>5931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5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22458</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36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27153</xdr:rowOff>
    </xdr:from>
    <xdr:to>
      <xdr:col>107</xdr:col>
      <xdr:colOff>101600</xdr:colOff>
      <xdr:row>73</xdr:row>
      <xdr:rowOff>128753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145280</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31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155854</xdr:rowOff>
    </xdr:from>
    <xdr:to>
      <xdr:col>102</xdr:col>
      <xdr:colOff>165100</xdr:colOff>
      <xdr:row>73</xdr:row>
      <xdr:rowOff>86004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5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102531</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27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8344</xdr:rowOff>
    </xdr:from>
    <xdr:to>
      <xdr:col>98</xdr:col>
      <xdr:colOff>38100</xdr:colOff>
      <xdr:row>73</xdr:row>
      <xdr:rowOff>109944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5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126471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29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人事院勧告等</a:t>
          </a:r>
          <a:r>
            <a:rPr kumimoji="1" lang="ja-JP" altLang="en-US" sz="1100">
              <a:solidFill>
                <a:schemeClr val="tx1"/>
              </a:solidFill>
              <a:effectLst/>
              <a:latin typeface="+mn-lt"/>
              <a:ea typeface="+mn-ea"/>
              <a:cs typeface="+mn-cs"/>
            </a:rPr>
            <a:t>による人件費の増、</a:t>
          </a:r>
          <a:r>
            <a:rPr kumimoji="1" lang="ja-JP" altLang="ja-JP" sz="1100">
              <a:solidFill>
                <a:schemeClr val="dk1"/>
              </a:solidFill>
              <a:effectLst/>
              <a:latin typeface="+mn-lt"/>
              <a:ea typeface="+mn-ea"/>
              <a:cs typeface="+mn-cs"/>
            </a:rPr>
            <a:t>物価高騰等の影響により物件費、維持補修費は前年度比で増となっている。</a:t>
          </a:r>
          <a:r>
            <a:rPr kumimoji="1" lang="ja-JP" altLang="en-US" sz="1100">
              <a:solidFill>
                <a:schemeClr val="dk1"/>
              </a:solidFill>
              <a:effectLst/>
              <a:latin typeface="+mn-lt"/>
              <a:ea typeface="+mn-ea"/>
              <a:cs typeface="+mn-cs"/>
            </a:rPr>
            <a:t>また、</a:t>
          </a:r>
          <a:r>
            <a:rPr kumimoji="1" lang="ja-JP" altLang="ja-JP" sz="1100">
              <a:solidFill>
                <a:schemeClr val="tx1"/>
              </a:solidFill>
              <a:effectLst/>
              <a:latin typeface="+mn-lt"/>
              <a:ea typeface="+mn-ea"/>
              <a:cs typeface="+mn-cs"/>
            </a:rPr>
            <a:t>維持修繕費は道路等施設の老朽化が進んでいることから</a:t>
          </a:r>
          <a:r>
            <a:rPr kumimoji="1" lang="ja-JP" altLang="en-US" sz="1100">
              <a:solidFill>
                <a:schemeClr val="tx1"/>
              </a:solidFill>
              <a:effectLst/>
              <a:latin typeface="+mn-lt"/>
              <a:ea typeface="+mn-ea"/>
              <a:cs typeface="+mn-cs"/>
            </a:rPr>
            <a:t>今後も</a:t>
          </a:r>
          <a:r>
            <a:rPr kumimoji="1" lang="ja-JP" altLang="ja-JP" sz="1100">
              <a:solidFill>
                <a:schemeClr val="tx1"/>
              </a:solidFill>
              <a:effectLst/>
              <a:latin typeface="+mn-lt"/>
              <a:ea typeface="+mn-ea"/>
              <a:cs typeface="+mn-cs"/>
            </a:rPr>
            <a:t>増加傾向にある。</a:t>
          </a:r>
          <a:r>
            <a:rPr kumimoji="1" lang="ja-JP" altLang="en-US" sz="1100">
              <a:solidFill>
                <a:schemeClr val="tx1"/>
              </a:solidFill>
              <a:effectLst/>
              <a:latin typeface="+mn-lt"/>
              <a:ea typeface="+mn-ea"/>
              <a:cs typeface="+mn-cs"/>
            </a:rPr>
            <a:t>公債費については、近年の大規模建設事業（大串定住促進住宅整備事業等）で借り入れた起債（主には過疎債）の新たな償還の開始により増となっている。</a:t>
          </a:r>
          <a:r>
            <a:rPr kumimoji="1" lang="ja-JP" altLang="ja-JP" sz="1100">
              <a:solidFill>
                <a:schemeClr val="tx1"/>
              </a:solidFill>
              <a:effectLst/>
              <a:latin typeface="+mn-lt"/>
              <a:ea typeface="+mn-ea"/>
              <a:cs typeface="+mn-cs"/>
            </a:rPr>
            <a:t>教育の島推進事業による関係人口、交流人口の拡大と共に、旧施設の維持改修、長寿命化及び統廃合を計画的に行い、施設の維持改修コスト等の抑制が必要である。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6,908
6,689
43.11
7,800,225
7,562,598
180,755
4,311,495
10,167,957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136271</xdr:rowOff>
    </xdr:from>
    <xdr:to>
      <xdr:col>24</xdr:col>
      <xdr:colOff>63500</xdr:colOff>
      <xdr:row>36</xdr:row>
      <xdr:rowOff>29482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37021"/>
          <a:ext cx="8382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29482</xdr:rowOff>
    </xdr:from>
    <xdr:to>
      <xdr:col>19</xdr:col>
      <xdr:colOff>177800</xdr:colOff>
      <xdr:row>36</xdr:row>
      <xdr:rowOff>80101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0168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162070</xdr:rowOff>
    </xdr:from>
    <xdr:to>
      <xdr:col>15</xdr:col>
      <xdr:colOff>50800</xdr:colOff>
      <xdr:row>36</xdr:row>
      <xdr:rowOff>80101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62820"/>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157008</xdr:rowOff>
    </xdr:from>
    <xdr:to>
      <xdr:col>10</xdr:col>
      <xdr:colOff>114300</xdr:colOff>
      <xdr:row>35</xdr:row>
      <xdr:rowOff>162070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57758"/>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23259</xdr:rowOff>
    </xdr:from>
    <xdr:to>
      <xdr:col>10</xdr:col>
      <xdr:colOff>165100</xdr:colOff>
      <xdr:row>36</xdr:row>
      <xdr:rowOff>124859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115986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147193</xdr:rowOff>
    </xdr:from>
    <xdr:to>
      <xdr:col>6</xdr:col>
      <xdr:colOff>38100</xdr:colOff>
      <xdr:row>36</xdr:row>
      <xdr:rowOff>77343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68470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85471</xdr:rowOff>
    </xdr:from>
    <xdr:to>
      <xdr:col>24</xdr:col>
      <xdr:colOff>114300</xdr:colOff>
      <xdr:row>36</xdr:row>
      <xdr:rowOff>15621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108348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3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150132</xdr:rowOff>
    </xdr:from>
    <xdr:to>
      <xdr:col>20</xdr:col>
      <xdr:colOff>38100</xdr:colOff>
      <xdr:row>36</xdr:row>
      <xdr:rowOff>80282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96809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2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29301</xdr:rowOff>
    </xdr:from>
    <xdr:to>
      <xdr:col>15</xdr:col>
      <xdr:colOff>101600</xdr:colOff>
      <xdr:row>36</xdr:row>
      <xdr:rowOff>130901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122028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9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111270</xdr:rowOff>
    </xdr:from>
    <xdr:to>
      <xdr:col>10</xdr:col>
      <xdr:colOff>165100</xdr:colOff>
      <xdr:row>36</xdr:row>
      <xdr:rowOff>41420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57947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8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106208</xdr:rowOff>
    </xdr:from>
    <xdr:to>
      <xdr:col>6</xdr:col>
      <xdr:colOff>38100</xdr:colOff>
      <xdr:row>36</xdr:row>
      <xdr:rowOff>36358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52885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8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141229</xdr:rowOff>
    </xdr:from>
    <xdr:to>
      <xdr:col>24</xdr:col>
      <xdr:colOff>63500</xdr:colOff>
      <xdr:row>58</xdr:row>
      <xdr:rowOff>3014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13879"/>
          <a:ext cx="838200" cy="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141229</xdr:rowOff>
    </xdr:from>
    <xdr:to>
      <xdr:col>19</xdr:col>
      <xdr:colOff>177800</xdr:colOff>
      <xdr:row>58</xdr:row>
      <xdr:rowOff>19125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13879"/>
          <a:ext cx="889000" cy="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163758</xdr:rowOff>
    </xdr:from>
    <xdr:to>
      <xdr:col>15</xdr:col>
      <xdr:colOff>50800</xdr:colOff>
      <xdr:row>58</xdr:row>
      <xdr:rowOff>19125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36408"/>
          <a:ext cx="889000" cy="2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163758</xdr:rowOff>
    </xdr:from>
    <xdr:to>
      <xdr:col>10</xdr:col>
      <xdr:colOff>114300</xdr:colOff>
      <xdr:row>58</xdr:row>
      <xdr:rowOff>109996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36408"/>
          <a:ext cx="889000" cy="1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105290</xdr:rowOff>
    </xdr:from>
    <xdr:to>
      <xdr:col>10</xdr:col>
      <xdr:colOff>165100</xdr:colOff>
      <xdr:row>58</xdr:row>
      <xdr:rowOff>35440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51967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5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79711</xdr:rowOff>
    </xdr:from>
    <xdr:to>
      <xdr:col>6</xdr:col>
      <xdr:colOff>38100</xdr:colOff>
      <xdr:row>59</xdr:row>
      <xdr:rowOff>9861</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988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123664</xdr:rowOff>
    </xdr:from>
    <xdr:to>
      <xdr:col>24</xdr:col>
      <xdr:colOff>114300</xdr:colOff>
      <xdr:row>58</xdr:row>
      <xdr:rowOff>53814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146541</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4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90429</xdr:rowOff>
    </xdr:from>
    <xdr:to>
      <xdr:col>20</xdr:col>
      <xdr:colOff>38100</xdr:colOff>
      <xdr:row>58</xdr:row>
      <xdr:rowOff>20579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6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37106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63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139775</xdr:rowOff>
    </xdr:from>
    <xdr:to>
      <xdr:col>15</xdr:col>
      <xdr:colOff>101600</xdr:colOff>
      <xdr:row>58</xdr:row>
      <xdr:rowOff>69925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86452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8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112958</xdr:rowOff>
    </xdr:from>
    <xdr:to>
      <xdr:col>10</xdr:col>
      <xdr:colOff>165100</xdr:colOff>
      <xdr:row>58</xdr:row>
      <xdr:rowOff>43108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34235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59196</xdr:rowOff>
    </xdr:from>
    <xdr:to>
      <xdr:col>6</xdr:col>
      <xdr:colOff>38100</xdr:colOff>
      <xdr:row>58</xdr:row>
      <xdr:rowOff>160796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5873</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7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85530</xdr:rowOff>
    </xdr:from>
    <xdr:to>
      <xdr:col>24</xdr:col>
      <xdr:colOff>63500</xdr:colOff>
      <xdr:row>76</xdr:row>
      <xdr:rowOff>142722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15730"/>
          <a:ext cx="838200" cy="5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97313</xdr:rowOff>
    </xdr:from>
    <xdr:to>
      <xdr:col>19</xdr:col>
      <xdr:colOff>177800</xdr:colOff>
      <xdr:row>76</xdr:row>
      <xdr:rowOff>142722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27513"/>
          <a:ext cx="889000" cy="4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97313</xdr:rowOff>
    </xdr:from>
    <xdr:to>
      <xdr:col>15</xdr:col>
      <xdr:colOff>50800</xdr:colOff>
      <xdr:row>77</xdr:row>
      <xdr:rowOff>29355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27513"/>
          <a:ext cx="889000" cy="10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29355</xdr:rowOff>
    </xdr:from>
    <xdr:to>
      <xdr:col>10</xdr:col>
      <xdr:colOff>114300</xdr:colOff>
      <xdr:row>77</xdr:row>
      <xdr:rowOff>53727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31005"/>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78750</xdr:rowOff>
    </xdr:from>
    <xdr:to>
      <xdr:col>10</xdr:col>
      <xdr:colOff>165100</xdr:colOff>
      <xdr:row>78</xdr:row>
      <xdr:rowOff>8900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8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7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95560</xdr:rowOff>
    </xdr:from>
    <xdr:to>
      <xdr:col>6</xdr:col>
      <xdr:colOff>38100</xdr:colOff>
      <xdr:row>78</xdr:row>
      <xdr:rowOff>25710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16837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34730</xdr:rowOff>
    </xdr:from>
    <xdr:to>
      <xdr:col>24</xdr:col>
      <xdr:colOff>114300</xdr:colOff>
      <xdr:row>76</xdr:row>
      <xdr:rowOff>136330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57607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1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91922</xdr:rowOff>
    </xdr:from>
    <xdr:to>
      <xdr:col>20</xdr:col>
      <xdr:colOff>38100</xdr:colOff>
      <xdr:row>77</xdr:row>
      <xdr:rowOff>22072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38599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9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46513</xdr:rowOff>
    </xdr:from>
    <xdr:to>
      <xdr:col>15</xdr:col>
      <xdr:colOff>101600</xdr:colOff>
      <xdr:row>76</xdr:row>
      <xdr:rowOff>148113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7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164640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5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150005</xdr:rowOff>
    </xdr:from>
    <xdr:to>
      <xdr:col>10</xdr:col>
      <xdr:colOff>165100</xdr:colOff>
      <xdr:row>77</xdr:row>
      <xdr:rowOff>80155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96682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5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2927</xdr:rowOff>
    </xdr:from>
    <xdr:to>
      <xdr:col>6</xdr:col>
      <xdr:colOff>38100</xdr:colOff>
      <xdr:row>77</xdr:row>
      <xdr:rowOff>104527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121054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7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67952</xdr:rowOff>
    </xdr:from>
    <xdr:to>
      <xdr:col>24</xdr:col>
      <xdr:colOff>63500</xdr:colOff>
      <xdr:row>98</xdr:row>
      <xdr:rowOff>72343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0052"/>
          <a:ext cx="8382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57355</xdr:rowOff>
    </xdr:from>
    <xdr:to>
      <xdr:col>19</xdr:col>
      <xdr:colOff>177800</xdr:colOff>
      <xdr:row>98</xdr:row>
      <xdr:rowOff>72343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59455"/>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57355</xdr:rowOff>
    </xdr:from>
    <xdr:to>
      <xdr:col>15</xdr:col>
      <xdr:colOff>50800</xdr:colOff>
      <xdr:row>98</xdr:row>
      <xdr:rowOff>64156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59455"/>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64156</xdr:rowOff>
    </xdr:from>
    <xdr:to>
      <xdr:col>10</xdr:col>
      <xdr:colOff>114300</xdr:colOff>
      <xdr:row>98</xdr:row>
      <xdr:rowOff>96410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66256"/>
          <a:ext cx="8890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57418</xdr:rowOff>
    </xdr:from>
    <xdr:to>
      <xdr:col>10</xdr:col>
      <xdr:colOff>165100</xdr:colOff>
      <xdr:row>98</xdr:row>
      <xdr:rowOff>159018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150145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59407</xdr:rowOff>
    </xdr:from>
    <xdr:to>
      <xdr:col>6</xdr:col>
      <xdr:colOff>38100</xdr:colOff>
      <xdr:row>98</xdr:row>
      <xdr:rowOff>161007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152134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17152</xdr:rowOff>
    </xdr:from>
    <xdr:to>
      <xdr:col>24</xdr:col>
      <xdr:colOff>114300</xdr:colOff>
      <xdr:row>98</xdr:row>
      <xdr:rowOff>118752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147979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21543</xdr:rowOff>
    </xdr:from>
    <xdr:to>
      <xdr:col>20</xdr:col>
      <xdr:colOff>38100</xdr:colOff>
      <xdr:row>98</xdr:row>
      <xdr:rowOff>123143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139670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9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6555</xdr:rowOff>
    </xdr:from>
    <xdr:to>
      <xdr:col>15</xdr:col>
      <xdr:colOff>101600</xdr:colOff>
      <xdr:row>98</xdr:row>
      <xdr:rowOff>108155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124682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8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13356</xdr:rowOff>
    </xdr:from>
    <xdr:to>
      <xdr:col>10</xdr:col>
      <xdr:colOff>165100</xdr:colOff>
      <xdr:row>98</xdr:row>
      <xdr:rowOff>114956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131483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9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45610</xdr:rowOff>
    </xdr:from>
    <xdr:to>
      <xdr:col>6</xdr:col>
      <xdr:colOff>38100</xdr:colOff>
      <xdr:row>98</xdr:row>
      <xdr:rowOff>147210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163737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72777</xdr:rowOff>
    </xdr:from>
    <xdr:to>
      <xdr:col>55</xdr:col>
      <xdr:colOff>0</xdr:colOff>
      <xdr:row>37</xdr:row>
      <xdr:rowOff>74778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416427"/>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72870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16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74778</xdr:rowOff>
    </xdr:from>
    <xdr:to>
      <xdr:col>50</xdr:col>
      <xdr:colOff>114300</xdr:colOff>
      <xdr:row>37</xdr:row>
      <xdr:rowOff>77007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18428"/>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77007</xdr:rowOff>
    </xdr:from>
    <xdr:to>
      <xdr:col>45</xdr:col>
      <xdr:colOff>177800</xdr:colOff>
      <xdr:row>37</xdr:row>
      <xdr:rowOff>79921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20657"/>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79921</xdr:rowOff>
    </xdr:from>
    <xdr:to>
      <xdr:col>41</xdr:col>
      <xdr:colOff>50800</xdr:colOff>
      <xdr:row>37</xdr:row>
      <xdr:rowOff>81807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23571"/>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122047</xdr:rowOff>
    </xdr:from>
    <xdr:to>
      <xdr:col>41</xdr:col>
      <xdr:colOff>101600</xdr:colOff>
      <xdr:row>38</xdr:row>
      <xdr:rowOff>52197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6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43324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5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124047</xdr:rowOff>
    </xdr:from>
    <xdr:to>
      <xdr:col>36</xdr:col>
      <xdr:colOff>165100</xdr:colOff>
      <xdr:row>38</xdr:row>
      <xdr:rowOff>54197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6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45324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60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21977</xdr:rowOff>
    </xdr:from>
    <xdr:to>
      <xdr:col>55</xdr:col>
      <xdr:colOff>50800</xdr:colOff>
      <xdr:row>37</xdr:row>
      <xdr:rowOff>123577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152804</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5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23978</xdr:rowOff>
    </xdr:from>
    <xdr:to>
      <xdr:col>50</xdr:col>
      <xdr:colOff>165100</xdr:colOff>
      <xdr:row>37</xdr:row>
      <xdr:rowOff>125578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142105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26207</xdr:rowOff>
    </xdr:from>
    <xdr:to>
      <xdr:col>46</xdr:col>
      <xdr:colOff>38100</xdr:colOff>
      <xdr:row>37</xdr:row>
      <xdr:rowOff>127807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144334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14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29121</xdr:rowOff>
    </xdr:from>
    <xdr:to>
      <xdr:col>41</xdr:col>
      <xdr:colOff>101600</xdr:colOff>
      <xdr:row>37</xdr:row>
      <xdr:rowOff>130721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147248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31007</xdr:rowOff>
    </xdr:from>
    <xdr:to>
      <xdr:col>36</xdr:col>
      <xdr:colOff>165100</xdr:colOff>
      <xdr:row>37</xdr:row>
      <xdr:rowOff>132607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149134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1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93875</xdr:rowOff>
    </xdr:from>
    <xdr:to>
      <xdr:col>55</xdr:col>
      <xdr:colOff>0</xdr:colOff>
      <xdr:row>57</xdr:row>
      <xdr:rowOff>111317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66525"/>
          <a:ext cx="8382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90212</xdr:rowOff>
    </xdr:from>
    <xdr:to>
      <xdr:col>50</xdr:col>
      <xdr:colOff>114300</xdr:colOff>
      <xdr:row>57</xdr:row>
      <xdr:rowOff>111317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62862"/>
          <a:ext cx="889000" cy="2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67704</xdr:rowOff>
    </xdr:from>
    <xdr:to>
      <xdr:col>45</xdr:col>
      <xdr:colOff>177800</xdr:colOff>
      <xdr:row>57</xdr:row>
      <xdr:rowOff>90212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40354"/>
          <a:ext cx="889000" cy="2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67704</xdr:rowOff>
    </xdr:from>
    <xdr:to>
      <xdr:col>41</xdr:col>
      <xdr:colOff>50800</xdr:colOff>
      <xdr:row>57</xdr:row>
      <xdr:rowOff>106265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40354"/>
          <a:ext cx="889000" cy="3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131136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23804</xdr:rowOff>
    </xdr:from>
    <xdr:to>
      <xdr:col>36</xdr:col>
      <xdr:colOff>165100</xdr:colOff>
      <xdr:row>57</xdr:row>
      <xdr:rowOff>125404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141931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43075</xdr:rowOff>
    </xdr:from>
    <xdr:to>
      <xdr:col>55</xdr:col>
      <xdr:colOff>50800</xdr:colOff>
      <xdr:row>57</xdr:row>
      <xdr:rowOff>144675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1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21502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9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60517</xdr:rowOff>
    </xdr:from>
    <xdr:to>
      <xdr:col>50</xdr:col>
      <xdr:colOff>165100</xdr:colOff>
      <xdr:row>57</xdr:row>
      <xdr:rowOff>162117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3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153244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39412</xdr:rowOff>
    </xdr:from>
    <xdr:to>
      <xdr:col>46</xdr:col>
      <xdr:colOff>38100</xdr:colOff>
      <xdr:row>57</xdr:row>
      <xdr:rowOff>141012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132139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0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16904</xdr:rowOff>
    </xdr:from>
    <xdr:to>
      <xdr:col>41</xdr:col>
      <xdr:colOff>101600</xdr:colOff>
      <xdr:row>57</xdr:row>
      <xdr:rowOff>118504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109631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55465</xdr:rowOff>
    </xdr:from>
    <xdr:to>
      <xdr:col>36</xdr:col>
      <xdr:colOff>165100</xdr:colOff>
      <xdr:row>57</xdr:row>
      <xdr:rowOff>157065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148192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2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102050</xdr:rowOff>
    </xdr:from>
    <xdr:to>
      <xdr:col>55</xdr:col>
      <xdr:colOff>0</xdr:colOff>
      <xdr:row>78</xdr:row>
      <xdr:rowOff>149568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75150"/>
          <a:ext cx="838200" cy="4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102050</xdr:rowOff>
    </xdr:from>
    <xdr:to>
      <xdr:col>50</xdr:col>
      <xdr:colOff>114300</xdr:colOff>
      <xdr:row>78</xdr:row>
      <xdr:rowOff>119042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75150"/>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107776</xdr:rowOff>
    </xdr:from>
    <xdr:to>
      <xdr:col>45</xdr:col>
      <xdr:colOff>177800</xdr:colOff>
      <xdr:row>78</xdr:row>
      <xdr:rowOff>119042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80876"/>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79761</xdr:rowOff>
    </xdr:from>
    <xdr:to>
      <xdr:col>41</xdr:col>
      <xdr:colOff>50800</xdr:colOff>
      <xdr:row>78</xdr:row>
      <xdr:rowOff>107776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52861"/>
          <a:ext cx="889000" cy="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44841</xdr:rowOff>
    </xdr:from>
    <xdr:to>
      <xdr:col>41</xdr:col>
      <xdr:colOff>101600</xdr:colOff>
      <xdr:row>78</xdr:row>
      <xdr:rowOff>146441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162968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95727</xdr:rowOff>
    </xdr:from>
    <xdr:to>
      <xdr:col>36</xdr:col>
      <xdr:colOff>165100</xdr:colOff>
      <xdr:row>79</xdr:row>
      <xdr:rowOff>25877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17004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98768</xdr:rowOff>
    </xdr:from>
    <xdr:to>
      <xdr:col>55</xdr:col>
      <xdr:colOff>50800</xdr:colOff>
      <xdr:row>79</xdr:row>
      <xdr:rowOff>28918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13695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51250</xdr:rowOff>
    </xdr:from>
    <xdr:to>
      <xdr:col>50</xdr:col>
      <xdr:colOff>165100</xdr:colOff>
      <xdr:row>78</xdr:row>
      <xdr:rowOff>152850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143977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1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68242</xdr:rowOff>
    </xdr:from>
    <xdr:to>
      <xdr:col>46</xdr:col>
      <xdr:colOff>38100</xdr:colOff>
      <xdr:row>78</xdr:row>
      <xdr:rowOff>169842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160969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56976</xdr:rowOff>
    </xdr:from>
    <xdr:to>
      <xdr:col>41</xdr:col>
      <xdr:colOff>101600</xdr:colOff>
      <xdr:row>78</xdr:row>
      <xdr:rowOff>158576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149703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2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28961</xdr:rowOff>
    </xdr:from>
    <xdr:to>
      <xdr:col>36</xdr:col>
      <xdr:colOff>165100</xdr:colOff>
      <xdr:row>78</xdr:row>
      <xdr:rowOff>130561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147088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7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44013</xdr:rowOff>
    </xdr:from>
    <xdr:to>
      <xdr:col>55</xdr:col>
      <xdr:colOff>0</xdr:colOff>
      <xdr:row>96</xdr:row>
      <xdr:rowOff>50304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03213"/>
          <a:ext cx="8382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48836</xdr:rowOff>
    </xdr:from>
    <xdr:to>
      <xdr:col>50</xdr:col>
      <xdr:colOff>114300</xdr:colOff>
      <xdr:row>96</xdr:row>
      <xdr:rowOff>50304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08036"/>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35568</xdr:rowOff>
    </xdr:from>
    <xdr:to>
      <xdr:col>45</xdr:col>
      <xdr:colOff>177800</xdr:colOff>
      <xdr:row>96</xdr:row>
      <xdr:rowOff>48836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94768"/>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35568</xdr:rowOff>
    </xdr:from>
    <xdr:to>
      <xdr:col>41</xdr:col>
      <xdr:colOff>50800</xdr:colOff>
      <xdr:row>96</xdr:row>
      <xdr:rowOff>158048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94768"/>
          <a:ext cx="889000" cy="1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15049</xdr:rowOff>
    </xdr:from>
    <xdr:to>
      <xdr:col>41</xdr:col>
      <xdr:colOff>101600</xdr:colOff>
      <xdr:row>96</xdr:row>
      <xdr:rowOff>116649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107776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30835</xdr:rowOff>
    </xdr:from>
    <xdr:to>
      <xdr:col>36</xdr:col>
      <xdr:colOff>165100</xdr:colOff>
      <xdr:row>96</xdr:row>
      <xdr:rowOff>132435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148962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164663</xdr:rowOff>
    </xdr:from>
    <xdr:to>
      <xdr:col>55</xdr:col>
      <xdr:colOff>50800</xdr:colOff>
      <xdr:row>96</xdr:row>
      <xdr:rowOff>94813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16090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170954</xdr:rowOff>
    </xdr:from>
    <xdr:to>
      <xdr:col>50</xdr:col>
      <xdr:colOff>165100</xdr:colOff>
      <xdr:row>96</xdr:row>
      <xdr:rowOff>101104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117631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169486</xdr:rowOff>
    </xdr:from>
    <xdr:to>
      <xdr:col>46</xdr:col>
      <xdr:colOff>38100</xdr:colOff>
      <xdr:row>96</xdr:row>
      <xdr:rowOff>99636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116163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156218</xdr:rowOff>
    </xdr:from>
    <xdr:to>
      <xdr:col>41</xdr:col>
      <xdr:colOff>101600</xdr:colOff>
      <xdr:row>96</xdr:row>
      <xdr:rowOff>86368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102895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107248</xdr:rowOff>
    </xdr:from>
    <xdr:to>
      <xdr:col>36</xdr:col>
      <xdr:colOff>165100</xdr:colOff>
      <xdr:row>97</xdr:row>
      <xdr:rowOff>37398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28525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5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52032</xdr:rowOff>
    </xdr:from>
    <xdr:to>
      <xdr:col>85</xdr:col>
      <xdr:colOff>127000</xdr:colOff>
      <xdr:row>36</xdr:row>
      <xdr:rowOff>59625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24232"/>
          <a:ext cx="8382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59625</xdr:rowOff>
    </xdr:from>
    <xdr:to>
      <xdr:col>81</xdr:col>
      <xdr:colOff>50800</xdr:colOff>
      <xdr:row>37</xdr:row>
      <xdr:rowOff>11912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31825"/>
          <a:ext cx="889000" cy="1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29613</xdr:rowOff>
    </xdr:from>
    <xdr:to>
      <xdr:col>76</xdr:col>
      <xdr:colOff>114300</xdr:colOff>
      <xdr:row>37</xdr:row>
      <xdr:rowOff>11912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030363"/>
          <a:ext cx="889000" cy="3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29613</xdr:rowOff>
    </xdr:from>
    <xdr:to>
      <xdr:col>71</xdr:col>
      <xdr:colOff>177800</xdr:colOff>
      <xdr:row>36</xdr:row>
      <xdr:rowOff>140353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30363"/>
          <a:ext cx="889000" cy="28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1232</xdr:rowOff>
    </xdr:from>
    <xdr:to>
      <xdr:col>85</xdr:col>
      <xdr:colOff>177800</xdr:colOff>
      <xdr:row>36</xdr:row>
      <xdr:rowOff>102832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7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24109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8825</xdr:rowOff>
    </xdr:from>
    <xdr:to>
      <xdr:col>81</xdr:col>
      <xdr:colOff>101600</xdr:colOff>
      <xdr:row>36</xdr:row>
      <xdr:rowOff>110425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126952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5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132562</xdr:rowOff>
    </xdr:from>
    <xdr:to>
      <xdr:col>76</xdr:col>
      <xdr:colOff>165100</xdr:colOff>
      <xdr:row>37</xdr:row>
      <xdr:rowOff>62712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79239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07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150263</xdr:rowOff>
    </xdr:from>
    <xdr:to>
      <xdr:col>72</xdr:col>
      <xdr:colOff>38100</xdr:colOff>
      <xdr:row>35</xdr:row>
      <xdr:rowOff>80413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96940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7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89553</xdr:rowOff>
    </xdr:from>
    <xdr:to>
      <xdr:col>67</xdr:col>
      <xdr:colOff>101600</xdr:colOff>
      <xdr:row>37</xdr:row>
      <xdr:rowOff>19703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36230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78416</xdr:rowOff>
    </xdr:from>
    <xdr:to>
      <xdr:col>85</xdr:col>
      <xdr:colOff>127000</xdr:colOff>
      <xdr:row>57</xdr:row>
      <xdr:rowOff>113964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51066"/>
          <a:ext cx="8382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78416</xdr:rowOff>
    </xdr:from>
    <xdr:to>
      <xdr:col>81</xdr:col>
      <xdr:colOff>50800</xdr:colOff>
      <xdr:row>57</xdr:row>
      <xdr:rowOff>109205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51066"/>
          <a:ext cx="889000" cy="3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106667</xdr:rowOff>
    </xdr:from>
    <xdr:to>
      <xdr:col>76</xdr:col>
      <xdr:colOff>114300</xdr:colOff>
      <xdr:row>57</xdr:row>
      <xdr:rowOff>109205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79317"/>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148383</xdr:rowOff>
    </xdr:from>
    <xdr:to>
      <xdr:col>71</xdr:col>
      <xdr:colOff>177800</xdr:colOff>
      <xdr:row>57</xdr:row>
      <xdr:rowOff>106667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49583"/>
          <a:ext cx="889000" cy="12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33304</xdr:rowOff>
    </xdr:from>
    <xdr:to>
      <xdr:col>72</xdr:col>
      <xdr:colOff>38100</xdr:colOff>
      <xdr:row>57</xdr:row>
      <xdr:rowOff>134904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151431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56686</xdr:rowOff>
    </xdr:from>
    <xdr:to>
      <xdr:col>67</xdr:col>
      <xdr:colOff>101600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149413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63164</xdr:rowOff>
    </xdr:from>
    <xdr:to>
      <xdr:col>85</xdr:col>
      <xdr:colOff>177800</xdr:colOff>
      <xdr:row>57</xdr:row>
      <xdr:rowOff>164764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149541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27616</xdr:rowOff>
    </xdr:from>
    <xdr:to>
      <xdr:col>81</xdr:col>
      <xdr:colOff>101600</xdr:colOff>
      <xdr:row>57</xdr:row>
      <xdr:rowOff>129216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120343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9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58405</xdr:rowOff>
    </xdr:from>
    <xdr:to>
      <xdr:col>76</xdr:col>
      <xdr:colOff>165100</xdr:colOff>
      <xdr:row>57</xdr:row>
      <xdr:rowOff>160005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151132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55867</xdr:rowOff>
    </xdr:from>
    <xdr:to>
      <xdr:col>72</xdr:col>
      <xdr:colOff>38100</xdr:colOff>
      <xdr:row>57</xdr:row>
      <xdr:rowOff>157467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148594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97583</xdr:rowOff>
    </xdr:from>
    <xdr:to>
      <xdr:col>67</xdr:col>
      <xdr:colOff>101600</xdr:colOff>
      <xdr:row>57</xdr:row>
      <xdr:rowOff>27733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9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44260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7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93174</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7724"/>
          <a:ext cx="8382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81178</xdr:rowOff>
    </xdr:from>
    <xdr:to>
      <xdr:col>81</xdr:col>
      <xdr:colOff>50800</xdr:colOff>
      <xdr:row>79</xdr:row>
      <xdr:rowOff>93174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25728"/>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155071</xdr:rowOff>
    </xdr:from>
    <xdr:to>
      <xdr:col>76</xdr:col>
      <xdr:colOff>114300</xdr:colOff>
      <xdr:row>79</xdr:row>
      <xdr:rowOff>81178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28171"/>
          <a:ext cx="889000" cy="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144315</xdr:rowOff>
    </xdr:from>
    <xdr:to>
      <xdr:col>71</xdr:col>
      <xdr:colOff>177800</xdr:colOff>
      <xdr:row>78</xdr:row>
      <xdr:rowOff>155071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45965"/>
          <a:ext cx="889000" cy="18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106829</xdr:rowOff>
    </xdr:from>
    <xdr:to>
      <xdr:col>72</xdr:col>
      <xdr:colOff>38100</xdr:colOff>
      <xdr:row>79</xdr:row>
      <xdr:rowOff>36979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28106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7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124158</xdr:rowOff>
    </xdr:from>
    <xdr:to>
      <xdr:col>67</xdr:col>
      <xdr:colOff>101600</xdr:colOff>
      <xdr:row>79</xdr:row>
      <xdr:rowOff>54308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9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45435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58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42374</xdr:rowOff>
    </xdr:from>
    <xdr:to>
      <xdr:col>81</xdr:col>
      <xdr:colOff>101600</xdr:colOff>
      <xdr:row>79</xdr:row>
      <xdr:rowOff>143974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135101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79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30378</xdr:rowOff>
    </xdr:from>
    <xdr:to>
      <xdr:col>76</xdr:col>
      <xdr:colOff>165100</xdr:colOff>
      <xdr:row>79</xdr:row>
      <xdr:rowOff>131978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123105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104271</xdr:rowOff>
    </xdr:from>
    <xdr:to>
      <xdr:col>72</xdr:col>
      <xdr:colOff>38100</xdr:colOff>
      <xdr:row>79</xdr:row>
      <xdr:rowOff>34421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50948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25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93515</xdr:rowOff>
    </xdr:from>
    <xdr:to>
      <xdr:col>67</xdr:col>
      <xdr:colOff>101600</xdr:colOff>
      <xdr:row>78</xdr:row>
      <xdr:rowOff>23665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2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40192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0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98377</xdr:rowOff>
    </xdr:from>
    <xdr:to>
      <xdr:col>85</xdr:col>
      <xdr:colOff>127000</xdr:colOff>
      <xdr:row>95</xdr:row>
      <xdr:rowOff>122265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86127"/>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122265</xdr:rowOff>
    </xdr:from>
    <xdr:to>
      <xdr:col>81</xdr:col>
      <xdr:colOff>50800</xdr:colOff>
      <xdr:row>96</xdr:row>
      <xdr:rowOff>9581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10015"/>
          <a:ext cx="8890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xdr:rowOff>
    </xdr:from>
    <xdr:to>
      <xdr:col>76</xdr:col>
      <xdr:colOff>114300</xdr:colOff>
      <xdr:row>96</xdr:row>
      <xdr:rowOff>9581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59358"/>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xdr:rowOff>
    </xdr:from>
    <xdr:to>
      <xdr:col>71</xdr:col>
      <xdr:colOff>177800</xdr:colOff>
      <xdr:row>96</xdr:row>
      <xdr:rowOff>78031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59358"/>
          <a:ext cx="889000" cy="7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42875</xdr:rowOff>
    </xdr:from>
    <xdr:to>
      <xdr:col>72</xdr:col>
      <xdr:colOff>38100</xdr:colOff>
      <xdr:row>97</xdr:row>
      <xdr:rowOff>144475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135602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50457</xdr:rowOff>
    </xdr:from>
    <xdr:to>
      <xdr:col>67</xdr:col>
      <xdr:colOff>101600</xdr:colOff>
      <xdr:row>97</xdr:row>
      <xdr:rowOff>152057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143184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47577</xdr:rowOff>
    </xdr:from>
    <xdr:to>
      <xdr:col>85</xdr:col>
      <xdr:colOff>177800</xdr:colOff>
      <xdr:row>95</xdr:row>
      <xdr:rowOff>149177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70454</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8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71465</xdr:rowOff>
    </xdr:from>
    <xdr:to>
      <xdr:col>81</xdr:col>
      <xdr:colOff>101600</xdr:colOff>
      <xdr:row>96</xdr:row>
      <xdr:rowOff>1615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18142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13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130231</xdr:rowOff>
    </xdr:from>
    <xdr:to>
      <xdr:col>76</xdr:col>
      <xdr:colOff>165100</xdr:colOff>
      <xdr:row>96</xdr:row>
      <xdr:rowOff>60381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76908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19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120808</xdr:rowOff>
    </xdr:from>
    <xdr:to>
      <xdr:col>72</xdr:col>
      <xdr:colOff>38100</xdr:colOff>
      <xdr:row>96</xdr:row>
      <xdr:rowOff>50958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67485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18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27231</xdr:rowOff>
    </xdr:from>
    <xdr:to>
      <xdr:col>67</xdr:col>
      <xdr:colOff>101600</xdr:colOff>
      <xdr:row>96</xdr:row>
      <xdr:rowOff>128831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145358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26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120818</xdr:rowOff>
    </xdr:from>
    <xdr:to>
      <xdr:col>116</xdr:col>
      <xdr:colOff>63500</xdr:colOff>
      <xdr:row>37</xdr:row>
      <xdr:rowOff>170607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464468"/>
          <a:ext cx="8382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46387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61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101890</xdr:rowOff>
    </xdr:from>
    <xdr:to>
      <xdr:col>111</xdr:col>
      <xdr:colOff>177800</xdr:colOff>
      <xdr:row>37</xdr:row>
      <xdr:rowOff>120818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445540"/>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165945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101890</xdr:rowOff>
    </xdr:from>
    <xdr:to>
      <xdr:col>107</xdr:col>
      <xdr:colOff>50800</xdr:colOff>
      <xdr:row>38</xdr:row>
      <xdr:rowOff>9764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45300" y="6445540"/>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151406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66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45882</xdr:rowOff>
    </xdr:from>
    <xdr:to>
      <xdr:col>102</xdr:col>
      <xdr:colOff>114300</xdr:colOff>
      <xdr:row>38</xdr:row>
      <xdr:rowOff>9764</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389532"/>
          <a:ext cx="889000" cy="1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72075</xdr:rowOff>
    </xdr:from>
    <xdr:to>
      <xdr:col>102</xdr:col>
      <xdr:colOff>165100</xdr:colOff>
      <xdr:row>39</xdr:row>
      <xdr:rowOff>2225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164802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78979</xdr:rowOff>
    </xdr:from>
    <xdr:to>
      <xdr:col>98</xdr:col>
      <xdr:colOff>38100</xdr:colOff>
      <xdr:row>39</xdr:row>
      <xdr:rowOff>9129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68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119807</xdr:rowOff>
    </xdr:from>
    <xdr:to>
      <xdr:col>116</xdr:col>
      <xdr:colOff>114300</xdr:colOff>
      <xdr:row>38</xdr:row>
      <xdr:rowOff>49957</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4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142684</xdr:rowOff>
    </xdr:from>
    <xdr:ext cx="469744"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31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70018</xdr:rowOff>
    </xdr:from>
    <xdr:to>
      <xdr:col>112</xdr:col>
      <xdr:colOff>38100</xdr:colOff>
      <xdr:row>38</xdr:row>
      <xdr:rowOff>167</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4136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16695</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18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51090</xdr:rowOff>
    </xdr:from>
    <xdr:to>
      <xdr:col>107</xdr:col>
      <xdr:colOff>101600</xdr:colOff>
      <xdr:row>37</xdr:row>
      <xdr:rowOff>152690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3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169217</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616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130414</xdr:rowOff>
    </xdr:from>
    <xdr:to>
      <xdr:col>102</xdr:col>
      <xdr:colOff>165100</xdr:colOff>
      <xdr:row>38</xdr:row>
      <xdr:rowOff>60564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4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77091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166532</xdr:rowOff>
    </xdr:from>
    <xdr:to>
      <xdr:col>98</xdr:col>
      <xdr:colOff>38100</xdr:colOff>
      <xdr:row>37</xdr:row>
      <xdr:rowOff>96682</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3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113209</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11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歳出全体での前年比で大きく増減のある経費として、</a:t>
          </a:r>
          <a:r>
            <a:rPr kumimoji="1" lang="ja-JP" altLang="ja-JP" sz="1100">
              <a:solidFill>
                <a:schemeClr val="tx1"/>
              </a:solidFill>
              <a:effectLst/>
              <a:latin typeface="+mn-lt"/>
              <a:ea typeface="+mn-ea"/>
              <a:cs typeface="+mn-cs"/>
            </a:rPr>
            <a:t>公債費</a:t>
          </a:r>
          <a:r>
            <a:rPr kumimoji="1" lang="ja-JP" altLang="en-US" sz="1100">
              <a:solidFill>
                <a:schemeClr val="tx1"/>
              </a:solidFill>
              <a:effectLst/>
              <a:latin typeface="+mn-lt"/>
              <a:ea typeface="+mn-ea"/>
              <a:cs typeface="+mn-cs"/>
            </a:rPr>
            <a:t>では、</a:t>
          </a:r>
          <a:r>
            <a:rPr kumimoji="1" lang="ja-JP" altLang="ja-JP" sz="1100">
              <a:solidFill>
                <a:schemeClr val="tx1"/>
              </a:solidFill>
              <a:effectLst/>
              <a:latin typeface="+mn-lt"/>
              <a:ea typeface="+mn-ea"/>
              <a:cs typeface="+mn-cs"/>
            </a:rPr>
            <a:t>近年の大規模建設事業（大串定住促進住宅整備事業等）で借り入れた起債（主には過疎債）の新たな償還の開始により増となっている。総務費では大崎上島町海底光ケーブル整備事業</a:t>
          </a:r>
          <a:r>
            <a:rPr kumimoji="1" lang="ja-JP" altLang="en-US" sz="1100">
              <a:solidFill>
                <a:schemeClr val="tx1"/>
              </a:solidFill>
              <a:effectLst/>
              <a:latin typeface="+mn-lt"/>
              <a:ea typeface="+mn-ea"/>
              <a:cs typeface="+mn-cs"/>
            </a:rPr>
            <a:t>の完了に</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大幅な減となっている。商工費では、プレミアム付商品券購入事業、原油価格高騰経済対策補助金等の終了により大幅な減となっている。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令和元年度に普通交付税算定誤りによる歳入減に対して多額の基金取崩しを行ったが、標準財政規模は令和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年度から例年並となり、財政調整基金残高は前年度比</a:t>
          </a:r>
          <a:r>
            <a:rPr kumimoji="1" lang="en-US" altLang="ja-JP" sz="1100">
              <a:solidFill>
                <a:schemeClr val="tx1"/>
              </a:solidFill>
              <a:effectLst/>
              <a:latin typeface="+mn-lt"/>
              <a:ea typeface="+mn-ea"/>
              <a:cs typeface="+mn-cs"/>
            </a:rPr>
            <a:t>1.87</a:t>
          </a:r>
          <a:r>
            <a:rPr kumimoji="1" lang="ja-JP" altLang="ja-JP" sz="1100">
              <a:solidFill>
                <a:schemeClr val="tx1"/>
              </a:solidFill>
              <a:effectLst/>
              <a:latin typeface="+mn-lt"/>
              <a:ea typeface="+mn-ea"/>
              <a:cs typeface="+mn-cs"/>
            </a:rPr>
            <a:t>ポイントの増、実質収支額は前年度比で</a:t>
          </a:r>
          <a:r>
            <a:rPr kumimoji="1" lang="en-US" altLang="ja-JP" sz="1100">
              <a:solidFill>
                <a:schemeClr val="tx1"/>
              </a:solidFill>
              <a:effectLst/>
              <a:latin typeface="+mn-lt"/>
              <a:ea typeface="+mn-ea"/>
              <a:cs typeface="+mn-cs"/>
            </a:rPr>
            <a:t>4.4</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、実質単年度収支は前年度比で</a:t>
          </a:r>
          <a:r>
            <a:rPr kumimoji="1" lang="en-US" altLang="ja-JP" sz="1100">
              <a:solidFill>
                <a:schemeClr val="tx1"/>
              </a:solidFill>
              <a:effectLst/>
              <a:latin typeface="+mn-lt"/>
              <a:ea typeface="+mn-ea"/>
              <a:cs typeface="+mn-cs"/>
            </a:rPr>
            <a:t>16.32</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全会計において赤字はないが、一般会計から各特別会計への基準外繰出金の支出もあることから、特別会計では使用料等の適正化を図る必要がある。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元利償還金は前年度比で</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百万円の増となっている。これは、近年実施した大規模事業に対して借入れた起債の元金償還が開始となったことによるものであり、前年度比で同額程度となっている。また、水道事業、下水道事業等公営企業債の元利償還金に対する繰出金は前年度比で</a:t>
          </a:r>
          <a:r>
            <a:rPr kumimoji="1" lang="en-US" altLang="ja-JP" sz="1100">
              <a:solidFill>
                <a:schemeClr val="tx1"/>
              </a:solidFill>
              <a:effectLst/>
              <a:latin typeface="+mn-lt"/>
              <a:ea typeface="+mn-ea"/>
              <a:cs typeface="+mn-cs"/>
            </a:rPr>
            <a:t>54</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の減</a:t>
          </a:r>
          <a:r>
            <a:rPr kumimoji="1" lang="ja-JP" altLang="ja-JP" sz="1100">
              <a:solidFill>
                <a:schemeClr val="tx1"/>
              </a:solidFill>
              <a:effectLst/>
              <a:latin typeface="+mn-lt"/>
              <a:ea typeface="+mn-ea"/>
              <a:cs typeface="+mn-cs"/>
            </a:rPr>
            <a:t>となっている。算入公債費等は前年度比で</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、実質公債費比率の分子の額としては</a:t>
          </a:r>
          <a:r>
            <a:rPr kumimoji="1" lang="en-US" altLang="ja-JP" sz="1100">
              <a:solidFill>
                <a:schemeClr val="tx1"/>
              </a:solidFill>
              <a:effectLst/>
              <a:latin typeface="+mn-lt"/>
              <a:ea typeface="+mn-ea"/>
              <a:cs typeface="+mn-cs"/>
            </a:rPr>
            <a:t>18</a:t>
          </a:r>
          <a:r>
            <a:rPr kumimoji="1" lang="ja-JP" altLang="ja-JP" sz="1100">
              <a:solidFill>
                <a:schemeClr val="tx1"/>
              </a:solidFill>
              <a:effectLst/>
              <a:latin typeface="+mn-lt"/>
              <a:ea typeface="+mn-ea"/>
              <a:cs typeface="+mn-cs"/>
            </a:rPr>
            <a:t>百万円の増となっており、前年度比で同額程度となっている。</a:t>
          </a:r>
          <a:endParaRPr lang="ja-JP" altLang="ja-JP" sz="140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近年のごみ処理施設建設</a:t>
          </a:r>
          <a:r>
            <a:rPr kumimoji="1" lang="ja-JP" altLang="en-US" sz="1100">
              <a:solidFill>
                <a:schemeClr val="tx1"/>
              </a:solidFill>
              <a:effectLst/>
              <a:latin typeface="+mn-lt"/>
              <a:ea typeface="+mn-ea"/>
              <a:cs typeface="+mn-cs"/>
            </a:rPr>
            <a:t>、定住促進整備事業</a:t>
          </a:r>
          <a:r>
            <a:rPr kumimoji="1" lang="ja-JP" altLang="ja-JP" sz="1100">
              <a:solidFill>
                <a:schemeClr val="tx1"/>
              </a:solidFill>
              <a:effectLst/>
              <a:latin typeface="+mn-lt"/>
              <a:ea typeface="+mn-ea"/>
              <a:cs typeface="+mn-cs"/>
            </a:rPr>
            <a:t>等の大規模事業実施により再び増加している</a:t>
          </a:r>
          <a:r>
            <a:rPr kumimoji="1" lang="ja-JP" altLang="en-US" sz="1100">
              <a:solidFill>
                <a:schemeClr val="tx1"/>
              </a:solidFill>
              <a:effectLst/>
              <a:latin typeface="+mn-lt"/>
              <a:ea typeface="+mn-ea"/>
              <a:cs typeface="+mn-cs"/>
            </a:rPr>
            <a:t>傾向である</a:t>
          </a:r>
          <a:r>
            <a:rPr kumimoji="1" lang="ja-JP" altLang="ja-JP" sz="1100">
              <a:solidFill>
                <a:schemeClr val="tx1"/>
              </a:solidFill>
              <a:effectLst/>
              <a:latin typeface="+mn-lt"/>
              <a:ea typeface="+mn-ea"/>
              <a:cs typeface="+mn-cs"/>
            </a:rPr>
            <a:t>。ただし、過疎対策事業債等の有利な起債によって大規模事業を実施していることから、将来負担額はマイナスのまま推移する見込みである。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広島県大崎上島町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近年の物価高騰等による人件費、物件費、補助費の増に伴う不足財源を補てんするために</a:t>
          </a:r>
          <a:r>
            <a:rPr kumimoji="1" lang="ja-JP" altLang="ja-JP" sz="1100">
              <a:solidFill>
                <a:schemeClr val="tx1"/>
              </a:solidFill>
              <a:effectLst/>
              <a:latin typeface="+mn-lt"/>
              <a:ea typeface="+mn-ea"/>
              <a:cs typeface="+mn-cs"/>
            </a:rPr>
            <a:t>財政調整基金を取崩</a:t>
          </a:r>
          <a:r>
            <a:rPr kumimoji="1" lang="ja-JP" altLang="en-US" sz="1100">
              <a:solidFill>
                <a:schemeClr val="tx1"/>
              </a:solidFill>
              <a:effectLst/>
              <a:latin typeface="+mn-lt"/>
              <a:ea typeface="+mn-ea"/>
              <a:cs typeface="+mn-cs"/>
            </a:rPr>
            <a:t>した。その他特定目的基金では、超高速通信網整備事業に過疎地域持続的発展基金を取崩し充当したこと等により減となっている。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中長期的な財政運営を見据え、必要な基金管理を行っていく。</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各基金の設置目的に則り、関連事業の財源とする。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各基金で運用益を積立てたほか、過疎地域地域持続的発展基金は過疎対策事業債を財源として</a:t>
          </a:r>
          <a:r>
            <a:rPr kumimoji="1" lang="en-US" altLang="ja-JP" sz="1100">
              <a:solidFill>
                <a:schemeClr val="tx1"/>
              </a:solidFill>
              <a:effectLst/>
              <a:latin typeface="+mn-lt"/>
              <a:ea typeface="+mn-ea"/>
              <a:cs typeface="+mn-cs"/>
            </a:rPr>
            <a:t>56.6</a:t>
          </a:r>
          <a:r>
            <a:rPr kumimoji="1" lang="ja-JP" altLang="ja-JP" sz="1100">
              <a:solidFill>
                <a:schemeClr val="tx1"/>
              </a:solidFill>
              <a:effectLst/>
              <a:latin typeface="+mn-lt"/>
              <a:ea typeface="+mn-ea"/>
              <a:cs typeface="+mn-cs"/>
            </a:rPr>
            <a:t>百万円を積立てた。また、基金を財源として各事業を実施し、過疎地域地域持続的発展基金が</a:t>
          </a:r>
          <a:r>
            <a:rPr kumimoji="1" lang="en-US" altLang="ja-JP" sz="1100">
              <a:solidFill>
                <a:schemeClr val="tx1"/>
              </a:solidFill>
              <a:effectLst/>
              <a:latin typeface="+mn-lt"/>
              <a:ea typeface="+mn-ea"/>
              <a:cs typeface="+mn-cs"/>
            </a:rPr>
            <a:t>68</a:t>
          </a:r>
          <a:r>
            <a:rPr kumimoji="1" lang="ja-JP" altLang="ja-JP" sz="1100">
              <a:solidFill>
                <a:schemeClr val="tx1"/>
              </a:solidFill>
              <a:effectLst/>
              <a:latin typeface="+mn-lt"/>
              <a:ea typeface="+mn-ea"/>
              <a:cs typeface="+mn-cs"/>
            </a:rPr>
            <a:t>百万円の減、ふるさとづくり基金が</a:t>
          </a:r>
          <a:r>
            <a:rPr kumimoji="1" lang="en-US" altLang="ja-JP" sz="1100">
              <a:solidFill>
                <a:schemeClr val="tx1"/>
              </a:solidFill>
              <a:effectLst/>
              <a:latin typeface="+mn-lt"/>
              <a:ea typeface="+mn-ea"/>
              <a:cs typeface="+mn-cs"/>
            </a:rPr>
            <a:t>59</a:t>
          </a:r>
          <a:r>
            <a:rPr kumimoji="1" lang="ja-JP" altLang="ja-JP" sz="1100">
              <a:solidFill>
                <a:schemeClr val="tx1"/>
              </a:solidFill>
              <a:effectLst/>
              <a:latin typeface="+mn-lt"/>
              <a:ea typeface="+mn-ea"/>
              <a:cs typeface="+mn-cs"/>
            </a:rPr>
            <a:t>百万円の減となっている。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各基金の設置目的に則した事業に充当し、積極的に活用していく。</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財政調整基金は前年度実質収支額の１</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２以上を積立している。また、</a:t>
          </a:r>
          <a:r>
            <a:rPr kumimoji="1" lang="ja-JP" altLang="ja-JP" sz="1100">
              <a:solidFill>
                <a:schemeClr val="tx1"/>
              </a:solidFill>
              <a:effectLst/>
              <a:latin typeface="+mn-lt"/>
              <a:ea typeface="+mn-ea"/>
              <a:cs typeface="+mn-cs"/>
            </a:rPr>
            <a:t>近年の物価高騰等による人件費、物件費、補助費の増に伴う不足財源を補てんするために</a:t>
          </a:r>
          <a:r>
            <a:rPr kumimoji="1" lang="en-US" altLang="ja-JP" sz="1100">
              <a:solidFill>
                <a:schemeClr val="tx1"/>
              </a:solidFill>
              <a:effectLst/>
              <a:latin typeface="+mn-lt"/>
              <a:ea typeface="+mn-ea"/>
              <a:cs typeface="+mn-cs"/>
            </a:rPr>
            <a:t>250</a:t>
          </a:r>
          <a:r>
            <a:rPr kumimoji="1" lang="ja-JP" altLang="en-US" sz="1100">
              <a:solidFill>
                <a:schemeClr val="tx1"/>
              </a:solidFill>
              <a:effectLst/>
              <a:latin typeface="+mn-lt"/>
              <a:ea typeface="+mn-ea"/>
              <a:cs typeface="+mn-cs"/>
            </a:rPr>
            <a:t>百万円を</a:t>
          </a:r>
          <a:r>
            <a:rPr kumimoji="1" lang="ja-JP" altLang="ja-JP" sz="1100">
              <a:solidFill>
                <a:schemeClr val="tx1"/>
              </a:solidFill>
              <a:effectLst/>
              <a:latin typeface="+mn-lt"/>
              <a:ea typeface="+mn-ea"/>
              <a:cs typeface="+mn-cs"/>
            </a:rPr>
            <a:t>取崩し</a:t>
          </a:r>
          <a:r>
            <a:rPr kumimoji="1" lang="ja-JP" altLang="en-US" sz="1100">
              <a:solidFill>
                <a:schemeClr val="tx1"/>
              </a:solidFill>
              <a:effectLst/>
              <a:latin typeface="+mn-lt"/>
              <a:ea typeface="+mn-ea"/>
              <a:cs typeface="+mn-cs"/>
            </a:rPr>
            <a:t>を行ったことで、</a:t>
          </a:r>
          <a:r>
            <a:rPr kumimoji="1" lang="en-US" altLang="ja-JP" sz="1100">
              <a:solidFill>
                <a:schemeClr val="tx1"/>
              </a:solidFill>
              <a:effectLst/>
              <a:latin typeface="+mn-lt"/>
              <a:ea typeface="+mn-ea"/>
              <a:cs typeface="+mn-cs"/>
            </a:rPr>
            <a:t>49</a:t>
          </a:r>
          <a:r>
            <a:rPr kumimoji="1" lang="ja-JP" altLang="ja-JP" sz="1100">
              <a:solidFill>
                <a:schemeClr val="tx1"/>
              </a:solidFill>
              <a:effectLst/>
              <a:latin typeface="+mn-lt"/>
              <a:ea typeface="+mn-ea"/>
              <a:cs typeface="+mn-cs"/>
            </a:rPr>
            <a:t>百万円の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近年の大規模建設事業に係る公債費増及び物価高騰による経常経費増が見込まれていることから、必要な基金管理を行っていく。</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運用益</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積立</a:t>
          </a:r>
          <a:r>
            <a:rPr kumimoji="1" lang="ja-JP" altLang="en-US" sz="1100">
              <a:solidFill>
                <a:schemeClr val="tx1"/>
              </a:solidFill>
              <a:effectLst/>
              <a:latin typeface="+mn-lt"/>
              <a:ea typeface="+mn-ea"/>
              <a:cs typeface="+mn-cs"/>
            </a:rPr>
            <a:t>て</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百万円の増となっている。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建設事業の実施年度により、単年度で公債費が高くなることが見込まれる場合は、計画的に繰上償還を実施していくため、減債基金に運用益等を積立てて備えることとする。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7800225</v>
      </c>
      <c r="BO4" s="436"/>
      <c r="BP4" s="436"/>
      <c r="BQ4" s="436"/>
      <c r="BR4" s="436"/>
      <c r="BS4" s="436"/>
      <c r="BT4" s="436"/>
      <c r="BU4" s="437"/>
      <c r="BV4" s="435">
        <v>8222612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4.2</v>
      </c>
      <c r="CU4" s="576"/>
      <c r="CV4" s="576"/>
      <c r="CW4" s="576"/>
      <c r="CX4" s="576"/>
      <c r="CY4" s="576"/>
      <c r="CZ4" s="576"/>
      <c r="DA4" s="577"/>
      <c r="DB4" s="575">
        <v>8.6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7562598</v>
      </c>
      <c r="BO5" s="407"/>
      <c r="BP5" s="407"/>
      <c r="BQ5" s="407"/>
      <c r="BR5" s="407"/>
      <c r="BS5" s="407"/>
      <c r="BT5" s="407"/>
      <c r="BU5" s="408"/>
      <c r="BV5" s="406">
        <v>7806580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93.8</v>
      </c>
      <c r="CU5" s="404"/>
      <c r="CV5" s="404"/>
      <c r="CW5" s="404"/>
      <c r="CX5" s="404"/>
      <c r="CY5" s="404"/>
      <c r="CZ5" s="404"/>
      <c r="DA5" s="405"/>
      <c r="DB5" s="403">
        <v>85.6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237627</v>
      </c>
      <c r="BO6" s="407"/>
      <c r="BP6" s="407"/>
      <c r="BQ6" s="407"/>
      <c r="BR6" s="407"/>
      <c r="BS6" s="407"/>
      <c r="BT6" s="407"/>
      <c r="BU6" s="408"/>
      <c r="BV6" s="406">
        <v>416032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94.4</v>
      </c>
      <c r="CU6" s="550"/>
      <c r="CV6" s="550"/>
      <c r="CW6" s="550"/>
      <c r="CX6" s="550"/>
      <c r="CY6" s="550"/>
      <c r="CZ6" s="550"/>
      <c r="DA6" s="551"/>
      <c r="DB6" s="549">
        <v>86.7</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56872</v>
      </c>
      <c r="BO7" s="407"/>
      <c r="BP7" s="407"/>
      <c r="BQ7" s="407"/>
      <c r="BR7" s="407"/>
      <c r="BS7" s="407"/>
      <c r="BT7" s="407"/>
      <c r="BU7" s="408"/>
      <c r="BV7" s="406">
        <v>24152</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4311495</v>
      </c>
      <c r="CU7" s="407"/>
      <c r="CV7" s="407"/>
      <c r="CW7" s="407"/>
      <c r="CX7" s="407"/>
      <c r="CY7" s="407"/>
      <c r="CZ7" s="407"/>
      <c r="DA7" s="408"/>
      <c r="DB7" s="406">
        <v>4561543</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180755</v>
      </c>
      <c r="BO8" s="407"/>
      <c r="BP8" s="407"/>
      <c r="BQ8" s="407"/>
      <c r="BR8" s="407"/>
      <c r="BS8" s="407"/>
      <c r="BT8" s="407"/>
      <c r="BU8" s="408"/>
      <c r="BV8" s="406">
        <v>391880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0.28999999999999998</v>
      </c>
      <c r="CU8" s="510"/>
      <c r="CV8" s="510"/>
      <c r="CW8" s="510"/>
      <c r="CX8" s="510"/>
      <c r="CY8" s="510"/>
      <c r="CZ8" s="510"/>
      <c r="DA8" s="511"/>
      <c r="DB8" s="509">
        <v>0.31</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7158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-211125</v>
      </c>
      <c r="BO9" s="407"/>
      <c r="BP9" s="407"/>
      <c r="BQ9" s="407"/>
      <c r="BR9" s="407"/>
      <c r="BS9" s="407"/>
      <c r="BT9" s="407"/>
      <c r="BU9" s="408"/>
      <c r="BV9" s="406">
        <v>171668</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20.100000000000001</v>
      </c>
      <c r="CU9" s="404"/>
      <c r="CV9" s="404"/>
      <c r="CW9" s="404"/>
      <c r="CX9" s="404"/>
      <c r="CY9" s="404"/>
      <c r="CZ9" s="404"/>
      <c r="DA9" s="405"/>
      <c r="DB9" s="403">
        <v>20</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7992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201019</v>
      </c>
      <c r="BO10" s="407"/>
      <c r="BP10" s="407"/>
      <c r="BQ10" s="407"/>
      <c r="BR10" s="407"/>
      <c r="BS10" s="407"/>
      <c r="BT10" s="407"/>
      <c r="BU10" s="408"/>
      <c r="BV10" s="406">
        <v>297642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6908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250000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6689</v>
      </c>
      <c r="S13" s="494"/>
      <c r="T13" s="494"/>
      <c r="U13" s="494"/>
      <c r="V13" s="495"/>
      <c r="W13" s="496" t="s">
        <v>131</v>
      </c>
      <c r="X13" s="392"/>
      <c r="Y13" s="392"/>
      <c r="Z13" s="392"/>
      <c r="AA13" s="392"/>
      <c r="AB13" s="393"/>
      <c r="AC13" s="359">
        <v>487</v>
      </c>
      <c r="AD13" s="360"/>
      <c r="AE13" s="360"/>
      <c r="AF13" s="360"/>
      <c r="AG13" s="361"/>
      <c r="AH13" s="359">
        <v>523</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-260106</v>
      </c>
      <c r="BO13" s="407"/>
      <c r="BP13" s="407"/>
      <c r="BQ13" s="407"/>
      <c r="BR13" s="407"/>
      <c r="BS13" s="407"/>
      <c r="BT13" s="407"/>
      <c r="BU13" s="408"/>
      <c r="BV13" s="406">
        <v>469310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10.7</v>
      </c>
      <c r="CU13" s="404"/>
      <c r="CV13" s="404"/>
      <c r="CW13" s="404"/>
      <c r="CX13" s="404"/>
      <c r="CY13" s="404"/>
      <c r="CZ13" s="404"/>
      <c r="DA13" s="405"/>
      <c r="DB13" s="403">
        <v>10.199999999999999</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7022</v>
      </c>
      <c r="S14" s="494"/>
      <c r="T14" s="494"/>
      <c r="U14" s="494"/>
      <c r="V14" s="495"/>
      <c r="W14" s="497"/>
      <c r="X14" s="395"/>
      <c r="Y14" s="395"/>
      <c r="Z14" s="395"/>
      <c r="AA14" s="395"/>
      <c r="AB14" s="396"/>
      <c r="AC14" s="486">
        <v>15.5</v>
      </c>
      <c r="AD14" s="487"/>
      <c r="AE14" s="487"/>
      <c r="AF14" s="487"/>
      <c r="AG14" s="488"/>
      <c r="AH14" s="486">
        <v>14.6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6851</v>
      </c>
      <c r="S15" s="494"/>
      <c r="T15" s="494"/>
      <c r="U15" s="494"/>
      <c r="V15" s="495"/>
      <c r="W15" s="496" t="s">
        <v>137</v>
      </c>
      <c r="X15" s="392"/>
      <c r="Y15" s="392"/>
      <c r="Z15" s="392"/>
      <c r="AA15" s="392"/>
      <c r="AB15" s="393"/>
      <c r="AC15" s="359">
        <v>725</v>
      </c>
      <c r="AD15" s="360"/>
      <c r="AE15" s="360"/>
      <c r="AF15" s="360"/>
      <c r="AG15" s="361"/>
      <c r="AH15" s="359">
        <v>1059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1167439</v>
      </c>
      <c r="BO15" s="436"/>
      <c r="BP15" s="436"/>
      <c r="BQ15" s="436"/>
      <c r="BR15" s="436"/>
      <c r="BS15" s="436"/>
      <c r="BT15" s="436"/>
      <c r="BU15" s="437"/>
      <c r="BV15" s="435">
        <v>1101534</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23</v>
      </c>
      <c r="AD16" s="487"/>
      <c r="AE16" s="487"/>
      <c r="AF16" s="487"/>
      <c r="AG16" s="488"/>
      <c r="AH16" s="486">
        <v>29.6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3960890</v>
      </c>
      <c r="BO16" s="407"/>
      <c r="BP16" s="407"/>
      <c r="BQ16" s="407"/>
      <c r="BR16" s="407"/>
      <c r="BS16" s="407"/>
      <c r="BT16" s="407"/>
      <c r="BU16" s="408"/>
      <c r="BV16" s="406">
        <v>3920482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1934</v>
      </c>
      <c r="AD17" s="360"/>
      <c r="AE17" s="360"/>
      <c r="AF17" s="360"/>
      <c r="AG17" s="361"/>
      <c r="AH17" s="359">
        <v>2000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1491799</v>
      </c>
      <c r="BO17" s="407"/>
      <c r="BP17" s="407"/>
      <c r="BQ17" s="407"/>
      <c r="BR17" s="407"/>
      <c r="BS17" s="407"/>
      <c r="BT17" s="407"/>
      <c r="BU17" s="408"/>
      <c r="BV17" s="406">
        <v>1403855</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43.11</v>
      </c>
      <c r="M18" s="459"/>
      <c r="N18" s="459"/>
      <c r="O18" s="459"/>
      <c r="P18" s="459"/>
      <c r="Q18" s="459"/>
      <c r="R18" s="460"/>
      <c r="S18" s="460"/>
      <c r="T18" s="460"/>
      <c r="U18" s="460"/>
      <c r="V18" s="461"/>
      <c r="W18" s="477"/>
      <c r="X18" s="478"/>
      <c r="Y18" s="478"/>
      <c r="Z18" s="478"/>
      <c r="AA18" s="478"/>
      <c r="AB18" s="502"/>
      <c r="AC18" s="376">
        <v>61.5</v>
      </c>
      <c r="AD18" s="377"/>
      <c r="AE18" s="377"/>
      <c r="AF18" s="377"/>
      <c r="AG18" s="462"/>
      <c r="AH18" s="376">
        <v>55.8</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4040414</v>
      </c>
      <c r="BO18" s="407"/>
      <c r="BP18" s="407"/>
      <c r="BQ18" s="407"/>
      <c r="BR18" s="407"/>
      <c r="BS18" s="407"/>
      <c r="BT18" s="407"/>
      <c r="BU18" s="408"/>
      <c r="BV18" s="406">
        <v>3922980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166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5569644</v>
      </c>
      <c r="BO19" s="407"/>
      <c r="BP19" s="407"/>
      <c r="BQ19" s="407"/>
      <c r="BR19" s="407"/>
      <c r="BS19" s="407"/>
      <c r="BT19" s="407"/>
      <c r="BU19" s="408"/>
      <c r="BV19" s="406">
        <v>5525339</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3437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10167957</v>
      </c>
      <c r="BO22" s="436"/>
      <c r="BP22" s="436"/>
      <c r="BQ22" s="436"/>
      <c r="BR22" s="436"/>
      <c r="BS22" s="436"/>
      <c r="BT22" s="436"/>
      <c r="BU22" s="437"/>
      <c r="BV22" s="435">
        <v>10483631</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8005755</v>
      </c>
      <c r="BO23" s="407"/>
      <c r="BP23" s="407"/>
      <c r="BQ23" s="407"/>
      <c r="BR23" s="407"/>
      <c r="BS23" s="407"/>
      <c r="BT23" s="407"/>
      <c r="BU23" s="408"/>
      <c r="BV23" s="406">
        <v>8195739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7020</v>
      </c>
      <c r="R24" s="360"/>
      <c r="S24" s="360"/>
      <c r="T24" s="360"/>
      <c r="U24" s="360"/>
      <c r="V24" s="361"/>
      <c r="W24" s="449"/>
      <c r="X24" s="386"/>
      <c r="Y24" s="387"/>
      <c r="Z24" s="362" t="s">
        <v>162</v>
      </c>
      <c r="AA24" s="363"/>
      <c r="AB24" s="363"/>
      <c r="AC24" s="363"/>
      <c r="AD24" s="363"/>
      <c r="AE24" s="363"/>
      <c r="AF24" s="363"/>
      <c r="AG24" s="364"/>
      <c r="AH24" s="359">
        <v>88</v>
      </c>
      <c r="AI24" s="360"/>
      <c r="AJ24" s="360"/>
      <c r="AK24" s="360"/>
      <c r="AL24" s="361"/>
      <c r="AM24" s="359">
        <v>263648</v>
      </c>
      <c r="AN24" s="360"/>
      <c r="AO24" s="360"/>
      <c r="AP24" s="360"/>
      <c r="AQ24" s="360"/>
      <c r="AR24" s="361"/>
      <c r="AS24" s="359">
        <v>2996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8194051</v>
      </c>
      <c r="BO24" s="407"/>
      <c r="BP24" s="407"/>
      <c r="BQ24" s="407"/>
      <c r="BR24" s="407"/>
      <c r="BS24" s="407"/>
      <c r="BT24" s="407"/>
      <c r="BU24" s="408"/>
      <c r="BV24" s="406">
        <v>8281046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6030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270821</v>
      </c>
      <c r="BO25" s="436"/>
      <c r="BP25" s="436"/>
      <c r="BQ25" s="436"/>
      <c r="BR25" s="436"/>
      <c r="BS25" s="436"/>
      <c r="BT25" s="436"/>
      <c r="BU25" s="437"/>
      <c r="BV25" s="435">
        <v>580279</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5660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3130</v>
      </c>
      <c r="R27" s="360"/>
      <c r="S27" s="360"/>
      <c r="T27" s="360"/>
      <c r="U27" s="360"/>
      <c r="V27" s="361"/>
      <c r="W27" s="449"/>
      <c r="X27" s="386"/>
      <c r="Y27" s="387"/>
      <c r="Z27" s="362" t="s">
        <v>171</v>
      </c>
      <c r="AA27" s="363"/>
      <c r="AB27" s="363"/>
      <c r="AC27" s="363"/>
      <c r="AD27" s="363"/>
      <c r="AE27" s="363"/>
      <c r="AF27" s="363"/>
      <c r="AG27" s="364"/>
      <c r="AH27" s="359">
        <v>5</v>
      </c>
      <c r="AI27" s="360"/>
      <c r="AJ27" s="360"/>
      <c r="AK27" s="360"/>
      <c r="AL27" s="361"/>
      <c r="AM27" s="359">
        <v>15474</v>
      </c>
      <c r="AN27" s="360"/>
      <c r="AO27" s="360"/>
      <c r="AP27" s="360"/>
      <c r="AQ27" s="360"/>
      <c r="AR27" s="361"/>
      <c r="AS27" s="359">
        <v>3095</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361044</v>
      </c>
      <c r="BO27" s="441"/>
      <c r="BP27" s="441"/>
      <c r="BQ27" s="441"/>
      <c r="BR27" s="441"/>
      <c r="BS27" s="441"/>
      <c r="BT27" s="441"/>
      <c r="BU27" s="442"/>
      <c r="BV27" s="440">
        <v>361044</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2590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2314570</v>
      </c>
      <c r="BO28" s="436"/>
      <c r="BP28" s="436"/>
      <c r="BQ28" s="436"/>
      <c r="BR28" s="436"/>
      <c r="BS28" s="436"/>
      <c r="BT28" s="436"/>
      <c r="BU28" s="437"/>
      <c r="BV28" s="435">
        <v>2363551</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8</v>
      </c>
      <c r="M29" s="360"/>
      <c r="N29" s="360"/>
      <c r="O29" s="360"/>
      <c r="P29" s="361"/>
      <c r="Q29" s="359">
        <v>2400</v>
      </c>
      <c r="R29" s="360"/>
      <c r="S29" s="360"/>
      <c r="T29" s="360"/>
      <c r="U29" s="360"/>
      <c r="V29" s="361"/>
      <c r="W29" s="450"/>
      <c r="X29" s="451"/>
      <c r="Y29" s="452"/>
      <c r="Z29" s="362" t="s">
        <v>177</v>
      </c>
      <c r="AA29" s="363"/>
      <c r="AB29" s="363"/>
      <c r="AC29" s="363"/>
      <c r="AD29" s="363"/>
      <c r="AE29" s="363"/>
      <c r="AF29" s="363"/>
      <c r="AG29" s="364"/>
      <c r="AH29" s="359">
        <v>93</v>
      </c>
      <c r="AI29" s="360"/>
      <c r="AJ29" s="360"/>
      <c r="AK29" s="360"/>
      <c r="AL29" s="361"/>
      <c r="AM29" s="359">
        <v>279122</v>
      </c>
      <c r="AN29" s="360"/>
      <c r="AO29" s="360"/>
      <c r="AP29" s="360"/>
      <c r="AQ29" s="360"/>
      <c r="AR29" s="361"/>
      <c r="AS29" s="359">
        <v>3001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865322</v>
      </c>
      <c r="BO29" s="407"/>
      <c r="BP29" s="407"/>
      <c r="BQ29" s="407"/>
      <c r="BR29" s="407"/>
      <c r="BS29" s="407"/>
      <c r="BT29" s="407"/>
      <c r="BU29" s="408"/>
      <c r="BV29" s="406">
        <v>863371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95.9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2820359</v>
      </c>
      <c r="BO30" s="441"/>
      <c r="BP30" s="441"/>
      <c r="BQ30" s="441"/>
      <c r="BR30" s="441"/>
      <c r="BS30" s="441"/>
      <c r="BT30" s="441"/>
      <c r="BU30" s="442"/>
      <c r="BV30" s="440">
        <v>2933553</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IF('各会計、関係団体の財政状況及び健全化判断比率'!B31="","",'各会計、関係団体の財政状況及び健全化判断比率'!B31)</f>
        <v>交通事業特別会計</v>
      </c>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広島中央環境衛生組合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大三島ブルーライン株式会社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港湾管理特別会計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IF('各会計、関係団体の財政状況及び健全化判断比率'!B32="","",'各会計、関係団体の財政状況及び健全化判断比率'!B32)</f>
        <v>公共下水道事業特別会計</v>
      </c>
      <c r="BH35" s="355"/>
      <c r="BI35" s="355"/>
      <c r="BJ35" s="355"/>
      <c r="BK35" s="355"/>
      <c r="BL35" s="355"/>
      <c r="BM35" s="355"/>
      <c r="BN35" s="355"/>
      <c r="BO35" s="355"/>
      <c r="BP35" s="355"/>
      <c r="BQ35" s="355"/>
      <c r="BR35" s="355"/>
      <c r="BS35" s="355"/>
      <c r="BT35" s="355"/>
      <c r="BU35" s="355"/>
      <c r="BV35" s="175"/>
      <c r="BW35" s="354">
        <f t="shared" ref="BW35:BW43" si="2">IF(BY35="","",BW34+1)</f>
        <v>13</v>
      </c>
      <c r="BX35" s="354"/>
      <c r="BY35" s="355" t="str">
        <f>IF('各会計、関係団体の財政状況及び健全化判断比率'!B69="","",'各会計、関係団体の財政状況及び健全化判断比率'!B69)</f>
        <v>広島県市町総合事務組合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漁港管理特別会計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後期高齢者医療保険事業特別会計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10</v>
      </c>
      <c r="BF36" s="354"/>
      <c r="BG36" s="355" t="str">
        <f>IF('各会計、関係団体の財政状況及び健全化判断比率'!B33="","",'各会計、関係団体の財政状況及び健全化判断比率'!B33)</f>
        <v>農業集落排水事業特別会計</v>
      </c>
      <c r="BH36" s="355"/>
      <c r="BI36" s="355"/>
      <c r="BJ36" s="355"/>
      <c r="BK36" s="355"/>
      <c r="BL36" s="355"/>
      <c r="BM36" s="355"/>
      <c r="BN36" s="355"/>
      <c r="BO36" s="355"/>
      <c r="BP36" s="355"/>
      <c r="BQ36" s="355"/>
      <c r="BR36" s="355"/>
      <c r="BS36" s="355"/>
      <c r="BT36" s="355"/>
      <c r="BU36" s="355"/>
      <c r="BV36" s="175"/>
      <c r="BW36" s="354">
        <f t="shared" si="2"/>
        <v>14</v>
      </c>
      <c r="BX36" s="354"/>
      <c r="BY36" s="355" t="str">
        <f>IF('各会計、関係団体の財政状況及び健全化判断比率'!B70="","",'各会計、関係団体の財政状況及び健全化判断比率'!B70)</f>
        <v>広島県後期高齢者医療広域連合（一般会計）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f>IF(E37="","",C36+1)</f>
        <v>4</v>
      </c>
      <c r="D37" s="354"/>
      <c r="E37" s="355" t="str">
        <f>IF('各会計、関係団体の財政状況及び健全化判断比率'!B10="","",'各会計、関係団体の財政状況及び健全化判断比率'!B10)</f>
        <v>干拓地管理特別会計</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11</v>
      </c>
      <c r="BF37" s="354"/>
      <c r="BG37" s="355" t="str">
        <f>IF('各会計、関係団体の財政状況及び健全化判断比率'!B34="","",'各会計、関係団体の財政状況及び健全化判断比率'!B34)</f>
        <v>漁業集落排水事業特別会計</v>
      </c>
      <c r="BH37" s="355"/>
      <c r="BI37" s="355"/>
      <c r="BJ37" s="355"/>
      <c r="BK37" s="355"/>
      <c r="BL37" s="355"/>
      <c r="BM37" s="355"/>
      <c r="BN37" s="355"/>
      <c r="BO37" s="355"/>
      <c r="BP37" s="355"/>
      <c r="BQ37" s="355"/>
      <c r="BR37" s="355"/>
      <c r="BS37" s="355"/>
      <c r="BT37" s="355"/>
      <c r="BU37" s="355"/>
      <c r="BV37" s="175"/>
      <c r="BW37" s="354">
        <f t="shared" si="2"/>
        <v>15</v>
      </c>
      <c r="BX37" s="354"/>
      <c r="BY37" s="355" t="str">
        <f>IF('各会計、関係団体の財政状況及び健全化判断比率'!B71="","",'各会計、関係団体の財政状況及び健全化判断比率'!B71)</f>
        <v>広島県後期高齢者医療広域連合（特別会計）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16</v>
      </c>
      <c r="BX38" s="354"/>
      <c r="BY38" s="355" t="str">
        <f>IF('各会計、関係団体の財政状況及び健全化判断比率'!B72="","",'各会計、関係団体の財政状況及び健全化判断比率'!B72)</f>
        <v>広島県水道広域連合企業団（水道事業会計）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17</v>
      </c>
      <c r="BX39" s="354"/>
      <c r="BY39" s="355" t="str">
        <f>IF('各会計、関係団体の財政状況及び健全化判断比率'!B73="","",'各会計、関係団体の財政状況及び健全化判断比率'!B73)</f>
        <v>広島県水道広域連合企業団（工業用水道事業会計）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zwrByQAT8spU+3qrTGhtaYWuVb8DbxB/3WzFuyca2dutc7xZdsx68Qeh/6akxxVG1AvLgZDvMAaH4V2/Sk6i2g==" saltValue="fWad3WPm2WV8z8EFSxbk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1227218</v>
      </c>
      <c r="S5" s="664"/>
      <c r="T5" s="664"/>
      <c r="U5" s="664"/>
      <c r="V5" s="664"/>
      <c r="W5" s="664"/>
      <c r="X5" s="664"/>
      <c r="Y5" s="689"/>
      <c r="Z5" s="702">
        <v>15.7</v>
      </c>
      <c r="AA5" s="702"/>
      <c r="AB5" s="702"/>
      <c r="AC5" s="702"/>
      <c r="AD5" s="703">
        <v>1227218</v>
      </c>
      <c r="AE5" s="703"/>
      <c r="AF5" s="703"/>
      <c r="AG5" s="703"/>
      <c r="AH5" s="703"/>
      <c r="AI5" s="703"/>
      <c r="AJ5" s="703"/>
      <c r="AK5" s="703"/>
      <c r="AL5" s="690">
        <v>28.7</v>
      </c>
      <c r="AM5" s="672"/>
      <c r="AN5" s="672"/>
      <c r="AO5" s="691"/>
      <c r="AP5" s="666" t="s">
        <v>216</v>
      </c>
      <c r="AQ5" s="667"/>
      <c r="AR5" s="667"/>
      <c r="AS5" s="667"/>
      <c r="AT5" s="667"/>
      <c r="AU5" s="667"/>
      <c r="AV5" s="667"/>
      <c r="AW5" s="667"/>
      <c r="AX5" s="667"/>
      <c r="AY5" s="667"/>
      <c r="AZ5" s="667"/>
      <c r="BA5" s="667"/>
      <c r="BB5" s="667"/>
      <c r="BC5" s="667"/>
      <c r="BD5" s="667"/>
      <c r="BE5" s="667"/>
      <c r="BF5" s="668"/>
      <c r="BG5" s="608">
        <v>1224664</v>
      </c>
      <c r="BH5" s="609"/>
      <c r="BI5" s="609"/>
      <c r="BJ5" s="609"/>
      <c r="BK5" s="609"/>
      <c r="BL5" s="609"/>
      <c r="BM5" s="609"/>
      <c r="BN5" s="610"/>
      <c r="BO5" s="646">
        <v>99.8</v>
      </c>
      <c r="BP5" s="646"/>
      <c r="BQ5" s="646"/>
      <c r="BR5" s="646"/>
      <c r="BS5" s="647" t="s">
        <v>122</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42230</v>
      </c>
      <c r="S6" s="609"/>
      <c r="T6" s="609"/>
      <c r="U6" s="609"/>
      <c r="V6" s="609"/>
      <c r="W6" s="609"/>
      <c r="X6" s="609"/>
      <c r="Y6" s="610"/>
      <c r="Z6" s="646">
        <v>0.5</v>
      </c>
      <c r="AA6" s="646"/>
      <c r="AB6" s="646"/>
      <c r="AC6" s="646"/>
      <c r="AD6" s="647">
        <v>42230</v>
      </c>
      <c r="AE6" s="647"/>
      <c r="AF6" s="647"/>
      <c r="AG6" s="647"/>
      <c r="AH6" s="647"/>
      <c r="AI6" s="647"/>
      <c r="AJ6" s="647"/>
      <c r="AK6" s="647"/>
      <c r="AL6" s="611">
        <v>1</v>
      </c>
      <c r="AM6" s="612"/>
      <c r="AN6" s="612"/>
      <c r="AO6" s="648"/>
      <c r="AP6" s="605" t="s">
        <v>221</v>
      </c>
      <c r="AQ6" s="606"/>
      <c r="AR6" s="606"/>
      <c r="AS6" s="606"/>
      <c r="AT6" s="606"/>
      <c r="AU6" s="606"/>
      <c r="AV6" s="606"/>
      <c r="AW6" s="606"/>
      <c r="AX6" s="606"/>
      <c r="AY6" s="606"/>
      <c r="AZ6" s="606"/>
      <c r="BA6" s="606"/>
      <c r="BB6" s="606"/>
      <c r="BC6" s="606"/>
      <c r="BD6" s="606"/>
      <c r="BE6" s="606"/>
      <c r="BF6" s="607"/>
      <c r="BG6" s="608">
        <v>1224664</v>
      </c>
      <c r="BH6" s="609"/>
      <c r="BI6" s="609"/>
      <c r="BJ6" s="609"/>
      <c r="BK6" s="609"/>
      <c r="BL6" s="609"/>
      <c r="BM6" s="609"/>
      <c r="BN6" s="610"/>
      <c r="BO6" s="646">
        <v>99.8</v>
      </c>
      <c r="BP6" s="646"/>
      <c r="BQ6" s="646"/>
      <c r="BR6" s="646"/>
      <c r="BS6" s="647" t="s">
        <v>122</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68881</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68881</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303</v>
      </c>
      <c r="S7" s="609"/>
      <c r="T7" s="609"/>
      <c r="U7" s="609"/>
      <c r="V7" s="609"/>
      <c r="W7" s="609"/>
      <c r="X7" s="609"/>
      <c r="Y7" s="610"/>
      <c r="Z7" s="646">
        <v>0</v>
      </c>
      <c r="AA7" s="646"/>
      <c r="AB7" s="646"/>
      <c r="AC7" s="646"/>
      <c r="AD7" s="647">
        <v>303</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294848</v>
      </c>
      <c r="BH7" s="609"/>
      <c r="BI7" s="609"/>
      <c r="BJ7" s="609"/>
      <c r="BK7" s="609"/>
      <c r="BL7" s="609"/>
      <c r="BM7" s="609"/>
      <c r="BN7" s="610"/>
      <c r="BO7" s="646">
        <v>24</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1696364</v>
      </c>
      <c r="CS7" s="609"/>
      <c r="CT7" s="609"/>
      <c r="CU7" s="609"/>
      <c r="CV7" s="609"/>
      <c r="CW7" s="609"/>
      <c r="CX7" s="609"/>
      <c r="CY7" s="610"/>
      <c r="CZ7" s="646">
        <v>22.4</v>
      </c>
      <c r="DA7" s="646"/>
      <c r="DB7" s="646"/>
      <c r="DC7" s="646"/>
      <c r="DD7" s="614">
        <v>250824</v>
      </c>
      <c r="DE7" s="609"/>
      <c r="DF7" s="609"/>
      <c r="DG7" s="609"/>
      <c r="DH7" s="609"/>
      <c r="DI7" s="609"/>
      <c r="DJ7" s="609"/>
      <c r="DK7" s="609"/>
      <c r="DL7" s="609"/>
      <c r="DM7" s="609"/>
      <c r="DN7" s="609"/>
      <c r="DO7" s="609"/>
      <c r="DP7" s="610"/>
      <c r="DQ7" s="614">
        <v>1195425</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3926</v>
      </c>
      <c r="S8" s="609"/>
      <c r="T8" s="609"/>
      <c r="U8" s="609"/>
      <c r="V8" s="609"/>
      <c r="W8" s="609"/>
      <c r="X8" s="609"/>
      <c r="Y8" s="610"/>
      <c r="Z8" s="646">
        <v>0.1</v>
      </c>
      <c r="AA8" s="646"/>
      <c r="AB8" s="646"/>
      <c r="AC8" s="646"/>
      <c r="AD8" s="647">
        <v>3926</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10807</v>
      </c>
      <c r="BH8" s="609"/>
      <c r="BI8" s="609"/>
      <c r="BJ8" s="609"/>
      <c r="BK8" s="609"/>
      <c r="BL8" s="609"/>
      <c r="BM8" s="609"/>
      <c r="BN8" s="610"/>
      <c r="BO8" s="646">
        <v>0.9</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1548898</v>
      </c>
      <c r="CS8" s="609"/>
      <c r="CT8" s="609"/>
      <c r="CU8" s="609"/>
      <c r="CV8" s="609"/>
      <c r="CW8" s="609"/>
      <c r="CX8" s="609"/>
      <c r="CY8" s="610"/>
      <c r="CZ8" s="646">
        <v>20.5</v>
      </c>
      <c r="DA8" s="646"/>
      <c r="DB8" s="646"/>
      <c r="DC8" s="646"/>
      <c r="DD8" s="614">
        <v>20204</v>
      </c>
      <c r="DE8" s="609"/>
      <c r="DF8" s="609"/>
      <c r="DG8" s="609"/>
      <c r="DH8" s="609"/>
      <c r="DI8" s="609"/>
      <c r="DJ8" s="609"/>
      <c r="DK8" s="609"/>
      <c r="DL8" s="609"/>
      <c r="DM8" s="609"/>
      <c r="DN8" s="609"/>
      <c r="DO8" s="609"/>
      <c r="DP8" s="610"/>
      <c r="DQ8" s="614">
        <v>990737</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4323</v>
      </c>
      <c r="S9" s="609"/>
      <c r="T9" s="609"/>
      <c r="U9" s="609"/>
      <c r="V9" s="609"/>
      <c r="W9" s="609"/>
      <c r="X9" s="609"/>
      <c r="Y9" s="610"/>
      <c r="Z9" s="646">
        <v>0.1</v>
      </c>
      <c r="AA9" s="646"/>
      <c r="AB9" s="646"/>
      <c r="AC9" s="646"/>
      <c r="AD9" s="647">
        <v>4323</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241114</v>
      </c>
      <c r="BH9" s="609"/>
      <c r="BI9" s="609"/>
      <c r="BJ9" s="609"/>
      <c r="BK9" s="609"/>
      <c r="BL9" s="609"/>
      <c r="BM9" s="609"/>
      <c r="BN9" s="610"/>
      <c r="BO9" s="646">
        <v>19.600000000000001</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1084055</v>
      </c>
      <c r="CS9" s="609"/>
      <c r="CT9" s="609"/>
      <c r="CU9" s="609"/>
      <c r="CV9" s="609"/>
      <c r="CW9" s="609"/>
      <c r="CX9" s="609"/>
      <c r="CY9" s="610"/>
      <c r="CZ9" s="646">
        <v>14.3</v>
      </c>
      <c r="DA9" s="646"/>
      <c r="DB9" s="646"/>
      <c r="DC9" s="646"/>
      <c r="DD9" s="614">
        <v>27660</v>
      </c>
      <c r="DE9" s="609"/>
      <c r="DF9" s="609"/>
      <c r="DG9" s="609"/>
      <c r="DH9" s="609"/>
      <c r="DI9" s="609"/>
      <c r="DJ9" s="609"/>
      <c r="DK9" s="609"/>
      <c r="DL9" s="609"/>
      <c r="DM9" s="609"/>
      <c r="DN9" s="609"/>
      <c r="DO9" s="609"/>
      <c r="DP9" s="610"/>
      <c r="DQ9" s="614">
        <v>588601</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18148</v>
      </c>
      <c r="BH10" s="609"/>
      <c r="BI10" s="609"/>
      <c r="BJ10" s="609"/>
      <c r="BK10" s="609"/>
      <c r="BL10" s="609"/>
      <c r="BM10" s="609"/>
      <c r="BN10" s="610"/>
      <c r="BO10" s="646">
        <v>1.5</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15000</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179158</v>
      </c>
      <c r="S11" s="609"/>
      <c r="T11" s="609"/>
      <c r="U11" s="609"/>
      <c r="V11" s="609"/>
      <c r="W11" s="609"/>
      <c r="X11" s="609"/>
      <c r="Y11" s="610"/>
      <c r="Z11" s="611">
        <v>2.2999999999999998</v>
      </c>
      <c r="AA11" s="612"/>
      <c r="AB11" s="612"/>
      <c r="AC11" s="613"/>
      <c r="AD11" s="614">
        <v>179158</v>
      </c>
      <c r="AE11" s="609"/>
      <c r="AF11" s="609"/>
      <c r="AG11" s="609"/>
      <c r="AH11" s="609"/>
      <c r="AI11" s="609"/>
      <c r="AJ11" s="609"/>
      <c r="AK11" s="610"/>
      <c r="AL11" s="611">
        <v>4.2</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24779</v>
      </c>
      <c r="BH11" s="609"/>
      <c r="BI11" s="609"/>
      <c r="BJ11" s="609"/>
      <c r="BK11" s="609"/>
      <c r="BL11" s="609"/>
      <c r="BM11" s="609"/>
      <c r="BN11" s="610"/>
      <c r="BO11" s="646">
        <v>2</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328290</v>
      </c>
      <c r="CS11" s="609"/>
      <c r="CT11" s="609"/>
      <c r="CU11" s="609"/>
      <c r="CV11" s="609"/>
      <c r="CW11" s="609"/>
      <c r="CX11" s="609"/>
      <c r="CY11" s="610"/>
      <c r="CZ11" s="646">
        <v>4.3</v>
      </c>
      <c r="DA11" s="646"/>
      <c r="DB11" s="646"/>
      <c r="DC11" s="646"/>
      <c r="DD11" s="614">
        <v>81668</v>
      </c>
      <c r="DE11" s="609"/>
      <c r="DF11" s="609"/>
      <c r="DG11" s="609"/>
      <c r="DH11" s="609"/>
      <c r="DI11" s="609"/>
      <c r="DJ11" s="609"/>
      <c r="DK11" s="609"/>
      <c r="DL11" s="609"/>
      <c r="DM11" s="609"/>
      <c r="DN11" s="609"/>
      <c r="DO11" s="609"/>
      <c r="DP11" s="610"/>
      <c r="DQ11" s="614">
        <v>203424</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857502</v>
      </c>
      <c r="BH12" s="609"/>
      <c r="BI12" s="609"/>
      <c r="BJ12" s="609"/>
      <c r="BK12" s="609"/>
      <c r="BL12" s="609"/>
      <c r="BM12" s="609"/>
      <c r="BN12" s="610"/>
      <c r="BO12" s="646">
        <v>69.900000000000006</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120270</v>
      </c>
      <c r="CS12" s="609"/>
      <c r="CT12" s="609"/>
      <c r="CU12" s="609"/>
      <c r="CV12" s="609"/>
      <c r="CW12" s="609"/>
      <c r="CX12" s="609"/>
      <c r="CY12" s="610"/>
      <c r="CZ12" s="646">
        <v>1.6</v>
      </c>
      <c r="DA12" s="646"/>
      <c r="DB12" s="646"/>
      <c r="DC12" s="646"/>
      <c r="DD12" s="614">
        <v>12969</v>
      </c>
      <c r="DE12" s="609"/>
      <c r="DF12" s="609"/>
      <c r="DG12" s="609"/>
      <c r="DH12" s="609"/>
      <c r="DI12" s="609"/>
      <c r="DJ12" s="609"/>
      <c r="DK12" s="609"/>
      <c r="DL12" s="609"/>
      <c r="DM12" s="609"/>
      <c r="DN12" s="609"/>
      <c r="DO12" s="609"/>
      <c r="DP12" s="610"/>
      <c r="DQ12" s="614">
        <v>101951</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857112</v>
      </c>
      <c r="BH13" s="609"/>
      <c r="BI13" s="609"/>
      <c r="BJ13" s="609"/>
      <c r="BK13" s="609"/>
      <c r="BL13" s="609"/>
      <c r="BM13" s="609"/>
      <c r="BN13" s="610"/>
      <c r="BO13" s="646">
        <v>69.8</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662678</v>
      </c>
      <c r="CS13" s="609"/>
      <c r="CT13" s="609"/>
      <c r="CU13" s="609"/>
      <c r="CV13" s="609"/>
      <c r="CW13" s="609"/>
      <c r="CX13" s="609"/>
      <c r="CY13" s="610"/>
      <c r="CZ13" s="646">
        <v>8.8000000000000007</v>
      </c>
      <c r="DA13" s="646"/>
      <c r="DB13" s="646"/>
      <c r="DC13" s="646"/>
      <c r="DD13" s="614">
        <v>348677</v>
      </c>
      <c r="DE13" s="609"/>
      <c r="DF13" s="609"/>
      <c r="DG13" s="609"/>
      <c r="DH13" s="609"/>
      <c r="DI13" s="609"/>
      <c r="DJ13" s="609"/>
      <c r="DK13" s="609"/>
      <c r="DL13" s="609"/>
      <c r="DM13" s="609"/>
      <c r="DN13" s="609"/>
      <c r="DO13" s="609"/>
      <c r="DP13" s="610"/>
      <c r="DQ13" s="614">
        <v>313766</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559</v>
      </c>
      <c r="S14" s="609"/>
      <c r="T14" s="609"/>
      <c r="U14" s="609"/>
      <c r="V14" s="609"/>
      <c r="W14" s="609"/>
      <c r="X14" s="609"/>
      <c r="Y14" s="610"/>
      <c r="Z14" s="646">
        <v>0</v>
      </c>
      <c r="AA14" s="646"/>
      <c r="AB14" s="646"/>
      <c r="AC14" s="646"/>
      <c r="AD14" s="647">
        <v>559</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31789</v>
      </c>
      <c r="BH14" s="609"/>
      <c r="BI14" s="609"/>
      <c r="BJ14" s="609"/>
      <c r="BK14" s="609"/>
      <c r="BL14" s="609"/>
      <c r="BM14" s="609"/>
      <c r="BN14" s="610"/>
      <c r="BO14" s="646">
        <v>2.6</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375580</v>
      </c>
      <c r="CS14" s="609"/>
      <c r="CT14" s="609"/>
      <c r="CU14" s="609"/>
      <c r="CV14" s="609"/>
      <c r="CW14" s="609"/>
      <c r="CX14" s="609"/>
      <c r="CY14" s="610"/>
      <c r="CZ14" s="646">
        <v>5</v>
      </c>
      <c r="DA14" s="646"/>
      <c r="DB14" s="646"/>
      <c r="DC14" s="646"/>
      <c r="DD14" s="614">
        <v>87302</v>
      </c>
      <c r="DE14" s="609"/>
      <c r="DF14" s="609"/>
      <c r="DG14" s="609"/>
      <c r="DH14" s="609"/>
      <c r="DI14" s="609"/>
      <c r="DJ14" s="609"/>
      <c r="DK14" s="609"/>
      <c r="DL14" s="609"/>
      <c r="DM14" s="609"/>
      <c r="DN14" s="609"/>
      <c r="DO14" s="609"/>
      <c r="DP14" s="610"/>
      <c r="DQ14" s="614">
        <v>280524</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40525</v>
      </c>
      <c r="BH15" s="609"/>
      <c r="BI15" s="609"/>
      <c r="BJ15" s="609"/>
      <c r="BK15" s="609"/>
      <c r="BL15" s="609"/>
      <c r="BM15" s="609"/>
      <c r="BN15" s="610"/>
      <c r="BO15" s="646">
        <v>3.3</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495683</v>
      </c>
      <c r="CS15" s="609"/>
      <c r="CT15" s="609"/>
      <c r="CU15" s="609"/>
      <c r="CV15" s="609"/>
      <c r="CW15" s="609"/>
      <c r="CX15" s="609"/>
      <c r="CY15" s="610"/>
      <c r="CZ15" s="646">
        <v>6.6</v>
      </c>
      <c r="DA15" s="646"/>
      <c r="DB15" s="646"/>
      <c r="DC15" s="646"/>
      <c r="DD15" s="614">
        <v>29298</v>
      </c>
      <c r="DE15" s="609"/>
      <c r="DF15" s="609"/>
      <c r="DG15" s="609"/>
      <c r="DH15" s="609"/>
      <c r="DI15" s="609"/>
      <c r="DJ15" s="609"/>
      <c r="DK15" s="609"/>
      <c r="DL15" s="609"/>
      <c r="DM15" s="609"/>
      <c r="DN15" s="609"/>
      <c r="DO15" s="609"/>
      <c r="DP15" s="610"/>
      <c r="DQ15" s="614">
        <v>445271</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6467</v>
      </c>
      <c r="S16" s="609"/>
      <c r="T16" s="609"/>
      <c r="U16" s="609"/>
      <c r="V16" s="609"/>
      <c r="W16" s="609"/>
      <c r="X16" s="609"/>
      <c r="Y16" s="610"/>
      <c r="Z16" s="646">
        <v>0.1</v>
      </c>
      <c r="AA16" s="646"/>
      <c r="AB16" s="646"/>
      <c r="AC16" s="646"/>
      <c r="AD16" s="647">
        <v>6467</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17989</v>
      </c>
      <c r="S17" s="609"/>
      <c r="T17" s="609"/>
      <c r="U17" s="609"/>
      <c r="V17" s="609"/>
      <c r="W17" s="609"/>
      <c r="X17" s="609"/>
      <c r="Y17" s="610"/>
      <c r="Z17" s="646">
        <v>0.2</v>
      </c>
      <c r="AA17" s="646"/>
      <c r="AB17" s="646"/>
      <c r="AC17" s="646"/>
      <c r="AD17" s="647">
        <v>17989</v>
      </c>
      <c r="AE17" s="647"/>
      <c r="AF17" s="647"/>
      <c r="AG17" s="647"/>
      <c r="AH17" s="647"/>
      <c r="AI17" s="647"/>
      <c r="AJ17" s="647"/>
      <c r="AK17" s="647"/>
      <c r="AL17" s="611">
        <v>0.4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1145663</v>
      </c>
      <c r="CS17" s="609"/>
      <c r="CT17" s="609"/>
      <c r="CU17" s="609"/>
      <c r="CV17" s="609"/>
      <c r="CW17" s="609"/>
      <c r="CX17" s="609"/>
      <c r="CY17" s="610"/>
      <c r="CZ17" s="646">
        <v>15.1</v>
      </c>
      <c r="DA17" s="646"/>
      <c r="DB17" s="646"/>
      <c r="DC17" s="646"/>
      <c r="DD17" s="614" t="s">
        <v>122</v>
      </c>
      <c r="DE17" s="609"/>
      <c r="DF17" s="609"/>
      <c r="DG17" s="609"/>
      <c r="DH17" s="609"/>
      <c r="DI17" s="609"/>
      <c r="DJ17" s="609"/>
      <c r="DK17" s="609"/>
      <c r="DL17" s="609"/>
      <c r="DM17" s="609"/>
      <c r="DN17" s="609"/>
      <c r="DO17" s="609"/>
      <c r="DP17" s="610"/>
      <c r="DQ17" s="614">
        <v>1122201</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2163</v>
      </c>
      <c r="S18" s="609"/>
      <c r="T18" s="609"/>
      <c r="U18" s="609"/>
      <c r="V18" s="609"/>
      <c r="W18" s="609"/>
      <c r="X18" s="609"/>
      <c r="Y18" s="610"/>
      <c r="Z18" s="646">
        <v>0</v>
      </c>
      <c r="AA18" s="646"/>
      <c r="AB18" s="646"/>
      <c r="AC18" s="646"/>
      <c r="AD18" s="647">
        <v>2163</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v>21236</v>
      </c>
      <c r="CS18" s="609"/>
      <c r="CT18" s="609"/>
      <c r="CU18" s="609"/>
      <c r="CV18" s="609"/>
      <c r="CW18" s="609"/>
      <c r="CX18" s="609"/>
      <c r="CY18" s="610"/>
      <c r="CZ18" s="646">
        <v>0.3</v>
      </c>
      <c r="DA18" s="646"/>
      <c r="DB18" s="646"/>
      <c r="DC18" s="646"/>
      <c r="DD18" s="614" t="s">
        <v>122</v>
      </c>
      <c r="DE18" s="609"/>
      <c r="DF18" s="609"/>
      <c r="DG18" s="609"/>
      <c r="DH18" s="609"/>
      <c r="DI18" s="609"/>
      <c r="DJ18" s="609"/>
      <c r="DK18" s="609"/>
      <c r="DL18" s="609"/>
      <c r="DM18" s="609"/>
      <c r="DN18" s="609"/>
      <c r="DO18" s="609"/>
      <c r="DP18" s="610"/>
      <c r="DQ18" s="614">
        <v>21236</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1931</v>
      </c>
      <c r="S19" s="609"/>
      <c r="T19" s="609"/>
      <c r="U19" s="609"/>
      <c r="V19" s="609"/>
      <c r="W19" s="609"/>
      <c r="X19" s="609"/>
      <c r="Y19" s="610"/>
      <c r="Z19" s="646">
        <v>0</v>
      </c>
      <c r="AA19" s="646"/>
      <c r="AB19" s="646"/>
      <c r="AC19" s="646"/>
      <c r="AD19" s="647">
        <v>1931</v>
      </c>
      <c r="AE19" s="647"/>
      <c r="AF19" s="647"/>
      <c r="AG19" s="647"/>
      <c r="AH19" s="647"/>
      <c r="AI19" s="647"/>
      <c r="AJ19" s="647"/>
      <c r="AK19" s="647"/>
      <c r="AL19" s="611">
        <v>0</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2554</v>
      </c>
      <c r="BH19" s="609"/>
      <c r="BI19" s="609"/>
      <c r="BJ19" s="609"/>
      <c r="BK19" s="609"/>
      <c r="BL19" s="609"/>
      <c r="BM19" s="609"/>
      <c r="BN19" s="610"/>
      <c r="BO19" s="646">
        <v>0.2</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232</v>
      </c>
      <c r="S20" s="609"/>
      <c r="T20" s="609"/>
      <c r="U20" s="609"/>
      <c r="V20" s="609"/>
      <c r="W20" s="609"/>
      <c r="X20" s="609"/>
      <c r="Y20" s="610"/>
      <c r="Z20" s="646">
        <v>0</v>
      </c>
      <c r="AA20" s="646"/>
      <c r="AB20" s="646"/>
      <c r="AC20" s="646"/>
      <c r="AD20" s="647">
        <v>232</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2554</v>
      </c>
      <c r="BH20" s="609"/>
      <c r="BI20" s="609"/>
      <c r="BJ20" s="609"/>
      <c r="BK20" s="609"/>
      <c r="BL20" s="609"/>
      <c r="BM20" s="609"/>
      <c r="BN20" s="610"/>
      <c r="BO20" s="646">
        <v>0.2</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7562598</v>
      </c>
      <c r="CS20" s="609"/>
      <c r="CT20" s="609"/>
      <c r="CU20" s="609"/>
      <c r="CV20" s="609"/>
      <c r="CW20" s="609"/>
      <c r="CX20" s="609"/>
      <c r="CY20" s="610"/>
      <c r="CZ20" s="646">
        <v>100</v>
      </c>
      <c r="DA20" s="646"/>
      <c r="DB20" s="646"/>
      <c r="DC20" s="646"/>
      <c r="DD20" s="614">
        <v>858602</v>
      </c>
      <c r="DE20" s="609"/>
      <c r="DF20" s="609"/>
      <c r="DG20" s="609"/>
      <c r="DH20" s="609"/>
      <c r="DI20" s="609"/>
      <c r="DJ20" s="609"/>
      <c r="DK20" s="609"/>
      <c r="DL20" s="609"/>
      <c r="DM20" s="609"/>
      <c r="DN20" s="609"/>
      <c r="DO20" s="609"/>
      <c r="DP20" s="610"/>
      <c r="DQ20" s="614">
        <v>5332017</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3098210</v>
      </c>
      <c r="S21" s="609"/>
      <c r="T21" s="609"/>
      <c r="U21" s="609"/>
      <c r="V21" s="609"/>
      <c r="W21" s="609"/>
      <c r="X21" s="609"/>
      <c r="Y21" s="610"/>
      <c r="Z21" s="646">
        <v>39.700000000000003</v>
      </c>
      <c r="AA21" s="646"/>
      <c r="AB21" s="646"/>
      <c r="AC21" s="646"/>
      <c r="AD21" s="647">
        <v>2793451</v>
      </c>
      <c r="AE21" s="647"/>
      <c r="AF21" s="647"/>
      <c r="AG21" s="647"/>
      <c r="AH21" s="647"/>
      <c r="AI21" s="647"/>
      <c r="AJ21" s="647"/>
      <c r="AK21" s="647"/>
      <c r="AL21" s="611">
        <v>65.3</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2554</v>
      </c>
      <c r="BH21" s="609"/>
      <c r="BI21" s="609"/>
      <c r="BJ21" s="609"/>
      <c r="BK21" s="609"/>
      <c r="BL21" s="609"/>
      <c r="BM21" s="609"/>
      <c r="BN21" s="610"/>
      <c r="BO21" s="646">
        <v>0.2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2793451</v>
      </c>
      <c r="S22" s="609"/>
      <c r="T22" s="609"/>
      <c r="U22" s="609"/>
      <c r="V22" s="609"/>
      <c r="W22" s="609"/>
      <c r="X22" s="609"/>
      <c r="Y22" s="610"/>
      <c r="Z22" s="646">
        <v>35.799999999999997</v>
      </c>
      <c r="AA22" s="646"/>
      <c r="AB22" s="646"/>
      <c r="AC22" s="646"/>
      <c r="AD22" s="647">
        <v>2793451</v>
      </c>
      <c r="AE22" s="647"/>
      <c r="AF22" s="647"/>
      <c r="AG22" s="647"/>
      <c r="AH22" s="647"/>
      <c r="AI22" s="647"/>
      <c r="AJ22" s="647"/>
      <c r="AK22" s="647"/>
      <c r="AL22" s="611">
        <v>65.3</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304759</v>
      </c>
      <c r="S23" s="609"/>
      <c r="T23" s="609"/>
      <c r="U23" s="609"/>
      <c r="V23" s="609"/>
      <c r="W23" s="609"/>
      <c r="X23" s="609"/>
      <c r="Y23" s="610"/>
      <c r="Z23" s="646">
        <v>3.9</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2810632</v>
      </c>
      <c r="CS24" s="664"/>
      <c r="CT24" s="664"/>
      <c r="CU24" s="664"/>
      <c r="CV24" s="664"/>
      <c r="CW24" s="664"/>
      <c r="CX24" s="664"/>
      <c r="CY24" s="689"/>
      <c r="CZ24" s="690">
        <v>37.200000000000003</v>
      </c>
      <c r="DA24" s="672"/>
      <c r="DB24" s="672"/>
      <c r="DC24" s="692"/>
      <c r="DD24" s="688">
        <v>2273757</v>
      </c>
      <c r="DE24" s="664"/>
      <c r="DF24" s="664"/>
      <c r="DG24" s="664"/>
      <c r="DH24" s="664"/>
      <c r="DI24" s="664"/>
      <c r="DJ24" s="664"/>
      <c r="DK24" s="689"/>
      <c r="DL24" s="688">
        <v>2119420</v>
      </c>
      <c r="DM24" s="664"/>
      <c r="DN24" s="664"/>
      <c r="DO24" s="664"/>
      <c r="DP24" s="664"/>
      <c r="DQ24" s="664"/>
      <c r="DR24" s="664"/>
      <c r="DS24" s="664"/>
      <c r="DT24" s="664"/>
      <c r="DU24" s="664"/>
      <c r="DV24" s="689"/>
      <c r="DW24" s="690">
        <v>49.2</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4582546</v>
      </c>
      <c r="S25" s="609"/>
      <c r="T25" s="609"/>
      <c r="U25" s="609"/>
      <c r="V25" s="609"/>
      <c r="W25" s="609"/>
      <c r="X25" s="609"/>
      <c r="Y25" s="610"/>
      <c r="Z25" s="646">
        <v>58.7</v>
      </c>
      <c r="AA25" s="646"/>
      <c r="AB25" s="646"/>
      <c r="AC25" s="646"/>
      <c r="AD25" s="647">
        <v>4277787</v>
      </c>
      <c r="AE25" s="647"/>
      <c r="AF25" s="647"/>
      <c r="AG25" s="647"/>
      <c r="AH25" s="647"/>
      <c r="AI25" s="647"/>
      <c r="AJ25" s="647"/>
      <c r="AK25" s="647"/>
      <c r="AL25" s="611">
        <v>99.9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944124</v>
      </c>
      <c r="CS25" s="621"/>
      <c r="CT25" s="621"/>
      <c r="CU25" s="621"/>
      <c r="CV25" s="621"/>
      <c r="CW25" s="621"/>
      <c r="CX25" s="621"/>
      <c r="CY25" s="622"/>
      <c r="CZ25" s="611">
        <v>12.5</v>
      </c>
      <c r="DA25" s="623"/>
      <c r="DB25" s="623"/>
      <c r="DC25" s="624"/>
      <c r="DD25" s="614">
        <v>854302</v>
      </c>
      <c r="DE25" s="621"/>
      <c r="DF25" s="621"/>
      <c r="DG25" s="621"/>
      <c r="DH25" s="621"/>
      <c r="DI25" s="621"/>
      <c r="DJ25" s="621"/>
      <c r="DK25" s="622"/>
      <c r="DL25" s="614">
        <v>814686</v>
      </c>
      <c r="DM25" s="621"/>
      <c r="DN25" s="621"/>
      <c r="DO25" s="621"/>
      <c r="DP25" s="621"/>
      <c r="DQ25" s="621"/>
      <c r="DR25" s="621"/>
      <c r="DS25" s="621"/>
      <c r="DT25" s="621"/>
      <c r="DU25" s="621"/>
      <c r="DV25" s="622"/>
      <c r="DW25" s="611">
        <v>18.899999999999999</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516529</v>
      </c>
      <c r="CS26" s="609"/>
      <c r="CT26" s="609"/>
      <c r="CU26" s="609"/>
      <c r="CV26" s="609"/>
      <c r="CW26" s="609"/>
      <c r="CX26" s="609"/>
      <c r="CY26" s="610"/>
      <c r="CZ26" s="611">
        <v>6.8</v>
      </c>
      <c r="DA26" s="623"/>
      <c r="DB26" s="623"/>
      <c r="DC26" s="624"/>
      <c r="DD26" s="614">
        <v>447774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109173</v>
      </c>
      <c r="S27" s="609"/>
      <c r="T27" s="609"/>
      <c r="U27" s="609"/>
      <c r="V27" s="609"/>
      <c r="W27" s="609"/>
      <c r="X27" s="609"/>
      <c r="Y27" s="610"/>
      <c r="Z27" s="646">
        <v>1.4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1227218</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720845</v>
      </c>
      <c r="CS27" s="621"/>
      <c r="CT27" s="621"/>
      <c r="CU27" s="621"/>
      <c r="CV27" s="621"/>
      <c r="CW27" s="621"/>
      <c r="CX27" s="621"/>
      <c r="CY27" s="622"/>
      <c r="CZ27" s="611">
        <v>9.5</v>
      </c>
      <c r="DA27" s="623"/>
      <c r="DB27" s="623"/>
      <c r="DC27" s="624"/>
      <c r="DD27" s="614">
        <v>297254</v>
      </c>
      <c r="DE27" s="621"/>
      <c r="DF27" s="621"/>
      <c r="DG27" s="621"/>
      <c r="DH27" s="621"/>
      <c r="DI27" s="621"/>
      <c r="DJ27" s="621"/>
      <c r="DK27" s="622"/>
      <c r="DL27" s="614">
        <v>182533</v>
      </c>
      <c r="DM27" s="621"/>
      <c r="DN27" s="621"/>
      <c r="DO27" s="621"/>
      <c r="DP27" s="621"/>
      <c r="DQ27" s="621"/>
      <c r="DR27" s="621"/>
      <c r="DS27" s="621"/>
      <c r="DT27" s="621"/>
      <c r="DU27" s="621"/>
      <c r="DV27" s="622"/>
      <c r="DW27" s="611">
        <v>4.2</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110049</v>
      </c>
      <c r="S28" s="609"/>
      <c r="T28" s="609"/>
      <c r="U28" s="609"/>
      <c r="V28" s="609"/>
      <c r="W28" s="609"/>
      <c r="X28" s="609"/>
      <c r="Y28" s="610"/>
      <c r="Z28" s="646">
        <v>1.4</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1145663</v>
      </c>
      <c r="CS28" s="609"/>
      <c r="CT28" s="609"/>
      <c r="CU28" s="609"/>
      <c r="CV28" s="609"/>
      <c r="CW28" s="609"/>
      <c r="CX28" s="609"/>
      <c r="CY28" s="610"/>
      <c r="CZ28" s="611">
        <v>15.1</v>
      </c>
      <c r="DA28" s="623"/>
      <c r="DB28" s="623"/>
      <c r="DC28" s="624"/>
      <c r="DD28" s="614">
        <v>1122201</v>
      </c>
      <c r="DE28" s="609"/>
      <c r="DF28" s="609"/>
      <c r="DG28" s="609"/>
      <c r="DH28" s="609"/>
      <c r="DI28" s="609"/>
      <c r="DJ28" s="609"/>
      <c r="DK28" s="610"/>
      <c r="DL28" s="614">
        <v>1122201</v>
      </c>
      <c r="DM28" s="609"/>
      <c r="DN28" s="609"/>
      <c r="DO28" s="609"/>
      <c r="DP28" s="609"/>
      <c r="DQ28" s="609"/>
      <c r="DR28" s="609"/>
      <c r="DS28" s="609"/>
      <c r="DT28" s="609"/>
      <c r="DU28" s="609"/>
      <c r="DV28" s="610"/>
      <c r="DW28" s="611">
        <v>26.1</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18989</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1145131</v>
      </c>
      <c r="CS29" s="621"/>
      <c r="CT29" s="621"/>
      <c r="CU29" s="621"/>
      <c r="CV29" s="621"/>
      <c r="CW29" s="621"/>
      <c r="CX29" s="621"/>
      <c r="CY29" s="622"/>
      <c r="CZ29" s="611">
        <v>15.1</v>
      </c>
      <c r="DA29" s="623"/>
      <c r="DB29" s="623"/>
      <c r="DC29" s="624"/>
      <c r="DD29" s="614">
        <v>1121669</v>
      </c>
      <c r="DE29" s="621"/>
      <c r="DF29" s="621"/>
      <c r="DG29" s="621"/>
      <c r="DH29" s="621"/>
      <c r="DI29" s="621"/>
      <c r="DJ29" s="621"/>
      <c r="DK29" s="622"/>
      <c r="DL29" s="614">
        <v>1121669</v>
      </c>
      <c r="DM29" s="621"/>
      <c r="DN29" s="621"/>
      <c r="DO29" s="621"/>
      <c r="DP29" s="621"/>
      <c r="DQ29" s="621"/>
      <c r="DR29" s="621"/>
      <c r="DS29" s="621"/>
      <c r="DT29" s="621"/>
      <c r="DU29" s="621"/>
      <c r="DV29" s="622"/>
      <c r="DW29" s="611">
        <v>26</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674483</v>
      </c>
      <c r="S30" s="609"/>
      <c r="T30" s="609"/>
      <c r="U30" s="609"/>
      <c r="V30" s="609"/>
      <c r="W30" s="609"/>
      <c r="X30" s="609"/>
      <c r="Y30" s="610"/>
      <c r="Z30" s="646">
        <v>8.6</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1123219</v>
      </c>
      <c r="CS30" s="609"/>
      <c r="CT30" s="609"/>
      <c r="CU30" s="609"/>
      <c r="CV30" s="609"/>
      <c r="CW30" s="609"/>
      <c r="CX30" s="609"/>
      <c r="CY30" s="610"/>
      <c r="CZ30" s="611">
        <v>14.9</v>
      </c>
      <c r="DA30" s="623"/>
      <c r="DB30" s="623"/>
      <c r="DC30" s="624"/>
      <c r="DD30" s="614">
        <v>1100439</v>
      </c>
      <c r="DE30" s="609"/>
      <c r="DF30" s="609"/>
      <c r="DG30" s="609"/>
      <c r="DH30" s="609"/>
      <c r="DI30" s="609"/>
      <c r="DJ30" s="609"/>
      <c r="DK30" s="610"/>
      <c r="DL30" s="614">
        <v>1100439</v>
      </c>
      <c r="DM30" s="609"/>
      <c r="DN30" s="609"/>
      <c r="DO30" s="609"/>
      <c r="DP30" s="609"/>
      <c r="DQ30" s="609"/>
      <c r="DR30" s="609"/>
      <c r="DS30" s="609"/>
      <c r="DT30" s="609"/>
      <c r="DU30" s="609"/>
      <c r="DV30" s="610"/>
      <c r="DW30" s="611">
        <v>25.5</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97.9</v>
      </c>
      <c r="BN31" s="671"/>
      <c r="BO31" s="671"/>
      <c r="BP31" s="671"/>
      <c r="BQ31" s="673"/>
      <c r="BR31" s="670">
        <v>99.4</v>
      </c>
      <c r="BS31" s="671"/>
      <c r="BT31" s="671"/>
      <c r="BU31" s="671"/>
      <c r="BV31" s="671"/>
      <c r="BW31" s="671"/>
      <c r="BX31" s="672">
        <v>97.8</v>
      </c>
      <c r="BY31" s="671"/>
      <c r="BZ31" s="671"/>
      <c r="CA31" s="671"/>
      <c r="CB31" s="673"/>
      <c r="CD31" s="629"/>
      <c r="CE31" s="630"/>
      <c r="CF31" s="605" t="s">
        <v>300</v>
      </c>
      <c r="CG31" s="606"/>
      <c r="CH31" s="606"/>
      <c r="CI31" s="606"/>
      <c r="CJ31" s="606"/>
      <c r="CK31" s="606"/>
      <c r="CL31" s="606"/>
      <c r="CM31" s="606"/>
      <c r="CN31" s="606"/>
      <c r="CO31" s="606"/>
      <c r="CP31" s="606"/>
      <c r="CQ31" s="607"/>
      <c r="CR31" s="608">
        <v>21912</v>
      </c>
      <c r="CS31" s="621"/>
      <c r="CT31" s="621"/>
      <c r="CU31" s="621"/>
      <c r="CV31" s="621"/>
      <c r="CW31" s="621"/>
      <c r="CX31" s="621"/>
      <c r="CY31" s="622"/>
      <c r="CZ31" s="611">
        <v>0.3</v>
      </c>
      <c r="DA31" s="623"/>
      <c r="DB31" s="623"/>
      <c r="DC31" s="624"/>
      <c r="DD31" s="614">
        <v>21230</v>
      </c>
      <c r="DE31" s="621"/>
      <c r="DF31" s="621"/>
      <c r="DG31" s="621"/>
      <c r="DH31" s="621"/>
      <c r="DI31" s="621"/>
      <c r="DJ31" s="621"/>
      <c r="DK31" s="622"/>
      <c r="DL31" s="614">
        <v>21230</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374865</v>
      </c>
      <c r="S32" s="609"/>
      <c r="T32" s="609"/>
      <c r="U32" s="609"/>
      <c r="V32" s="609"/>
      <c r="W32" s="609"/>
      <c r="X32" s="609"/>
      <c r="Y32" s="610"/>
      <c r="Z32" s="646">
        <v>4.8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v>
      </c>
      <c r="BH32" s="621"/>
      <c r="BI32" s="621"/>
      <c r="BJ32" s="621"/>
      <c r="BK32" s="621"/>
      <c r="BL32" s="621"/>
      <c r="BM32" s="612">
        <v>95.7</v>
      </c>
      <c r="BN32" s="621"/>
      <c r="BO32" s="621"/>
      <c r="BP32" s="621"/>
      <c r="BQ32" s="644"/>
      <c r="BR32" s="679">
        <v>98.6</v>
      </c>
      <c r="BS32" s="621"/>
      <c r="BT32" s="621"/>
      <c r="BU32" s="621"/>
      <c r="BV32" s="621"/>
      <c r="BW32" s="621"/>
      <c r="BX32" s="612">
        <v>96.1</v>
      </c>
      <c r="BY32" s="621"/>
      <c r="BZ32" s="621"/>
      <c r="CA32" s="621"/>
      <c r="CB32" s="644"/>
      <c r="CD32" s="631"/>
      <c r="CE32" s="632"/>
      <c r="CF32" s="605" t="s">
        <v>304</v>
      </c>
      <c r="CG32" s="606"/>
      <c r="CH32" s="606"/>
      <c r="CI32" s="606"/>
      <c r="CJ32" s="606"/>
      <c r="CK32" s="606"/>
      <c r="CL32" s="606"/>
      <c r="CM32" s="606"/>
      <c r="CN32" s="606"/>
      <c r="CO32" s="606"/>
      <c r="CP32" s="606"/>
      <c r="CQ32" s="607"/>
      <c r="CR32" s="608">
        <v>532</v>
      </c>
      <c r="CS32" s="609"/>
      <c r="CT32" s="609"/>
      <c r="CU32" s="609"/>
      <c r="CV32" s="609"/>
      <c r="CW32" s="609"/>
      <c r="CX32" s="609"/>
      <c r="CY32" s="610"/>
      <c r="CZ32" s="611">
        <v>0</v>
      </c>
      <c r="DA32" s="623"/>
      <c r="DB32" s="623"/>
      <c r="DC32" s="624"/>
      <c r="DD32" s="614">
        <v>532</v>
      </c>
      <c r="DE32" s="609"/>
      <c r="DF32" s="609"/>
      <c r="DG32" s="609"/>
      <c r="DH32" s="609"/>
      <c r="DI32" s="609"/>
      <c r="DJ32" s="609"/>
      <c r="DK32" s="610"/>
      <c r="DL32" s="614">
        <v>532</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36720</v>
      </c>
      <c r="S33" s="609"/>
      <c r="T33" s="609"/>
      <c r="U33" s="609"/>
      <c r="V33" s="609"/>
      <c r="W33" s="609"/>
      <c r="X33" s="609"/>
      <c r="Y33" s="610"/>
      <c r="Z33" s="646">
        <v>0.5</v>
      </c>
      <c r="AA33" s="646"/>
      <c r="AB33" s="646"/>
      <c r="AC33" s="646"/>
      <c r="AD33" s="647">
        <v>26</v>
      </c>
      <c r="AE33" s="647"/>
      <c r="AF33" s="647"/>
      <c r="AG33" s="647"/>
      <c r="AH33" s="647"/>
      <c r="AI33" s="647"/>
      <c r="AJ33" s="647"/>
      <c r="AK33" s="647"/>
      <c r="AL33" s="611">
        <v>0</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99.7</v>
      </c>
      <c r="BH33" s="593"/>
      <c r="BI33" s="593"/>
      <c r="BJ33" s="593"/>
      <c r="BK33" s="593"/>
      <c r="BL33" s="593"/>
      <c r="BM33" s="639">
        <v>98.7</v>
      </c>
      <c r="BN33" s="593"/>
      <c r="BO33" s="593"/>
      <c r="BP33" s="593"/>
      <c r="BQ33" s="656"/>
      <c r="BR33" s="669">
        <v>99.6</v>
      </c>
      <c r="BS33" s="593"/>
      <c r="BT33" s="593"/>
      <c r="BU33" s="593"/>
      <c r="BV33" s="593"/>
      <c r="BW33" s="593"/>
      <c r="BX33" s="639">
        <v>98.3</v>
      </c>
      <c r="BY33" s="593"/>
      <c r="BZ33" s="593"/>
      <c r="CA33" s="593"/>
      <c r="CB33" s="656"/>
      <c r="CD33" s="605" t="s">
        <v>307</v>
      </c>
      <c r="CE33" s="606"/>
      <c r="CF33" s="606"/>
      <c r="CG33" s="606"/>
      <c r="CH33" s="606"/>
      <c r="CI33" s="606"/>
      <c r="CJ33" s="606"/>
      <c r="CK33" s="606"/>
      <c r="CL33" s="606"/>
      <c r="CM33" s="606"/>
      <c r="CN33" s="606"/>
      <c r="CO33" s="606"/>
      <c r="CP33" s="606"/>
      <c r="CQ33" s="607"/>
      <c r="CR33" s="608">
        <v>3893364</v>
      </c>
      <c r="CS33" s="621"/>
      <c r="CT33" s="621"/>
      <c r="CU33" s="621"/>
      <c r="CV33" s="621"/>
      <c r="CW33" s="621"/>
      <c r="CX33" s="621"/>
      <c r="CY33" s="622"/>
      <c r="CZ33" s="611">
        <v>51.5</v>
      </c>
      <c r="DA33" s="623"/>
      <c r="DB33" s="623"/>
      <c r="DC33" s="624"/>
      <c r="DD33" s="614">
        <v>2875968</v>
      </c>
      <c r="DE33" s="621"/>
      <c r="DF33" s="621"/>
      <c r="DG33" s="621"/>
      <c r="DH33" s="621"/>
      <c r="DI33" s="621"/>
      <c r="DJ33" s="621"/>
      <c r="DK33" s="622"/>
      <c r="DL33" s="614">
        <v>1920994</v>
      </c>
      <c r="DM33" s="621"/>
      <c r="DN33" s="621"/>
      <c r="DO33" s="621"/>
      <c r="DP33" s="621"/>
      <c r="DQ33" s="621"/>
      <c r="DR33" s="621"/>
      <c r="DS33" s="621"/>
      <c r="DT33" s="621"/>
      <c r="DU33" s="621"/>
      <c r="DV33" s="622"/>
      <c r="DW33" s="611">
        <v>44.6</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43791</v>
      </c>
      <c r="S34" s="609"/>
      <c r="T34" s="609"/>
      <c r="U34" s="609"/>
      <c r="V34" s="609"/>
      <c r="W34" s="609"/>
      <c r="X34" s="609"/>
      <c r="Y34" s="610"/>
      <c r="Z34" s="646">
        <v>0.6</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1186188</v>
      </c>
      <c r="CS34" s="609"/>
      <c r="CT34" s="609"/>
      <c r="CU34" s="609"/>
      <c r="CV34" s="609"/>
      <c r="CW34" s="609"/>
      <c r="CX34" s="609"/>
      <c r="CY34" s="610"/>
      <c r="CZ34" s="611">
        <v>15.7</v>
      </c>
      <c r="DA34" s="623"/>
      <c r="DB34" s="623"/>
      <c r="DC34" s="624"/>
      <c r="DD34" s="614">
        <v>948920</v>
      </c>
      <c r="DE34" s="609"/>
      <c r="DF34" s="609"/>
      <c r="DG34" s="609"/>
      <c r="DH34" s="609"/>
      <c r="DI34" s="609"/>
      <c r="DJ34" s="609"/>
      <c r="DK34" s="610"/>
      <c r="DL34" s="614">
        <v>633217</v>
      </c>
      <c r="DM34" s="609"/>
      <c r="DN34" s="609"/>
      <c r="DO34" s="609"/>
      <c r="DP34" s="609"/>
      <c r="DQ34" s="609"/>
      <c r="DR34" s="609"/>
      <c r="DS34" s="609"/>
      <c r="DT34" s="609"/>
      <c r="DU34" s="609"/>
      <c r="DV34" s="610"/>
      <c r="DW34" s="611">
        <v>14.7</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469297</v>
      </c>
      <c r="S35" s="609"/>
      <c r="T35" s="609"/>
      <c r="U35" s="609"/>
      <c r="V35" s="609"/>
      <c r="W35" s="609"/>
      <c r="X35" s="609"/>
      <c r="Y35" s="610"/>
      <c r="Z35" s="646">
        <v>6</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105360</v>
      </c>
      <c r="CS35" s="621"/>
      <c r="CT35" s="621"/>
      <c r="CU35" s="621"/>
      <c r="CV35" s="621"/>
      <c r="CW35" s="621"/>
      <c r="CX35" s="621"/>
      <c r="CY35" s="622"/>
      <c r="CZ35" s="611">
        <v>1.4</v>
      </c>
      <c r="DA35" s="623"/>
      <c r="DB35" s="623"/>
      <c r="DC35" s="624"/>
      <c r="DD35" s="614">
        <v>56110</v>
      </c>
      <c r="DE35" s="621"/>
      <c r="DF35" s="621"/>
      <c r="DG35" s="621"/>
      <c r="DH35" s="621"/>
      <c r="DI35" s="621"/>
      <c r="DJ35" s="621"/>
      <c r="DK35" s="622"/>
      <c r="DL35" s="614">
        <v>56110</v>
      </c>
      <c r="DM35" s="621"/>
      <c r="DN35" s="621"/>
      <c r="DO35" s="621"/>
      <c r="DP35" s="621"/>
      <c r="DQ35" s="621"/>
      <c r="DR35" s="621"/>
      <c r="DS35" s="621"/>
      <c r="DT35" s="621"/>
      <c r="DU35" s="621"/>
      <c r="DV35" s="622"/>
      <c r="DW35" s="611">
        <v>1.3</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416032</v>
      </c>
      <c r="S36" s="609"/>
      <c r="T36" s="609"/>
      <c r="U36" s="609"/>
      <c r="V36" s="609"/>
      <c r="W36" s="609"/>
      <c r="X36" s="609"/>
      <c r="Y36" s="610"/>
      <c r="Z36" s="646">
        <v>5.3</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932928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36915</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1481683</v>
      </c>
      <c r="CS36" s="609"/>
      <c r="CT36" s="609"/>
      <c r="CU36" s="609"/>
      <c r="CV36" s="609"/>
      <c r="CW36" s="609"/>
      <c r="CX36" s="609"/>
      <c r="CY36" s="610"/>
      <c r="CZ36" s="611">
        <v>19.600000000000001</v>
      </c>
      <c r="DA36" s="623"/>
      <c r="DB36" s="623"/>
      <c r="DC36" s="624"/>
      <c r="DD36" s="614">
        <v>931540</v>
      </c>
      <c r="DE36" s="609"/>
      <c r="DF36" s="609"/>
      <c r="DG36" s="609"/>
      <c r="DH36" s="609"/>
      <c r="DI36" s="609"/>
      <c r="DJ36" s="609"/>
      <c r="DK36" s="610"/>
      <c r="DL36" s="614">
        <v>617221</v>
      </c>
      <c r="DM36" s="609"/>
      <c r="DN36" s="609"/>
      <c r="DO36" s="609"/>
      <c r="DP36" s="609"/>
      <c r="DQ36" s="609"/>
      <c r="DR36" s="609"/>
      <c r="DS36" s="609"/>
      <c r="DT36" s="609"/>
      <c r="DU36" s="609"/>
      <c r="DV36" s="610"/>
      <c r="DW36" s="611">
        <v>14.3</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156735</v>
      </c>
      <c r="S37" s="609"/>
      <c r="T37" s="609"/>
      <c r="U37" s="609"/>
      <c r="V37" s="609"/>
      <c r="W37" s="609"/>
      <c r="X37" s="609"/>
      <c r="Y37" s="610"/>
      <c r="Z37" s="646">
        <v>2</v>
      </c>
      <c r="AA37" s="646"/>
      <c r="AB37" s="646"/>
      <c r="AC37" s="646"/>
      <c r="AD37" s="647">
        <v>3320</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213048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24845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529238</v>
      </c>
      <c r="CS37" s="621"/>
      <c r="CT37" s="621"/>
      <c r="CU37" s="621"/>
      <c r="CV37" s="621"/>
      <c r="CW37" s="621"/>
      <c r="CX37" s="621"/>
      <c r="CY37" s="622"/>
      <c r="CZ37" s="611">
        <v>7</v>
      </c>
      <c r="DA37" s="623"/>
      <c r="DB37" s="623"/>
      <c r="DC37" s="624"/>
      <c r="DD37" s="614">
        <v>209038</v>
      </c>
      <c r="DE37" s="621"/>
      <c r="DF37" s="621"/>
      <c r="DG37" s="621"/>
      <c r="DH37" s="621"/>
      <c r="DI37" s="621"/>
      <c r="DJ37" s="621"/>
      <c r="DK37" s="622"/>
      <c r="DL37" s="614">
        <v>205320</v>
      </c>
      <c r="DM37" s="621"/>
      <c r="DN37" s="621"/>
      <c r="DO37" s="621"/>
      <c r="DP37" s="621"/>
      <c r="DQ37" s="621"/>
      <c r="DR37" s="621"/>
      <c r="DS37" s="621"/>
      <c r="DT37" s="621"/>
      <c r="DU37" s="621"/>
      <c r="DV37" s="622"/>
      <c r="DW37" s="611">
        <v>4.8</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807545</v>
      </c>
      <c r="S38" s="609"/>
      <c r="T38" s="609"/>
      <c r="U38" s="609"/>
      <c r="V38" s="609"/>
      <c r="W38" s="609"/>
      <c r="X38" s="609"/>
      <c r="Y38" s="610"/>
      <c r="Z38" s="646">
        <v>10.4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128504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963</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804424</v>
      </c>
      <c r="CS38" s="609"/>
      <c r="CT38" s="609"/>
      <c r="CU38" s="609"/>
      <c r="CV38" s="609"/>
      <c r="CW38" s="609"/>
      <c r="CX38" s="609"/>
      <c r="CY38" s="610"/>
      <c r="CZ38" s="611">
        <v>10.6</v>
      </c>
      <c r="DA38" s="623"/>
      <c r="DB38" s="623"/>
      <c r="DC38" s="624"/>
      <c r="DD38" s="614">
        <v>726628</v>
      </c>
      <c r="DE38" s="609"/>
      <c r="DF38" s="609"/>
      <c r="DG38" s="609"/>
      <c r="DH38" s="609"/>
      <c r="DI38" s="609"/>
      <c r="DJ38" s="609"/>
      <c r="DK38" s="610"/>
      <c r="DL38" s="614">
        <v>614446</v>
      </c>
      <c r="DM38" s="609"/>
      <c r="DN38" s="609"/>
      <c r="DO38" s="609"/>
      <c r="DP38" s="609"/>
      <c r="DQ38" s="609"/>
      <c r="DR38" s="609"/>
      <c r="DS38" s="609"/>
      <c r="DT38" s="609"/>
      <c r="DU38" s="609"/>
      <c r="DV38" s="610"/>
      <c r="DW38" s="611">
        <v>14.3</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21236</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1354</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282729</v>
      </c>
      <c r="CS39" s="621"/>
      <c r="CT39" s="621"/>
      <c r="CU39" s="621"/>
      <c r="CV39" s="621"/>
      <c r="CW39" s="621"/>
      <c r="CX39" s="621"/>
      <c r="CY39" s="622"/>
      <c r="CZ39" s="611">
        <v>3.7</v>
      </c>
      <c r="DA39" s="623"/>
      <c r="DB39" s="623"/>
      <c r="DC39" s="624"/>
      <c r="DD39" s="614">
        <v>212530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26245</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32980</v>
      </c>
      <c r="CS40" s="609"/>
      <c r="CT40" s="609"/>
      <c r="CU40" s="609"/>
      <c r="CV40" s="609"/>
      <c r="CW40" s="609"/>
      <c r="CX40" s="609"/>
      <c r="CY40" s="610"/>
      <c r="CZ40" s="611">
        <v>0.4</v>
      </c>
      <c r="DA40" s="623"/>
      <c r="DB40" s="623"/>
      <c r="DC40" s="624"/>
      <c r="DD40" s="614">
        <v>240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7800225</v>
      </c>
      <c r="S41" s="633"/>
      <c r="T41" s="633"/>
      <c r="U41" s="633"/>
      <c r="V41" s="633"/>
      <c r="W41" s="633"/>
      <c r="X41" s="633"/>
      <c r="Y41" s="636"/>
      <c r="Z41" s="637">
        <v>100</v>
      </c>
      <c r="AA41" s="637"/>
      <c r="AB41" s="637"/>
      <c r="AC41" s="637"/>
      <c r="AD41" s="638">
        <v>4281133</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84349</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485791</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516</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858602</v>
      </c>
      <c r="CS42" s="621"/>
      <c r="CT42" s="621"/>
      <c r="CU42" s="621"/>
      <c r="CV42" s="621"/>
      <c r="CW42" s="621"/>
      <c r="CX42" s="621"/>
      <c r="CY42" s="622"/>
      <c r="CZ42" s="611">
        <v>11.4</v>
      </c>
      <c r="DA42" s="623"/>
      <c r="DB42" s="623"/>
      <c r="DC42" s="624"/>
      <c r="DD42" s="614">
        <v>182292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7405</v>
      </c>
      <c r="CS43" s="621"/>
      <c r="CT43" s="621"/>
      <c r="CU43" s="621"/>
      <c r="CV43" s="621"/>
      <c r="CW43" s="621"/>
      <c r="CX43" s="621"/>
      <c r="CY43" s="622"/>
      <c r="CZ43" s="611">
        <v>0.1</v>
      </c>
      <c r="DA43" s="623"/>
      <c r="DB43" s="623"/>
      <c r="DC43" s="624"/>
      <c r="DD43" s="614">
        <v>5834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858602</v>
      </c>
      <c r="CS44" s="609"/>
      <c r="CT44" s="609"/>
      <c r="CU44" s="609"/>
      <c r="CV44" s="609"/>
      <c r="CW44" s="609"/>
      <c r="CX44" s="609"/>
      <c r="CY44" s="610"/>
      <c r="CZ44" s="611">
        <v>11.4</v>
      </c>
      <c r="DA44" s="612"/>
      <c r="DB44" s="612"/>
      <c r="DC44" s="613"/>
      <c r="DD44" s="614">
        <v>182292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167382</v>
      </c>
      <c r="CS45" s="621"/>
      <c r="CT45" s="621"/>
      <c r="CU45" s="621"/>
      <c r="CV45" s="621"/>
      <c r="CW45" s="621"/>
      <c r="CX45" s="621"/>
      <c r="CY45" s="622"/>
      <c r="CZ45" s="611">
        <v>2.2000000000000002</v>
      </c>
      <c r="DA45" s="623"/>
      <c r="DB45" s="623"/>
      <c r="DC45" s="624"/>
      <c r="DD45" s="614">
        <v>5494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627297</v>
      </c>
      <c r="CS46" s="609"/>
      <c r="CT46" s="609"/>
      <c r="CU46" s="609"/>
      <c r="CV46" s="609"/>
      <c r="CW46" s="609"/>
      <c r="CX46" s="609"/>
      <c r="CY46" s="610"/>
      <c r="CZ46" s="611">
        <v>8.3000000000000007</v>
      </c>
      <c r="DA46" s="612"/>
      <c r="DB46" s="612"/>
      <c r="DC46" s="613"/>
      <c r="DD46" s="614">
        <v>137520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7562598</v>
      </c>
      <c r="CS49" s="593"/>
      <c r="CT49" s="593"/>
      <c r="CU49" s="593"/>
      <c r="CV49" s="593"/>
      <c r="CW49" s="593"/>
      <c r="CX49" s="593"/>
      <c r="CY49" s="594"/>
      <c r="CZ49" s="595">
        <v>100</v>
      </c>
      <c r="DA49" s="596"/>
      <c r="DB49" s="596"/>
      <c r="DC49" s="597"/>
      <c r="DD49" s="598">
        <v>5332017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VC2C6TswwI6Q9mEWuRMYvljxWqU7MJa/UwRGq7CKZnGGAqVYf+LwZnceSJbPSiujCpIgq0Rh3hIgkStIaQZ83A==" saltValue="EnhphPncpK6kUAxNfNTm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7891</v>
      </c>
      <c r="R7" s="1090"/>
      <c r="S7" s="1090"/>
      <c r="T7" s="1090"/>
      <c r="U7" s="1090"/>
      <c r="V7" s="1090">
        <v>7654</v>
      </c>
      <c r="W7" s="1090"/>
      <c r="X7" s="1090"/>
      <c r="Y7" s="1090"/>
      <c r="Z7" s="1090"/>
      <c r="AA7" s="1090">
        <v>237</v>
      </c>
      <c r="AB7" s="1090"/>
      <c r="AC7" s="1090"/>
      <c r="AD7" s="1090"/>
      <c r="AE7" s="1091"/>
      <c r="AF7" s="1092">
        <v>180</v>
      </c>
      <c r="AG7" s="1093"/>
      <c r="AH7" s="1093"/>
      <c r="AI7" s="1093"/>
      <c r="AJ7" s="1094"/>
      <c r="AK7" s="1095">
        <v>26</v>
      </c>
      <c r="AL7" s="1096"/>
      <c r="AM7" s="1096"/>
      <c r="AN7" s="1096"/>
      <c r="AO7" s="1096"/>
      <c r="AP7" s="1096">
        <v>10168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555</v>
      </c>
      <c r="BT7" s="1087"/>
      <c r="BU7" s="1087"/>
      <c r="BV7" s="1087"/>
      <c r="BW7" s="1087"/>
      <c r="BX7" s="1087"/>
      <c r="BY7" s="1087"/>
      <c r="BZ7" s="1087"/>
      <c r="CA7" s="1087"/>
      <c r="CB7" s="1087"/>
      <c r="CC7" s="1087"/>
      <c r="CD7" s="1087"/>
      <c r="CE7" s="1087"/>
      <c r="CF7" s="1087"/>
      <c r="CG7" s="1099"/>
      <c r="CH7" s="1083">
        <v>-95</v>
      </c>
      <c r="CI7" s="1084"/>
      <c r="CJ7" s="1084"/>
      <c r="CK7" s="1084"/>
      <c r="CL7" s="1085"/>
      <c r="CM7" s="1083">
        <v>-13</v>
      </c>
      <c r="CN7" s="1084"/>
      <c r="CO7" s="1084"/>
      <c r="CP7" s="1084"/>
      <c r="CQ7" s="1085"/>
      <c r="CR7" s="1083">
        <v>1</v>
      </c>
      <c r="CS7" s="1084"/>
      <c r="CT7" s="1084"/>
      <c r="CU7" s="1084"/>
      <c r="CV7" s="1085"/>
      <c r="CW7" s="1083">
        <v>25</v>
      </c>
      <c r="CX7" s="1084"/>
      <c r="CY7" s="1084"/>
      <c r="CZ7" s="1084"/>
      <c r="DA7" s="1085"/>
      <c r="DB7" s="1083">
        <v>23</v>
      </c>
      <c r="DC7" s="1084"/>
      <c r="DD7" s="1084"/>
      <c r="DE7" s="1084"/>
      <c r="DF7" s="1085"/>
      <c r="DG7" s="1083" t="s">
        <v>556</v>
      </c>
      <c r="DH7" s="1084"/>
      <c r="DI7" s="1084"/>
      <c r="DJ7" s="1084"/>
      <c r="DK7" s="1085"/>
      <c r="DL7" s="1083" t="s">
        <v>556</v>
      </c>
      <c r="DM7" s="1084"/>
      <c r="DN7" s="1084"/>
      <c r="DO7" s="1084"/>
      <c r="DP7" s="1085"/>
      <c r="DQ7" s="1083" t="s">
        <v>556</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23</v>
      </c>
      <c r="R8" s="1026"/>
      <c r="S8" s="1026"/>
      <c r="T8" s="1026"/>
      <c r="U8" s="1026"/>
      <c r="V8" s="1026">
        <v>23</v>
      </c>
      <c r="W8" s="1026"/>
      <c r="X8" s="1026"/>
      <c r="Y8" s="1026"/>
      <c r="Z8" s="1026"/>
      <c r="AA8" s="1026">
        <v>0</v>
      </c>
      <c r="AB8" s="1026"/>
      <c r="AC8" s="1026"/>
      <c r="AD8" s="1026"/>
      <c r="AE8" s="1027"/>
      <c r="AF8" s="1022">
        <v>0</v>
      </c>
      <c r="AG8" s="1023"/>
      <c r="AH8" s="1023"/>
      <c r="AI8" s="1023"/>
      <c r="AJ8" s="1024"/>
      <c r="AK8" s="1067" t="s">
        <v>556</v>
      </c>
      <c r="AL8" s="1068"/>
      <c r="AM8" s="1068"/>
      <c r="AN8" s="1068"/>
      <c r="AO8" s="1068"/>
      <c r="AP8" s="1068" t="s">
        <v>556</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v>5</v>
      </c>
      <c r="R9" s="1026"/>
      <c r="S9" s="1026"/>
      <c r="T9" s="1026"/>
      <c r="U9" s="1026"/>
      <c r="V9" s="1026">
        <v>5</v>
      </c>
      <c r="W9" s="1026"/>
      <c r="X9" s="1026"/>
      <c r="Y9" s="1026"/>
      <c r="Z9" s="1026"/>
      <c r="AA9" s="1026">
        <v>0</v>
      </c>
      <c r="AB9" s="1026"/>
      <c r="AC9" s="1026"/>
      <c r="AD9" s="1026"/>
      <c r="AE9" s="1027"/>
      <c r="AF9" s="1022">
        <v>0</v>
      </c>
      <c r="AG9" s="1023"/>
      <c r="AH9" s="1023"/>
      <c r="AI9" s="1023"/>
      <c r="AJ9" s="1024"/>
      <c r="AK9" s="1067" t="s">
        <v>556</v>
      </c>
      <c r="AL9" s="1068"/>
      <c r="AM9" s="1068"/>
      <c r="AN9" s="1068"/>
      <c r="AO9" s="1068"/>
      <c r="AP9" s="1068" t="s">
        <v>556</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t="s">
        <v>377</v>
      </c>
      <c r="C10" s="1018"/>
      <c r="D10" s="1018"/>
      <c r="E10" s="1018"/>
      <c r="F10" s="1018"/>
      <c r="G10" s="1018"/>
      <c r="H10" s="1018"/>
      <c r="I10" s="1018"/>
      <c r="J10" s="1018"/>
      <c r="K10" s="1018"/>
      <c r="L10" s="1018"/>
      <c r="M10" s="1018"/>
      <c r="N10" s="1018"/>
      <c r="O10" s="1018"/>
      <c r="P10" s="1019"/>
      <c r="Q10" s="1025">
        <v>5</v>
      </c>
      <c r="R10" s="1026"/>
      <c r="S10" s="1026"/>
      <c r="T10" s="1026"/>
      <c r="U10" s="1026"/>
      <c r="V10" s="1026">
        <v>5</v>
      </c>
      <c r="W10" s="1026"/>
      <c r="X10" s="1026"/>
      <c r="Y10" s="1026"/>
      <c r="Z10" s="1026"/>
      <c r="AA10" s="1026">
        <v>0</v>
      </c>
      <c r="AB10" s="1026"/>
      <c r="AC10" s="1026"/>
      <c r="AD10" s="1026"/>
      <c r="AE10" s="1027"/>
      <c r="AF10" s="1022">
        <v>0</v>
      </c>
      <c r="AG10" s="1023"/>
      <c r="AH10" s="1023"/>
      <c r="AI10" s="1023"/>
      <c r="AJ10" s="1024"/>
      <c r="AK10" s="1067" t="s">
        <v>556</v>
      </c>
      <c r="AL10" s="1068"/>
      <c r="AM10" s="1068"/>
      <c r="AN10" s="1068"/>
      <c r="AO10" s="1068"/>
      <c r="AP10" s="1068" t="s">
        <v>556</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378</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379</v>
      </c>
      <c r="B23" s="924" t="s">
        <v>380</v>
      </c>
      <c r="C23" s="925"/>
      <c r="D23" s="925"/>
      <c r="E23" s="925"/>
      <c r="F23" s="925"/>
      <c r="G23" s="925"/>
      <c r="H23" s="925"/>
      <c r="I23" s="925"/>
      <c r="J23" s="925"/>
      <c r="K23" s="925"/>
      <c r="L23" s="925"/>
      <c r="M23" s="925"/>
      <c r="N23" s="925"/>
      <c r="O23" s="925"/>
      <c r="P23" s="935"/>
      <c r="Q23" s="1054">
        <v>7800</v>
      </c>
      <c r="R23" s="1048"/>
      <c r="S23" s="1048"/>
      <c r="T23" s="1048"/>
      <c r="U23" s="1048"/>
      <c r="V23" s="1048">
        <v>7563</v>
      </c>
      <c r="W23" s="1048"/>
      <c r="X23" s="1048"/>
      <c r="Y23" s="1048"/>
      <c r="Z23" s="1048"/>
      <c r="AA23" s="1048">
        <v>238</v>
      </c>
      <c r="AB23" s="1048"/>
      <c r="AC23" s="1048"/>
      <c r="AD23" s="1048"/>
      <c r="AE23" s="1055"/>
      <c r="AF23" s="1056">
        <v>181</v>
      </c>
      <c r="AG23" s="1048"/>
      <c r="AH23" s="1048"/>
      <c r="AI23" s="1048"/>
      <c r="AJ23" s="1057"/>
      <c r="AK23" s="1058"/>
      <c r="AL23" s="1059"/>
      <c r="AM23" s="1059"/>
      <c r="AN23" s="1059"/>
      <c r="AO23" s="1059"/>
      <c r="AP23" s="1048">
        <v>10168</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383</v>
      </c>
      <c r="R26" s="989"/>
      <c r="S26" s="989"/>
      <c r="T26" s="989"/>
      <c r="U26" s="990"/>
      <c r="V26" s="988" t="s">
        <v>384</v>
      </c>
      <c r="W26" s="989"/>
      <c r="X26" s="989"/>
      <c r="Y26" s="989"/>
      <c r="Z26" s="990"/>
      <c r="AA26" s="988" t="s">
        <v>385</v>
      </c>
      <c r="AB26" s="989"/>
      <c r="AC26" s="989"/>
      <c r="AD26" s="989"/>
      <c r="AE26" s="989"/>
      <c r="AF26" s="1042" t="s">
        <v>386</v>
      </c>
      <c r="AG26" s="995"/>
      <c r="AH26" s="995"/>
      <c r="AI26" s="995"/>
      <c r="AJ26" s="1043"/>
      <c r="AK26" s="989" t="s">
        <v>387</v>
      </c>
      <c r="AL26" s="989"/>
      <c r="AM26" s="989"/>
      <c r="AN26" s="989"/>
      <c r="AO26" s="990"/>
      <c r="AP26" s="988" t="s">
        <v>388</v>
      </c>
      <c r="AQ26" s="989"/>
      <c r="AR26" s="989"/>
      <c r="AS26" s="989"/>
      <c r="AT26" s="990"/>
      <c r="AU26" s="988" t="s">
        <v>389</v>
      </c>
      <c r="AV26" s="989"/>
      <c r="AW26" s="989"/>
      <c r="AX26" s="989"/>
      <c r="AY26" s="990"/>
      <c r="AZ26" s="988" t="s">
        <v>390</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391</v>
      </c>
      <c r="C28" s="1035"/>
      <c r="D28" s="1035"/>
      <c r="E28" s="1035"/>
      <c r="F28" s="1035"/>
      <c r="G28" s="1035"/>
      <c r="H28" s="1035"/>
      <c r="I28" s="1035"/>
      <c r="J28" s="1035"/>
      <c r="K28" s="1035"/>
      <c r="L28" s="1035"/>
      <c r="M28" s="1035"/>
      <c r="N28" s="1035"/>
      <c r="O28" s="1035"/>
      <c r="P28" s="1036"/>
      <c r="Q28" s="1037">
        <v>998</v>
      </c>
      <c r="R28" s="1038"/>
      <c r="S28" s="1038"/>
      <c r="T28" s="1038"/>
      <c r="U28" s="1038"/>
      <c r="V28" s="1038">
        <v>961</v>
      </c>
      <c r="W28" s="1038"/>
      <c r="X28" s="1038"/>
      <c r="Y28" s="1038"/>
      <c r="Z28" s="1038"/>
      <c r="AA28" s="1038">
        <v>37</v>
      </c>
      <c r="AB28" s="1038"/>
      <c r="AC28" s="1038"/>
      <c r="AD28" s="1038"/>
      <c r="AE28" s="1039"/>
      <c r="AF28" s="1040">
        <v>37</v>
      </c>
      <c r="AG28" s="1038"/>
      <c r="AH28" s="1038"/>
      <c r="AI28" s="1038"/>
      <c r="AJ28" s="1041"/>
      <c r="AK28" s="1029">
        <v>84</v>
      </c>
      <c r="AL28" s="1030"/>
      <c r="AM28" s="1030"/>
      <c r="AN28" s="1030"/>
      <c r="AO28" s="1030"/>
      <c r="AP28" s="1030" t="s">
        <v>556</v>
      </c>
      <c r="AQ28" s="1030"/>
      <c r="AR28" s="1030"/>
      <c r="AS28" s="1030"/>
      <c r="AT28" s="1030"/>
      <c r="AU28" s="1030" t="s">
        <v>556</v>
      </c>
      <c r="AV28" s="1030"/>
      <c r="AW28" s="1030"/>
      <c r="AX28" s="1030"/>
      <c r="AY28" s="1030"/>
      <c r="AZ28" s="1031" t="s">
        <v>556</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392</v>
      </c>
      <c r="C29" s="1018"/>
      <c r="D29" s="1018"/>
      <c r="E29" s="1018"/>
      <c r="F29" s="1018"/>
      <c r="G29" s="1018"/>
      <c r="H29" s="1018"/>
      <c r="I29" s="1018"/>
      <c r="J29" s="1018"/>
      <c r="K29" s="1018"/>
      <c r="L29" s="1018"/>
      <c r="M29" s="1018"/>
      <c r="N29" s="1018"/>
      <c r="O29" s="1018"/>
      <c r="P29" s="1019"/>
      <c r="Q29" s="1025">
        <v>1504</v>
      </c>
      <c r="R29" s="1026"/>
      <c r="S29" s="1026"/>
      <c r="T29" s="1026"/>
      <c r="U29" s="1026"/>
      <c r="V29" s="1026">
        <v>1436</v>
      </c>
      <c r="W29" s="1026"/>
      <c r="X29" s="1026"/>
      <c r="Y29" s="1026"/>
      <c r="Z29" s="1026"/>
      <c r="AA29" s="1026">
        <v>68</v>
      </c>
      <c r="AB29" s="1026"/>
      <c r="AC29" s="1026"/>
      <c r="AD29" s="1026"/>
      <c r="AE29" s="1027"/>
      <c r="AF29" s="1022">
        <v>68</v>
      </c>
      <c r="AG29" s="1023"/>
      <c r="AH29" s="1023"/>
      <c r="AI29" s="1023"/>
      <c r="AJ29" s="1024"/>
      <c r="AK29" s="967">
        <v>247</v>
      </c>
      <c r="AL29" s="958"/>
      <c r="AM29" s="958"/>
      <c r="AN29" s="958"/>
      <c r="AO29" s="958"/>
      <c r="AP29" s="958" t="s">
        <v>556</v>
      </c>
      <c r="AQ29" s="958"/>
      <c r="AR29" s="958"/>
      <c r="AS29" s="958"/>
      <c r="AT29" s="958"/>
      <c r="AU29" s="958" t="s">
        <v>556</v>
      </c>
      <c r="AV29" s="958"/>
      <c r="AW29" s="958"/>
      <c r="AX29" s="958"/>
      <c r="AY29" s="958"/>
      <c r="AZ29" s="1028" t="s">
        <v>556</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393</v>
      </c>
      <c r="C30" s="1018"/>
      <c r="D30" s="1018"/>
      <c r="E30" s="1018"/>
      <c r="F30" s="1018"/>
      <c r="G30" s="1018"/>
      <c r="H30" s="1018"/>
      <c r="I30" s="1018"/>
      <c r="J30" s="1018"/>
      <c r="K30" s="1018"/>
      <c r="L30" s="1018"/>
      <c r="M30" s="1018"/>
      <c r="N30" s="1018"/>
      <c r="O30" s="1018"/>
      <c r="P30" s="1019"/>
      <c r="Q30" s="1025">
        <v>182</v>
      </c>
      <c r="R30" s="1026"/>
      <c r="S30" s="1026"/>
      <c r="T30" s="1026"/>
      <c r="U30" s="1026"/>
      <c r="V30" s="1026">
        <v>179</v>
      </c>
      <c r="W30" s="1026"/>
      <c r="X30" s="1026"/>
      <c r="Y30" s="1026"/>
      <c r="Z30" s="1026"/>
      <c r="AA30" s="1026">
        <v>3</v>
      </c>
      <c r="AB30" s="1026"/>
      <c r="AC30" s="1026"/>
      <c r="AD30" s="1026"/>
      <c r="AE30" s="1027"/>
      <c r="AF30" s="1022">
        <v>3</v>
      </c>
      <c r="AG30" s="1023"/>
      <c r="AH30" s="1023"/>
      <c r="AI30" s="1023"/>
      <c r="AJ30" s="1024"/>
      <c r="AK30" s="967">
        <v>57</v>
      </c>
      <c r="AL30" s="958"/>
      <c r="AM30" s="958"/>
      <c r="AN30" s="958"/>
      <c r="AO30" s="958"/>
      <c r="AP30" s="958" t="s">
        <v>556</v>
      </c>
      <c r="AQ30" s="958"/>
      <c r="AR30" s="958"/>
      <c r="AS30" s="958"/>
      <c r="AT30" s="958"/>
      <c r="AU30" s="958" t="s">
        <v>556</v>
      </c>
      <c r="AV30" s="958"/>
      <c r="AW30" s="958"/>
      <c r="AX30" s="958"/>
      <c r="AY30" s="958"/>
      <c r="AZ30" s="1028" t="s">
        <v>556</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394</v>
      </c>
      <c r="C31" s="1018"/>
      <c r="D31" s="1018"/>
      <c r="E31" s="1018"/>
      <c r="F31" s="1018"/>
      <c r="G31" s="1018"/>
      <c r="H31" s="1018"/>
      <c r="I31" s="1018"/>
      <c r="J31" s="1018"/>
      <c r="K31" s="1018"/>
      <c r="L31" s="1018"/>
      <c r="M31" s="1018"/>
      <c r="N31" s="1018"/>
      <c r="O31" s="1018"/>
      <c r="P31" s="1019"/>
      <c r="Q31" s="1025">
        <v>91</v>
      </c>
      <c r="R31" s="1026"/>
      <c r="S31" s="1026"/>
      <c r="T31" s="1026"/>
      <c r="U31" s="1026"/>
      <c r="V31" s="1026">
        <v>91</v>
      </c>
      <c r="W31" s="1026"/>
      <c r="X31" s="1026"/>
      <c r="Y31" s="1026"/>
      <c r="Z31" s="1026"/>
      <c r="AA31" s="1026">
        <v>0</v>
      </c>
      <c r="AB31" s="1026"/>
      <c r="AC31" s="1026"/>
      <c r="AD31" s="1026"/>
      <c r="AE31" s="1027"/>
      <c r="AF31" s="1022">
        <v>0</v>
      </c>
      <c r="AG31" s="1023"/>
      <c r="AH31" s="1023"/>
      <c r="AI31" s="1023"/>
      <c r="AJ31" s="1024"/>
      <c r="AK31" s="967">
        <v>16</v>
      </c>
      <c r="AL31" s="958"/>
      <c r="AM31" s="958"/>
      <c r="AN31" s="958"/>
      <c r="AO31" s="958"/>
      <c r="AP31" s="958">
        <v>24</v>
      </c>
      <c r="AQ31" s="958"/>
      <c r="AR31" s="958"/>
      <c r="AS31" s="958"/>
      <c r="AT31" s="958"/>
      <c r="AU31" s="958">
        <v>6</v>
      </c>
      <c r="AV31" s="958"/>
      <c r="AW31" s="958"/>
      <c r="AX31" s="958"/>
      <c r="AY31" s="958"/>
      <c r="AZ31" s="1028" t="s">
        <v>556</v>
      </c>
      <c r="BA31" s="1028"/>
      <c r="BB31" s="1028"/>
      <c r="BC31" s="1028"/>
      <c r="BD31" s="1028"/>
      <c r="BE31" s="959" t="s">
        <v>395</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396</v>
      </c>
      <c r="C32" s="1018"/>
      <c r="D32" s="1018"/>
      <c r="E32" s="1018"/>
      <c r="F32" s="1018"/>
      <c r="G32" s="1018"/>
      <c r="H32" s="1018"/>
      <c r="I32" s="1018"/>
      <c r="J32" s="1018"/>
      <c r="K32" s="1018"/>
      <c r="L32" s="1018"/>
      <c r="M32" s="1018"/>
      <c r="N32" s="1018"/>
      <c r="O32" s="1018"/>
      <c r="P32" s="1019"/>
      <c r="Q32" s="1025">
        <v>577</v>
      </c>
      <c r="R32" s="1026"/>
      <c r="S32" s="1026"/>
      <c r="T32" s="1026"/>
      <c r="U32" s="1026"/>
      <c r="V32" s="1026">
        <v>519</v>
      </c>
      <c r="W32" s="1026"/>
      <c r="X32" s="1026"/>
      <c r="Y32" s="1026"/>
      <c r="Z32" s="1026"/>
      <c r="AA32" s="1026">
        <v>59</v>
      </c>
      <c r="AB32" s="1026"/>
      <c r="AC32" s="1026"/>
      <c r="AD32" s="1026"/>
      <c r="AE32" s="1027"/>
      <c r="AF32" s="1022">
        <v>59</v>
      </c>
      <c r="AG32" s="1023"/>
      <c r="AH32" s="1023"/>
      <c r="AI32" s="1023"/>
      <c r="AJ32" s="1024"/>
      <c r="AK32" s="967">
        <v>208</v>
      </c>
      <c r="AL32" s="958"/>
      <c r="AM32" s="958"/>
      <c r="AN32" s="958"/>
      <c r="AO32" s="958"/>
      <c r="AP32" s="958">
        <v>924</v>
      </c>
      <c r="AQ32" s="958"/>
      <c r="AR32" s="958"/>
      <c r="AS32" s="958"/>
      <c r="AT32" s="958"/>
      <c r="AU32" s="958">
        <v>881</v>
      </c>
      <c r="AV32" s="958"/>
      <c r="AW32" s="958"/>
      <c r="AX32" s="958"/>
      <c r="AY32" s="958"/>
      <c r="AZ32" s="1028" t="s">
        <v>556</v>
      </c>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397</v>
      </c>
      <c r="C33" s="1018"/>
      <c r="D33" s="1018"/>
      <c r="E33" s="1018"/>
      <c r="F33" s="1018"/>
      <c r="G33" s="1018"/>
      <c r="H33" s="1018"/>
      <c r="I33" s="1018"/>
      <c r="J33" s="1018"/>
      <c r="K33" s="1018"/>
      <c r="L33" s="1018"/>
      <c r="M33" s="1018"/>
      <c r="N33" s="1018"/>
      <c r="O33" s="1018"/>
      <c r="P33" s="1019"/>
      <c r="Q33" s="1025">
        <v>50</v>
      </c>
      <c r="R33" s="1026"/>
      <c r="S33" s="1026"/>
      <c r="T33" s="1026"/>
      <c r="U33" s="1026"/>
      <c r="V33" s="1026">
        <v>38</v>
      </c>
      <c r="W33" s="1026"/>
      <c r="X33" s="1026"/>
      <c r="Y33" s="1026"/>
      <c r="Z33" s="1026"/>
      <c r="AA33" s="1026">
        <v>12</v>
      </c>
      <c r="AB33" s="1026"/>
      <c r="AC33" s="1026"/>
      <c r="AD33" s="1026"/>
      <c r="AE33" s="1027"/>
      <c r="AF33" s="1022">
        <v>12</v>
      </c>
      <c r="AG33" s="1023"/>
      <c r="AH33" s="1023"/>
      <c r="AI33" s="1023"/>
      <c r="AJ33" s="1024"/>
      <c r="AK33" s="967">
        <v>28</v>
      </c>
      <c r="AL33" s="958"/>
      <c r="AM33" s="958"/>
      <c r="AN33" s="958"/>
      <c r="AO33" s="958"/>
      <c r="AP33" s="958">
        <v>144</v>
      </c>
      <c r="AQ33" s="958"/>
      <c r="AR33" s="958"/>
      <c r="AS33" s="958"/>
      <c r="AT33" s="958"/>
      <c r="AU33" s="958">
        <v>144</v>
      </c>
      <c r="AV33" s="958"/>
      <c r="AW33" s="958"/>
      <c r="AX33" s="958"/>
      <c r="AY33" s="958"/>
      <c r="AZ33" s="1028" t="s">
        <v>556</v>
      </c>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398</v>
      </c>
      <c r="C34" s="1018"/>
      <c r="D34" s="1018"/>
      <c r="E34" s="1018"/>
      <c r="F34" s="1018"/>
      <c r="G34" s="1018"/>
      <c r="H34" s="1018"/>
      <c r="I34" s="1018"/>
      <c r="J34" s="1018"/>
      <c r="K34" s="1018"/>
      <c r="L34" s="1018"/>
      <c r="M34" s="1018"/>
      <c r="N34" s="1018"/>
      <c r="O34" s="1018"/>
      <c r="P34" s="1019"/>
      <c r="Q34" s="1025">
        <v>65</v>
      </c>
      <c r="R34" s="1026"/>
      <c r="S34" s="1026"/>
      <c r="T34" s="1026"/>
      <c r="U34" s="1026"/>
      <c r="V34" s="1026">
        <v>61</v>
      </c>
      <c r="W34" s="1026"/>
      <c r="X34" s="1026"/>
      <c r="Y34" s="1026"/>
      <c r="Z34" s="1026"/>
      <c r="AA34" s="1026">
        <v>4</v>
      </c>
      <c r="AB34" s="1026"/>
      <c r="AC34" s="1026"/>
      <c r="AD34" s="1026"/>
      <c r="AE34" s="1027"/>
      <c r="AF34" s="1022">
        <v>4</v>
      </c>
      <c r="AG34" s="1023"/>
      <c r="AH34" s="1023"/>
      <c r="AI34" s="1023"/>
      <c r="AJ34" s="1024"/>
      <c r="AK34" s="967">
        <v>46</v>
      </c>
      <c r="AL34" s="958"/>
      <c r="AM34" s="958"/>
      <c r="AN34" s="958"/>
      <c r="AO34" s="958"/>
      <c r="AP34" s="958">
        <v>246</v>
      </c>
      <c r="AQ34" s="958"/>
      <c r="AR34" s="958"/>
      <c r="AS34" s="958"/>
      <c r="AT34" s="958"/>
      <c r="AU34" s="958">
        <v>246</v>
      </c>
      <c r="AV34" s="958"/>
      <c r="AW34" s="958"/>
      <c r="AX34" s="958"/>
      <c r="AY34" s="958"/>
      <c r="AZ34" s="1028" t="s">
        <v>556</v>
      </c>
      <c r="BA34" s="1028"/>
      <c r="BB34" s="1028"/>
      <c r="BC34" s="1028"/>
      <c r="BD34" s="1028"/>
      <c r="BE34" s="959" t="s">
        <v>395</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t="s">
        <v>557</v>
      </c>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379</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183</v>
      </c>
      <c r="AG63" s="946"/>
      <c r="AH63" s="946"/>
      <c r="AI63" s="946"/>
      <c r="AJ63" s="1009"/>
      <c r="AK63" s="1010"/>
      <c r="AL63" s="950"/>
      <c r="AM63" s="950"/>
      <c r="AN63" s="950"/>
      <c r="AO63" s="950"/>
      <c r="AP63" s="946">
        <v>1338</v>
      </c>
      <c r="AQ63" s="946"/>
      <c r="AR63" s="946"/>
      <c r="AS63" s="946"/>
      <c r="AT63" s="946"/>
      <c r="AU63" s="946">
        <v>1277</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402</v>
      </c>
      <c r="B66" s="983"/>
      <c r="C66" s="983"/>
      <c r="D66" s="983"/>
      <c r="E66" s="983"/>
      <c r="F66" s="983"/>
      <c r="G66" s="983"/>
      <c r="H66" s="983"/>
      <c r="I66" s="983"/>
      <c r="J66" s="983"/>
      <c r="K66" s="983"/>
      <c r="L66" s="983"/>
      <c r="M66" s="983"/>
      <c r="N66" s="983"/>
      <c r="O66" s="983"/>
      <c r="P66" s="984"/>
      <c r="Q66" s="988" t="s">
        <v>383</v>
      </c>
      <c r="R66" s="989"/>
      <c r="S66" s="989"/>
      <c r="T66" s="989"/>
      <c r="U66" s="990"/>
      <c r="V66" s="988" t="s">
        <v>384</v>
      </c>
      <c r="W66" s="989"/>
      <c r="X66" s="989"/>
      <c r="Y66" s="989"/>
      <c r="Z66" s="990"/>
      <c r="AA66" s="988" t="s">
        <v>385</v>
      </c>
      <c r="AB66" s="989"/>
      <c r="AC66" s="989"/>
      <c r="AD66" s="989"/>
      <c r="AE66" s="990"/>
      <c r="AF66" s="994" t="s">
        <v>386</v>
      </c>
      <c r="AG66" s="995"/>
      <c r="AH66" s="995"/>
      <c r="AI66" s="995"/>
      <c r="AJ66" s="996"/>
      <c r="AK66" s="988" t="s">
        <v>387</v>
      </c>
      <c r="AL66" s="983"/>
      <c r="AM66" s="983"/>
      <c r="AN66" s="983"/>
      <c r="AO66" s="984"/>
      <c r="AP66" s="988" t="s">
        <v>388</v>
      </c>
      <c r="AQ66" s="989"/>
      <c r="AR66" s="989"/>
      <c r="AS66" s="989"/>
      <c r="AT66" s="990"/>
      <c r="AU66" s="988" t="s">
        <v>403</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551</v>
      </c>
      <c r="C68" s="973"/>
      <c r="D68" s="973"/>
      <c r="E68" s="973"/>
      <c r="F68" s="973"/>
      <c r="G68" s="973"/>
      <c r="H68" s="973"/>
      <c r="I68" s="973"/>
      <c r="J68" s="973"/>
      <c r="K68" s="973"/>
      <c r="L68" s="973"/>
      <c r="M68" s="973"/>
      <c r="N68" s="973"/>
      <c r="O68" s="973"/>
      <c r="P68" s="974"/>
      <c r="Q68" s="975">
        <v>3103</v>
      </c>
      <c r="R68" s="969"/>
      <c r="S68" s="969"/>
      <c r="T68" s="969"/>
      <c r="U68" s="969"/>
      <c r="V68" s="969">
        <v>3103</v>
      </c>
      <c r="W68" s="969"/>
      <c r="X68" s="969"/>
      <c r="Y68" s="969"/>
      <c r="Z68" s="969"/>
      <c r="AA68" s="969">
        <v>0</v>
      </c>
      <c r="AB68" s="969"/>
      <c r="AC68" s="969"/>
      <c r="AD68" s="969"/>
      <c r="AE68" s="969"/>
      <c r="AF68" s="969" t="s">
        <v>556</v>
      </c>
      <c r="AG68" s="969"/>
      <c r="AH68" s="969"/>
      <c r="AI68" s="969"/>
      <c r="AJ68" s="969"/>
      <c r="AK68" s="969" t="s">
        <v>556</v>
      </c>
      <c r="AL68" s="969"/>
      <c r="AM68" s="969"/>
      <c r="AN68" s="969"/>
      <c r="AO68" s="969"/>
      <c r="AP68" s="969">
        <v>16295</v>
      </c>
      <c r="AQ68" s="969"/>
      <c r="AR68" s="969"/>
      <c r="AS68" s="969"/>
      <c r="AT68" s="969"/>
      <c r="AU68" s="969">
        <v>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552</v>
      </c>
      <c r="C69" s="962"/>
      <c r="D69" s="962"/>
      <c r="E69" s="962"/>
      <c r="F69" s="962"/>
      <c r="G69" s="962"/>
      <c r="H69" s="962"/>
      <c r="I69" s="962"/>
      <c r="J69" s="962"/>
      <c r="K69" s="962"/>
      <c r="L69" s="962"/>
      <c r="M69" s="962"/>
      <c r="N69" s="962"/>
      <c r="O69" s="962"/>
      <c r="P69" s="963"/>
      <c r="Q69" s="964">
        <v>4343</v>
      </c>
      <c r="R69" s="958"/>
      <c r="S69" s="958"/>
      <c r="T69" s="958"/>
      <c r="U69" s="958"/>
      <c r="V69" s="958">
        <v>4160</v>
      </c>
      <c r="W69" s="958"/>
      <c r="X69" s="958"/>
      <c r="Y69" s="958"/>
      <c r="Z69" s="958"/>
      <c r="AA69" s="958">
        <v>183</v>
      </c>
      <c r="AB69" s="958"/>
      <c r="AC69" s="958"/>
      <c r="AD69" s="958"/>
      <c r="AE69" s="958"/>
      <c r="AF69" s="958">
        <v>183</v>
      </c>
      <c r="AG69" s="958"/>
      <c r="AH69" s="958"/>
      <c r="AI69" s="958"/>
      <c r="AJ69" s="958"/>
      <c r="AK69" s="958" t="s">
        <v>556</v>
      </c>
      <c r="AL69" s="958"/>
      <c r="AM69" s="958"/>
      <c r="AN69" s="958"/>
      <c r="AO69" s="958"/>
      <c r="AP69" s="958" t="s">
        <v>556</v>
      </c>
      <c r="AQ69" s="958"/>
      <c r="AR69" s="958"/>
      <c r="AS69" s="958"/>
      <c r="AT69" s="958"/>
      <c r="AU69" s="958" t="s">
        <v>556</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553</v>
      </c>
      <c r="C70" s="962"/>
      <c r="D70" s="962"/>
      <c r="E70" s="962"/>
      <c r="F70" s="962"/>
      <c r="G70" s="962"/>
      <c r="H70" s="962"/>
      <c r="I70" s="962"/>
      <c r="J70" s="962"/>
      <c r="K70" s="962"/>
      <c r="L70" s="962"/>
      <c r="M70" s="962"/>
      <c r="N70" s="962"/>
      <c r="O70" s="962"/>
      <c r="P70" s="963"/>
      <c r="Q70" s="964">
        <v>1609</v>
      </c>
      <c r="R70" s="958"/>
      <c r="S70" s="958"/>
      <c r="T70" s="958"/>
      <c r="U70" s="958"/>
      <c r="V70" s="958">
        <v>1467</v>
      </c>
      <c r="W70" s="958"/>
      <c r="X70" s="958"/>
      <c r="Y70" s="958"/>
      <c r="Z70" s="958"/>
      <c r="AA70" s="958">
        <v>141</v>
      </c>
      <c r="AB70" s="958"/>
      <c r="AC70" s="958"/>
      <c r="AD70" s="958"/>
      <c r="AE70" s="958"/>
      <c r="AF70" s="958">
        <v>141</v>
      </c>
      <c r="AG70" s="958"/>
      <c r="AH70" s="958"/>
      <c r="AI70" s="958"/>
      <c r="AJ70" s="958"/>
      <c r="AK70" s="958" t="s">
        <v>556</v>
      </c>
      <c r="AL70" s="958"/>
      <c r="AM70" s="958"/>
      <c r="AN70" s="958"/>
      <c r="AO70" s="958"/>
      <c r="AP70" s="958" t="s">
        <v>556</v>
      </c>
      <c r="AQ70" s="958"/>
      <c r="AR70" s="958"/>
      <c r="AS70" s="958"/>
      <c r="AT70" s="958"/>
      <c r="AU70" s="958" t="s">
        <v>556</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554</v>
      </c>
      <c r="C71" s="962"/>
      <c r="D71" s="962"/>
      <c r="E71" s="962"/>
      <c r="F71" s="962"/>
      <c r="G71" s="962"/>
      <c r="H71" s="962"/>
      <c r="I71" s="962"/>
      <c r="J71" s="962"/>
      <c r="K71" s="962"/>
      <c r="L71" s="962"/>
      <c r="M71" s="962"/>
      <c r="N71" s="962"/>
      <c r="O71" s="962"/>
      <c r="P71" s="963"/>
      <c r="Q71" s="964">
        <v>456917</v>
      </c>
      <c r="R71" s="958"/>
      <c r="S71" s="958"/>
      <c r="T71" s="958"/>
      <c r="U71" s="958"/>
      <c r="V71" s="958">
        <v>456118</v>
      </c>
      <c r="W71" s="958"/>
      <c r="X71" s="958"/>
      <c r="Y71" s="958"/>
      <c r="Z71" s="958"/>
      <c r="AA71" s="958">
        <v>799</v>
      </c>
      <c r="AB71" s="958"/>
      <c r="AC71" s="958"/>
      <c r="AD71" s="958"/>
      <c r="AE71" s="958"/>
      <c r="AF71" s="958">
        <v>794</v>
      </c>
      <c r="AG71" s="958"/>
      <c r="AH71" s="958"/>
      <c r="AI71" s="958"/>
      <c r="AJ71" s="958"/>
      <c r="AK71" s="958">
        <v>892</v>
      </c>
      <c r="AL71" s="958"/>
      <c r="AM71" s="958"/>
      <c r="AN71" s="958"/>
      <c r="AO71" s="958"/>
      <c r="AP71" s="958" t="s">
        <v>556</v>
      </c>
      <c r="AQ71" s="958"/>
      <c r="AR71" s="958"/>
      <c r="AS71" s="958"/>
      <c r="AT71" s="958"/>
      <c r="AU71" s="958" t="s">
        <v>556</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558</v>
      </c>
      <c r="C72" s="962"/>
      <c r="D72" s="962"/>
      <c r="E72" s="962"/>
      <c r="F72" s="962"/>
      <c r="G72" s="962"/>
      <c r="H72" s="962"/>
      <c r="I72" s="962"/>
      <c r="J72" s="962"/>
      <c r="K72" s="962"/>
      <c r="L72" s="962"/>
      <c r="M72" s="962"/>
      <c r="N72" s="962"/>
      <c r="O72" s="962"/>
      <c r="P72" s="963"/>
      <c r="Q72" s="964">
        <v>28832</v>
      </c>
      <c r="R72" s="958"/>
      <c r="S72" s="958"/>
      <c r="T72" s="958"/>
      <c r="U72" s="958"/>
      <c r="V72" s="958">
        <v>26141</v>
      </c>
      <c r="W72" s="958"/>
      <c r="X72" s="958"/>
      <c r="Y72" s="958"/>
      <c r="Z72" s="958"/>
      <c r="AA72" s="958">
        <v>2691</v>
      </c>
      <c r="AB72" s="958"/>
      <c r="AC72" s="958"/>
      <c r="AD72" s="958"/>
      <c r="AE72" s="958"/>
      <c r="AF72" s="958">
        <v>36115</v>
      </c>
      <c r="AG72" s="958"/>
      <c r="AH72" s="958"/>
      <c r="AI72" s="958"/>
      <c r="AJ72" s="958"/>
      <c r="AK72" s="958" t="s">
        <v>556</v>
      </c>
      <c r="AL72" s="958"/>
      <c r="AM72" s="958"/>
      <c r="AN72" s="958"/>
      <c r="AO72" s="958"/>
      <c r="AP72" s="958">
        <v>55247</v>
      </c>
      <c r="AQ72" s="958"/>
      <c r="AR72" s="958"/>
      <c r="AS72" s="958"/>
      <c r="AT72" s="958"/>
      <c r="AU72" s="958">
        <v>871</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559</v>
      </c>
      <c r="C73" s="962"/>
      <c r="D73" s="962"/>
      <c r="E73" s="962"/>
      <c r="F73" s="962"/>
      <c r="G73" s="962"/>
      <c r="H73" s="962"/>
      <c r="I73" s="962"/>
      <c r="J73" s="962"/>
      <c r="K73" s="962"/>
      <c r="L73" s="962"/>
      <c r="M73" s="962"/>
      <c r="N73" s="962"/>
      <c r="O73" s="962"/>
      <c r="P73" s="963"/>
      <c r="Q73" s="964">
        <v>3013</v>
      </c>
      <c r="R73" s="958"/>
      <c r="S73" s="958"/>
      <c r="T73" s="958"/>
      <c r="U73" s="958"/>
      <c r="V73" s="958">
        <v>2588</v>
      </c>
      <c r="W73" s="958"/>
      <c r="X73" s="958"/>
      <c r="Y73" s="958"/>
      <c r="Z73" s="958"/>
      <c r="AA73" s="958">
        <v>425</v>
      </c>
      <c r="AB73" s="958"/>
      <c r="AC73" s="958"/>
      <c r="AD73" s="958"/>
      <c r="AE73" s="958"/>
      <c r="AF73" s="958">
        <v>3544</v>
      </c>
      <c r="AG73" s="958"/>
      <c r="AH73" s="958"/>
      <c r="AI73" s="958"/>
      <c r="AJ73" s="958"/>
      <c r="AK73" s="958" t="s">
        <v>556</v>
      </c>
      <c r="AL73" s="958"/>
      <c r="AM73" s="958"/>
      <c r="AN73" s="958"/>
      <c r="AO73" s="958"/>
      <c r="AP73" s="958">
        <v>9249</v>
      </c>
      <c r="AQ73" s="958"/>
      <c r="AR73" s="958"/>
      <c r="AS73" s="958"/>
      <c r="AT73" s="958"/>
      <c r="AU73" s="958" t="s">
        <v>556</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379</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40777</v>
      </c>
      <c r="AG88" s="946"/>
      <c r="AH88" s="946"/>
      <c r="AI88" s="946"/>
      <c r="AJ88" s="946"/>
      <c r="AK88" s="950"/>
      <c r="AL88" s="950"/>
      <c r="AM88" s="950"/>
      <c r="AN88" s="950"/>
      <c r="AO88" s="950"/>
      <c r="AP88" s="946">
        <v>80791</v>
      </c>
      <c r="AQ88" s="946"/>
      <c r="AR88" s="946"/>
      <c r="AS88" s="946"/>
      <c r="AT88" s="946"/>
      <c r="AU88" s="946">
        <v>872</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v>
      </c>
      <c r="CS102" s="940"/>
      <c r="CT102" s="940"/>
      <c r="CU102" s="940"/>
      <c r="CV102" s="941"/>
      <c r="CW102" s="939">
        <v>25</v>
      </c>
      <c r="CX102" s="940"/>
      <c r="CY102" s="940"/>
      <c r="CZ102" s="940"/>
      <c r="DA102" s="941"/>
      <c r="DB102" s="939">
        <v>23</v>
      </c>
      <c r="DC102" s="940"/>
      <c r="DD102" s="940"/>
      <c r="DE102" s="940"/>
      <c r="DF102" s="941"/>
      <c r="DG102" s="939" t="s">
        <v>556</v>
      </c>
      <c r="DH102" s="940"/>
      <c r="DI102" s="940"/>
      <c r="DJ102" s="940"/>
      <c r="DK102" s="941"/>
      <c r="DL102" s="939" t="s">
        <v>556</v>
      </c>
      <c r="DM102" s="940"/>
      <c r="DN102" s="940"/>
      <c r="DO102" s="940"/>
      <c r="DP102" s="941"/>
      <c r="DQ102" s="939" t="s">
        <v>556</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24" customFormat="1" ht="26.25" customHeight="1" x14ac:dyDescent="0.2">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1110373</v>
      </c>
      <c r="AB110" s="876"/>
      <c r="AC110" s="876"/>
      <c r="AD110" s="876"/>
      <c r="AE110" s="877"/>
      <c r="AF110" s="878">
        <v>1183390</v>
      </c>
      <c r="AG110" s="876"/>
      <c r="AH110" s="876"/>
      <c r="AI110" s="876"/>
      <c r="AJ110" s="877"/>
      <c r="AK110" s="878">
        <v>1190206</v>
      </c>
      <c r="AL110" s="876"/>
      <c r="AM110" s="876"/>
      <c r="AN110" s="876"/>
      <c r="AO110" s="877"/>
      <c r="AP110" s="879">
        <v>35.4</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10416826</v>
      </c>
      <c r="BR110" s="829"/>
      <c r="BS110" s="829"/>
      <c r="BT110" s="829"/>
      <c r="BU110" s="829"/>
      <c r="BV110" s="829">
        <v>10483631</v>
      </c>
      <c r="BW110" s="829"/>
      <c r="BX110" s="829"/>
      <c r="BY110" s="829"/>
      <c r="BZ110" s="829"/>
      <c r="CA110" s="829">
        <v>10167957</v>
      </c>
      <c r="CB110" s="829"/>
      <c r="CC110" s="829"/>
      <c r="CD110" s="829"/>
      <c r="CE110" s="829"/>
      <c r="CF110" s="853">
        <v>302.2</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1959872</v>
      </c>
      <c r="BR112" s="804"/>
      <c r="BS112" s="804"/>
      <c r="BT112" s="804"/>
      <c r="BU112" s="804"/>
      <c r="BV112" s="804">
        <v>1996530</v>
      </c>
      <c r="BW112" s="804"/>
      <c r="BX112" s="804"/>
      <c r="BY112" s="804"/>
      <c r="BZ112" s="804"/>
      <c r="CA112" s="804">
        <v>1276733</v>
      </c>
      <c r="CB112" s="804"/>
      <c r="CC112" s="804"/>
      <c r="CD112" s="804"/>
      <c r="CE112" s="804"/>
      <c r="CF112" s="862">
        <v>37.9</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165676</v>
      </c>
      <c r="AB113" s="906"/>
      <c r="AC113" s="906"/>
      <c r="AD113" s="906"/>
      <c r="AE113" s="907"/>
      <c r="AF113" s="908">
        <v>169720</v>
      </c>
      <c r="AG113" s="906"/>
      <c r="AH113" s="906"/>
      <c r="AI113" s="906"/>
      <c r="AJ113" s="907"/>
      <c r="AK113" s="908">
        <v>115514</v>
      </c>
      <c r="AL113" s="906"/>
      <c r="AM113" s="906"/>
      <c r="AN113" s="906"/>
      <c r="AO113" s="907"/>
      <c r="AP113" s="909">
        <v>3.4</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v>1090</v>
      </c>
      <c r="BR113" s="804"/>
      <c r="BS113" s="804"/>
      <c r="BT113" s="804"/>
      <c r="BU113" s="804"/>
      <c r="BV113" s="804">
        <v>860</v>
      </c>
      <c r="BW113" s="804"/>
      <c r="BX113" s="804"/>
      <c r="BY113" s="804"/>
      <c r="BZ113" s="804"/>
      <c r="CA113" s="804">
        <v>871892</v>
      </c>
      <c r="CB113" s="804"/>
      <c r="CC113" s="804"/>
      <c r="CD113" s="804"/>
      <c r="CE113" s="804"/>
      <c r="CF113" s="862">
        <v>25.9</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230</v>
      </c>
      <c r="AB114" s="767"/>
      <c r="AC114" s="767"/>
      <c r="AD114" s="767"/>
      <c r="AE114" s="768"/>
      <c r="AF114" s="769">
        <v>230</v>
      </c>
      <c r="AG114" s="767"/>
      <c r="AH114" s="767"/>
      <c r="AI114" s="767"/>
      <c r="AJ114" s="768"/>
      <c r="AK114" s="769">
        <v>62532</v>
      </c>
      <c r="AL114" s="767"/>
      <c r="AM114" s="767"/>
      <c r="AN114" s="767"/>
      <c r="AO114" s="768"/>
      <c r="AP114" s="811">
        <v>1.9</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707094</v>
      </c>
      <c r="BR114" s="804"/>
      <c r="BS114" s="804"/>
      <c r="BT114" s="804"/>
      <c r="BU114" s="804"/>
      <c r="BV114" s="804">
        <v>795635</v>
      </c>
      <c r="BW114" s="804"/>
      <c r="BX114" s="804"/>
      <c r="BY114" s="804"/>
      <c r="BZ114" s="804"/>
      <c r="CA114" s="804">
        <v>838257</v>
      </c>
      <c r="CB114" s="804"/>
      <c r="CC114" s="804"/>
      <c r="CD114" s="804"/>
      <c r="CE114" s="804"/>
      <c r="CF114" s="862">
        <v>24.9</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31</v>
      </c>
      <c r="AB115" s="906"/>
      <c r="AC115" s="906"/>
      <c r="AD115" s="906"/>
      <c r="AE115" s="907"/>
      <c r="AF115" s="908">
        <v>17</v>
      </c>
      <c r="AG115" s="906"/>
      <c r="AH115" s="906"/>
      <c r="AI115" s="906"/>
      <c r="AJ115" s="907"/>
      <c r="AK115" s="908">
        <v>21</v>
      </c>
      <c r="AL115" s="906"/>
      <c r="AM115" s="906"/>
      <c r="AN115" s="906"/>
      <c r="AO115" s="907"/>
      <c r="AP115" s="909">
        <v>0</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414</v>
      </c>
      <c r="AB116" s="767"/>
      <c r="AC116" s="767"/>
      <c r="AD116" s="767"/>
      <c r="AE116" s="768"/>
      <c r="AF116" s="769">
        <v>493</v>
      </c>
      <c r="AG116" s="767"/>
      <c r="AH116" s="767"/>
      <c r="AI116" s="767"/>
      <c r="AJ116" s="768"/>
      <c r="AK116" s="769">
        <v>532</v>
      </c>
      <c r="AL116" s="767"/>
      <c r="AM116" s="767"/>
      <c r="AN116" s="767"/>
      <c r="AO116" s="768"/>
      <c r="AP116" s="811">
        <v>0</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1276724</v>
      </c>
      <c r="AB117" s="890"/>
      <c r="AC117" s="890"/>
      <c r="AD117" s="890"/>
      <c r="AE117" s="891"/>
      <c r="AF117" s="892">
        <v>1353850</v>
      </c>
      <c r="AG117" s="890"/>
      <c r="AH117" s="890"/>
      <c r="AI117" s="890"/>
      <c r="AJ117" s="891"/>
      <c r="AK117" s="892">
        <v>1368805</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445</v>
      </c>
      <c r="BP119" s="865"/>
      <c r="BQ119" s="866">
        <v>13084882</v>
      </c>
      <c r="BR119" s="832"/>
      <c r="BS119" s="832"/>
      <c r="BT119" s="832"/>
      <c r="BU119" s="832"/>
      <c r="BV119" s="832">
        <v>13276656</v>
      </c>
      <c r="BW119" s="832"/>
      <c r="BX119" s="832"/>
      <c r="BY119" s="832"/>
      <c r="BZ119" s="832"/>
      <c r="CA119" s="832">
        <v>13154839</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4859651</v>
      </c>
      <c r="BR120" s="829"/>
      <c r="BS120" s="829"/>
      <c r="BT120" s="829"/>
      <c r="BU120" s="829"/>
      <c r="BV120" s="829">
        <v>5149959</v>
      </c>
      <c r="BW120" s="829"/>
      <c r="BX120" s="829"/>
      <c r="BY120" s="829"/>
      <c r="BZ120" s="829"/>
      <c r="CA120" s="829">
        <v>5052995</v>
      </c>
      <c r="CB120" s="829"/>
      <c r="CC120" s="829"/>
      <c r="CD120" s="829"/>
      <c r="CE120" s="829"/>
      <c r="CF120" s="853">
        <v>150.19999999999999</v>
      </c>
      <c r="CG120" s="854"/>
      <c r="CH120" s="854"/>
      <c r="CI120" s="854"/>
      <c r="CJ120" s="854"/>
      <c r="CK120" s="855" t="s">
        <v>449</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825760</v>
      </c>
      <c r="DH120" s="829"/>
      <c r="DI120" s="829"/>
      <c r="DJ120" s="829"/>
      <c r="DK120" s="829"/>
      <c r="DL120" s="829">
        <v>826807</v>
      </c>
      <c r="DM120" s="829"/>
      <c r="DN120" s="829"/>
      <c r="DO120" s="829"/>
      <c r="DP120" s="829"/>
      <c r="DQ120" s="829">
        <v>881101</v>
      </c>
      <c r="DR120" s="829"/>
      <c r="DS120" s="829"/>
      <c r="DT120" s="829"/>
      <c r="DU120" s="829"/>
      <c r="DV120" s="830">
        <v>26.2</v>
      </c>
      <c r="DW120" s="830"/>
      <c r="DX120" s="830"/>
      <c r="DY120" s="830"/>
      <c r="DZ120" s="831"/>
    </row>
    <row r="121" spans="1:130" s="224" customFormat="1" ht="26.25" customHeight="1" x14ac:dyDescent="0.2">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705544</v>
      </c>
      <c r="BR121" s="804"/>
      <c r="BS121" s="804"/>
      <c r="BT121" s="804"/>
      <c r="BU121" s="804"/>
      <c r="BV121" s="804">
        <v>810850</v>
      </c>
      <c r="BW121" s="804"/>
      <c r="BX121" s="804"/>
      <c r="BY121" s="804"/>
      <c r="BZ121" s="804"/>
      <c r="CA121" s="804">
        <v>781985</v>
      </c>
      <c r="CB121" s="804"/>
      <c r="CC121" s="804"/>
      <c r="CD121" s="804"/>
      <c r="CE121" s="804"/>
      <c r="CF121" s="862">
        <v>23.2</v>
      </c>
      <c r="CG121" s="863"/>
      <c r="CH121" s="863"/>
      <c r="CI121" s="863"/>
      <c r="CJ121" s="863"/>
      <c r="CK121" s="856"/>
      <c r="CL121" s="842"/>
      <c r="CM121" s="842"/>
      <c r="CN121" s="842"/>
      <c r="CO121" s="843"/>
      <c r="CP121" s="822" t="s">
        <v>398</v>
      </c>
      <c r="CQ121" s="823"/>
      <c r="CR121" s="823"/>
      <c r="CS121" s="823"/>
      <c r="CT121" s="823"/>
      <c r="CU121" s="823"/>
      <c r="CV121" s="823"/>
      <c r="CW121" s="823"/>
      <c r="CX121" s="823"/>
      <c r="CY121" s="823"/>
      <c r="CZ121" s="823"/>
      <c r="DA121" s="823"/>
      <c r="DB121" s="823"/>
      <c r="DC121" s="823"/>
      <c r="DD121" s="823"/>
      <c r="DE121" s="823"/>
      <c r="DF121" s="824"/>
      <c r="DG121" s="803">
        <v>281424</v>
      </c>
      <c r="DH121" s="804"/>
      <c r="DI121" s="804"/>
      <c r="DJ121" s="804"/>
      <c r="DK121" s="804"/>
      <c r="DL121" s="804">
        <v>264556</v>
      </c>
      <c r="DM121" s="804"/>
      <c r="DN121" s="804"/>
      <c r="DO121" s="804"/>
      <c r="DP121" s="804"/>
      <c r="DQ121" s="804">
        <v>246039</v>
      </c>
      <c r="DR121" s="804"/>
      <c r="DS121" s="804"/>
      <c r="DT121" s="804"/>
      <c r="DU121" s="804"/>
      <c r="DV121" s="781">
        <v>7.3</v>
      </c>
      <c r="DW121" s="781"/>
      <c r="DX121" s="781"/>
      <c r="DY121" s="781"/>
      <c r="DZ121" s="782"/>
    </row>
    <row r="122" spans="1:130" s="224" customFormat="1" ht="26.25" customHeight="1" x14ac:dyDescent="0.2">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9154413</v>
      </c>
      <c r="BR122" s="832"/>
      <c r="BS122" s="832"/>
      <c r="BT122" s="832"/>
      <c r="BU122" s="832"/>
      <c r="BV122" s="832">
        <v>9139885</v>
      </c>
      <c r="BW122" s="832"/>
      <c r="BX122" s="832"/>
      <c r="BY122" s="832"/>
      <c r="BZ122" s="832"/>
      <c r="CA122" s="832">
        <v>8901729</v>
      </c>
      <c r="CB122" s="832"/>
      <c r="CC122" s="832"/>
      <c r="CD122" s="832"/>
      <c r="CE122" s="832"/>
      <c r="CF122" s="833">
        <v>264.60000000000002</v>
      </c>
      <c r="CG122" s="834"/>
      <c r="CH122" s="834"/>
      <c r="CI122" s="834"/>
      <c r="CJ122" s="834"/>
      <c r="CK122" s="856"/>
      <c r="CL122" s="842"/>
      <c r="CM122" s="842"/>
      <c r="CN122" s="842"/>
      <c r="CO122" s="843"/>
      <c r="CP122" s="822" t="s">
        <v>397</v>
      </c>
      <c r="CQ122" s="823"/>
      <c r="CR122" s="823"/>
      <c r="CS122" s="823"/>
      <c r="CT122" s="823"/>
      <c r="CU122" s="823"/>
      <c r="CV122" s="823"/>
      <c r="CW122" s="823"/>
      <c r="CX122" s="823"/>
      <c r="CY122" s="823"/>
      <c r="CZ122" s="823"/>
      <c r="DA122" s="823"/>
      <c r="DB122" s="823"/>
      <c r="DC122" s="823"/>
      <c r="DD122" s="823"/>
      <c r="DE122" s="823"/>
      <c r="DF122" s="824"/>
      <c r="DG122" s="803">
        <v>165792</v>
      </c>
      <c r="DH122" s="804"/>
      <c r="DI122" s="804"/>
      <c r="DJ122" s="804"/>
      <c r="DK122" s="804"/>
      <c r="DL122" s="804">
        <v>155710</v>
      </c>
      <c r="DM122" s="804"/>
      <c r="DN122" s="804"/>
      <c r="DO122" s="804"/>
      <c r="DP122" s="804"/>
      <c r="DQ122" s="804">
        <v>143852</v>
      </c>
      <c r="DR122" s="804"/>
      <c r="DS122" s="804"/>
      <c r="DT122" s="804"/>
      <c r="DU122" s="804"/>
      <c r="DV122" s="781">
        <v>4.3</v>
      </c>
      <c r="DW122" s="781"/>
      <c r="DX122" s="781"/>
      <c r="DY122" s="781"/>
      <c r="DZ122" s="782"/>
    </row>
    <row r="123" spans="1:130" s="224" customFormat="1" ht="26.25" customHeight="1" x14ac:dyDescent="0.2">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453</v>
      </c>
      <c r="BP123" s="865"/>
      <c r="BQ123" s="819">
        <v>14719608</v>
      </c>
      <c r="BR123" s="820"/>
      <c r="BS123" s="820"/>
      <c r="BT123" s="820"/>
      <c r="BU123" s="820"/>
      <c r="BV123" s="820">
        <v>15100694</v>
      </c>
      <c r="BW123" s="820"/>
      <c r="BX123" s="820"/>
      <c r="BY123" s="820"/>
      <c r="BZ123" s="820"/>
      <c r="CA123" s="820">
        <v>14736709</v>
      </c>
      <c r="CB123" s="820"/>
      <c r="CC123" s="820"/>
      <c r="CD123" s="820"/>
      <c r="CE123" s="820"/>
      <c r="CF123" s="735"/>
      <c r="CG123" s="736"/>
      <c r="CH123" s="736"/>
      <c r="CI123" s="736"/>
      <c r="CJ123" s="821"/>
      <c r="CK123" s="856"/>
      <c r="CL123" s="842"/>
      <c r="CM123" s="842"/>
      <c r="CN123" s="842"/>
      <c r="CO123" s="843"/>
      <c r="CP123" s="822" t="s">
        <v>394</v>
      </c>
      <c r="CQ123" s="823"/>
      <c r="CR123" s="823"/>
      <c r="CS123" s="823"/>
      <c r="CT123" s="823"/>
      <c r="CU123" s="823"/>
      <c r="CV123" s="823"/>
      <c r="CW123" s="823"/>
      <c r="CX123" s="823"/>
      <c r="CY123" s="823"/>
      <c r="CZ123" s="823"/>
      <c r="DA123" s="823"/>
      <c r="DB123" s="823"/>
      <c r="DC123" s="823"/>
      <c r="DD123" s="823"/>
      <c r="DE123" s="823"/>
      <c r="DF123" s="824"/>
      <c r="DG123" s="766">
        <v>8814</v>
      </c>
      <c r="DH123" s="767"/>
      <c r="DI123" s="767"/>
      <c r="DJ123" s="767"/>
      <c r="DK123" s="768"/>
      <c r="DL123" s="769">
        <v>6650</v>
      </c>
      <c r="DM123" s="767"/>
      <c r="DN123" s="767"/>
      <c r="DO123" s="767"/>
      <c r="DP123" s="768"/>
      <c r="DQ123" s="769">
        <v>5741</v>
      </c>
      <c r="DR123" s="767"/>
      <c r="DS123" s="767"/>
      <c r="DT123" s="767"/>
      <c r="DU123" s="768"/>
      <c r="DV123" s="811">
        <v>0.2</v>
      </c>
      <c r="DW123" s="812"/>
      <c r="DX123" s="812"/>
      <c r="DY123" s="812"/>
      <c r="DZ123" s="813"/>
    </row>
    <row r="124" spans="1:130" s="224" customFormat="1" ht="26.25" customHeight="1" thickBot="1" x14ac:dyDescent="0.25">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v>678082</v>
      </c>
      <c r="DH124" s="751"/>
      <c r="DI124" s="751"/>
      <c r="DJ124" s="751"/>
      <c r="DK124" s="752"/>
      <c r="DL124" s="753">
        <v>742807</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31</v>
      </c>
      <c r="AB127" s="767"/>
      <c r="AC127" s="767"/>
      <c r="AD127" s="767"/>
      <c r="AE127" s="768"/>
      <c r="AF127" s="769">
        <v>17</v>
      </c>
      <c r="AG127" s="767"/>
      <c r="AH127" s="767"/>
      <c r="AI127" s="767"/>
      <c r="AJ127" s="768"/>
      <c r="AK127" s="769">
        <v>21</v>
      </c>
      <c r="AL127" s="767"/>
      <c r="AM127" s="767"/>
      <c r="AN127" s="767"/>
      <c r="AO127" s="768"/>
      <c r="AP127" s="811">
        <v>0</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7502</v>
      </c>
      <c r="AB128" s="788"/>
      <c r="AC128" s="788"/>
      <c r="AD128" s="788"/>
      <c r="AE128" s="789"/>
      <c r="AF128" s="790">
        <v>16302</v>
      </c>
      <c r="AG128" s="788"/>
      <c r="AH128" s="788"/>
      <c r="AI128" s="788"/>
      <c r="AJ128" s="789"/>
      <c r="AK128" s="790">
        <v>23596</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4406341</v>
      </c>
      <c r="AB129" s="767"/>
      <c r="AC129" s="767"/>
      <c r="AD129" s="767"/>
      <c r="AE129" s="768"/>
      <c r="AF129" s="769">
        <v>4561543</v>
      </c>
      <c r="AG129" s="767"/>
      <c r="AH129" s="767"/>
      <c r="AI129" s="767"/>
      <c r="AJ129" s="768"/>
      <c r="AK129" s="769">
        <v>4311495</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932315</v>
      </c>
      <c r="AB130" s="767"/>
      <c r="AC130" s="767"/>
      <c r="AD130" s="767"/>
      <c r="AE130" s="768"/>
      <c r="AF130" s="769">
        <v>956272</v>
      </c>
      <c r="AG130" s="767"/>
      <c r="AH130" s="767"/>
      <c r="AI130" s="767"/>
      <c r="AJ130" s="768"/>
      <c r="AK130" s="769">
        <v>947014</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10.7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3474026</v>
      </c>
      <c r="AB131" s="751"/>
      <c r="AC131" s="751"/>
      <c r="AD131" s="751"/>
      <c r="AE131" s="752"/>
      <c r="AF131" s="753">
        <v>3605271</v>
      </c>
      <c r="AG131" s="751"/>
      <c r="AH131" s="751"/>
      <c r="AI131" s="751"/>
      <c r="AJ131" s="752"/>
      <c r="AK131" s="753">
        <v>3364481</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9.6978836659999992</v>
      </c>
      <c r="AB132" s="732"/>
      <c r="AC132" s="732"/>
      <c r="AD132" s="732"/>
      <c r="AE132" s="733"/>
      <c r="AF132" s="734">
        <v>10.575515680000001</v>
      </c>
      <c r="AG132" s="732"/>
      <c r="AH132" s="732"/>
      <c r="AI132" s="732"/>
      <c r="AJ132" s="733"/>
      <c r="AK132" s="734">
        <v>11.835257800000001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12.7</v>
      </c>
      <c r="AB133" s="711"/>
      <c r="AC133" s="711"/>
      <c r="AD133" s="711"/>
      <c r="AE133" s="712"/>
      <c r="AF133" s="710">
        <v>10.199999999999999</v>
      </c>
      <c r="AG133" s="711"/>
      <c r="AH133" s="711"/>
      <c r="AI133" s="711"/>
      <c r="AJ133" s="712"/>
      <c r="AK133" s="710">
        <v>10.7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eYU9uzN2qSH/pLiKN7YG0/Kt0sYXmXfsJVogIpnhVqHYf9n0hg2Wuoh/xGTc5WR7ppIypNwAA46r5cHypwecg==" saltValue="IQvQ7CmThrOmdgNyFK5s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CH30"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479</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7csubbQHnsTYHCh+tkp0BDAF1aPbxhjBzxaHyRJM70uvFTHSg1ko+ybFfDV8B/6fkW2OniRhQ6YDD7C0SGlC7A==" saltValue="Drtb0hydicVGVsUpKZwtn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ywCdpvsOfVNOxhBTK+brP5eNedXtE4DF2tYk2Y4dwx57Qte9XI93D6jOHkdsj/gKcIwz8tjwV+R46R5ougUzg==" saltValue="ZpXKILKpGC60Tk0tcsLpe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481</v>
      </c>
      <c r="AL6" s="260"/>
      <c r="AM6" s="260"/>
      <c r="AN6" s="260"/>
    </row>
    <row r="7" spans="1:46" ht="13.5" customHeight="1" x14ac:dyDescent="0.2">
      <c r="A7" s="259"/>
      <c r="AK7" s="262"/>
      <c r="AL7" s="263"/>
      <c r="AM7" s="263"/>
      <c r="AN7" s="264"/>
      <c r="AO7" s="1105" t="s">
        <v>482</v>
      </c>
      <c r="AP7" s="265"/>
      <c r="AQ7" s="266" t="s">
        <v>483</v>
      </c>
      <c r="AR7" s="267"/>
    </row>
    <row r="8" spans="1:46" ht="13" x14ac:dyDescent="0.2">
      <c r="A8" s="259"/>
      <c r="AK8" s="268"/>
      <c r="AL8" s="269"/>
      <c r="AM8" s="269"/>
      <c r="AN8" s="270"/>
      <c r="AO8" s="1106"/>
      <c r="AP8" s="271" t="s">
        <v>484</v>
      </c>
      <c r="AQ8" s="272" t="s">
        <v>485</v>
      </c>
      <c r="AR8" s="273" t="s">
        <v>486</v>
      </c>
    </row>
    <row r="9" spans="1:46" ht="13" x14ac:dyDescent="0.2">
      <c r="A9" s="259"/>
      <c r="AK9" s="1117" t="s">
        <v>487</v>
      </c>
      <c r="AL9" s="1118"/>
      <c r="AM9" s="1118"/>
      <c r="AN9" s="1119"/>
      <c r="AO9" s="274">
        <v>944124</v>
      </c>
      <c r="AP9" s="274">
        <v>136671</v>
      </c>
      <c r="AQ9" s="275">
        <v>143407</v>
      </c>
      <c r="AR9" s="276">
        <v>-4.7</v>
      </c>
    </row>
    <row r="10" spans="1:46" ht="13.5" customHeight="1" x14ac:dyDescent="0.2">
      <c r="A10" s="259"/>
      <c r="AK10" s="1117" t="s">
        <v>488</v>
      </c>
      <c r="AL10" s="1118"/>
      <c r="AM10" s="1118"/>
      <c r="AN10" s="1119"/>
      <c r="AO10" s="277">
        <v>19760</v>
      </c>
      <c r="AP10" s="277">
        <v>2860</v>
      </c>
      <c r="AQ10" s="278">
        <v>20271</v>
      </c>
      <c r="AR10" s="279">
        <v>-85.9</v>
      </c>
    </row>
    <row r="11" spans="1:46" ht="13.5" customHeight="1" x14ac:dyDescent="0.2">
      <c r="A11" s="259"/>
      <c r="AK11" s="1117" t="s">
        <v>489</v>
      </c>
      <c r="AL11" s="1118"/>
      <c r="AM11" s="1118"/>
      <c r="AN11" s="1119"/>
      <c r="AO11" s="277" t="s">
        <v>490</v>
      </c>
      <c r="AP11" s="277" t="s">
        <v>490</v>
      </c>
      <c r="AQ11" s="278">
        <v>1412</v>
      </c>
      <c r="AR11" s="279" t="s">
        <v>490</v>
      </c>
    </row>
    <row r="12" spans="1:46" ht="13.5" customHeight="1" x14ac:dyDescent="0.2">
      <c r="A12" s="259"/>
      <c r="AK12" s="1117" t="s">
        <v>491</v>
      </c>
      <c r="AL12" s="1118"/>
      <c r="AM12" s="1118"/>
      <c r="AN12" s="1119"/>
      <c r="AO12" s="277" t="s">
        <v>490</v>
      </c>
      <c r="AP12" s="277" t="s">
        <v>490</v>
      </c>
      <c r="AQ12" s="278" t="s">
        <v>490</v>
      </c>
      <c r="AR12" s="279" t="s">
        <v>490</v>
      </c>
    </row>
    <row r="13" spans="1:46" ht="13.5" customHeight="1" x14ac:dyDescent="0.2">
      <c r="A13" s="259"/>
      <c r="AK13" s="1117" t="s">
        <v>492</v>
      </c>
      <c r="AL13" s="1118"/>
      <c r="AM13" s="1118"/>
      <c r="AN13" s="1119"/>
      <c r="AO13" s="277">
        <v>79517</v>
      </c>
      <c r="AP13" s="277">
        <v>11511</v>
      </c>
      <c r="AQ13" s="278">
        <v>5234</v>
      </c>
      <c r="AR13" s="279">
        <v>119.9</v>
      </c>
    </row>
    <row r="14" spans="1:46" ht="13.5" customHeight="1" x14ac:dyDescent="0.2">
      <c r="A14" s="259"/>
      <c r="AK14" s="1117" t="s">
        <v>493</v>
      </c>
      <c r="AL14" s="1118"/>
      <c r="AM14" s="1118"/>
      <c r="AN14" s="1119"/>
      <c r="AO14" s="277">
        <v>7405</v>
      </c>
      <c r="AP14" s="277">
        <v>1072</v>
      </c>
      <c r="AQ14" s="278">
        <v>3337</v>
      </c>
      <c r="AR14" s="279">
        <v>-67.900000000000006</v>
      </c>
    </row>
    <row r="15" spans="1:46" ht="13.5" customHeight="1" x14ac:dyDescent="0.2">
      <c r="A15" s="259"/>
      <c r="AK15" s="1120" t="s">
        <v>494</v>
      </c>
      <c r="AL15" s="1121"/>
      <c r="AM15" s="1121"/>
      <c r="AN15" s="1122"/>
      <c r="AO15" s="277">
        <v>-37951</v>
      </c>
      <c r="AP15" s="277">
        <v>-5494</v>
      </c>
      <c r="AQ15" s="278">
        <v>-9830</v>
      </c>
      <c r="AR15" s="279">
        <v>-44.1</v>
      </c>
    </row>
    <row r="16" spans="1:46" ht="13" x14ac:dyDescent="0.2">
      <c r="A16" s="259"/>
      <c r="AK16" s="1120" t="s">
        <v>177</v>
      </c>
      <c r="AL16" s="1121"/>
      <c r="AM16" s="1121"/>
      <c r="AN16" s="1122"/>
      <c r="AO16" s="277">
        <v>1012855</v>
      </c>
      <c r="AP16" s="277">
        <v>146621</v>
      </c>
      <c r="AQ16" s="278">
        <v>163831</v>
      </c>
      <c r="AR16" s="279">
        <v>-10.5</v>
      </c>
    </row>
    <row r="17" spans="1:46" ht="13" x14ac:dyDescent="0.2">
      <c r="A17" s="259"/>
    </row>
    <row r="18" spans="1:46" ht="13" x14ac:dyDescent="0.2">
      <c r="A18" s="259"/>
      <c r="AQ18" s="280"/>
      <c r="AR18" s="280"/>
    </row>
    <row r="19" spans="1:46" ht="13" x14ac:dyDescent="0.2">
      <c r="A19" s="259"/>
      <c r="AK19" s="255" t="s">
        <v>495</v>
      </c>
    </row>
    <row r="20" spans="1:46" ht="13" x14ac:dyDescent="0.2">
      <c r="A20" s="259"/>
      <c r="AK20" s="281"/>
      <c r="AL20" s="282"/>
      <c r="AM20" s="282"/>
      <c r="AN20" s="283"/>
      <c r="AO20" s="284" t="s">
        <v>496</v>
      </c>
      <c r="AP20" s="285" t="s">
        <v>497</v>
      </c>
      <c r="AQ20" s="286" t="s">
        <v>498</v>
      </c>
      <c r="AR20" s="287"/>
    </row>
    <row r="21" spans="1:46" s="260" customFormat="1" ht="13" x14ac:dyDescent="0.2">
      <c r="A21" s="288"/>
      <c r="AK21" s="1123" t="s">
        <v>499</v>
      </c>
      <c r="AL21" s="1124"/>
      <c r="AM21" s="1124"/>
      <c r="AN21" s="1125"/>
      <c r="AO21" s="289">
        <v>13.46</v>
      </c>
      <c r="AP21" s="290">
        <v>14.18</v>
      </c>
      <c r="AQ21" s="291">
        <v>-0.72</v>
      </c>
      <c r="AS21" s="292"/>
      <c r="AT21" s="288"/>
    </row>
    <row r="22" spans="1:46" s="260" customFormat="1" ht="13" x14ac:dyDescent="0.2">
      <c r="A22" s="288"/>
      <c r="AK22" s="1123" t="s">
        <v>500</v>
      </c>
      <c r="AL22" s="1124"/>
      <c r="AM22" s="1124"/>
      <c r="AN22" s="1125"/>
      <c r="AO22" s="293">
        <v>95.9</v>
      </c>
      <c r="AP22" s="294">
        <v>95.4</v>
      </c>
      <c r="AQ22" s="295">
        <v>0.5</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503</v>
      </c>
      <c r="AL29" s="260"/>
      <c r="AM29" s="260"/>
      <c r="AN29" s="260"/>
      <c r="AS29" s="302"/>
    </row>
    <row r="30" spans="1:46" ht="13.5" customHeight="1" x14ac:dyDescent="0.2">
      <c r="A30" s="259"/>
      <c r="AK30" s="262"/>
      <c r="AL30" s="263"/>
      <c r="AM30" s="263"/>
      <c r="AN30" s="264"/>
      <c r="AO30" s="1105" t="s">
        <v>482</v>
      </c>
      <c r="AP30" s="265"/>
      <c r="AQ30" s="266" t="s">
        <v>483</v>
      </c>
      <c r="AR30" s="267"/>
    </row>
    <row r="31" spans="1:46" ht="13" x14ac:dyDescent="0.2">
      <c r="A31" s="259"/>
      <c r="AK31" s="268"/>
      <c r="AL31" s="269"/>
      <c r="AM31" s="269"/>
      <c r="AN31" s="270"/>
      <c r="AO31" s="1106"/>
      <c r="AP31" s="271" t="s">
        <v>484</v>
      </c>
      <c r="AQ31" s="272" t="s">
        <v>485</v>
      </c>
      <c r="AR31" s="273" t="s">
        <v>486</v>
      </c>
    </row>
    <row r="32" spans="1:46" ht="27" customHeight="1" x14ac:dyDescent="0.2">
      <c r="A32" s="259"/>
      <c r="AK32" s="1107" t="s">
        <v>504</v>
      </c>
      <c r="AL32" s="1108"/>
      <c r="AM32" s="1108"/>
      <c r="AN32" s="1109"/>
      <c r="AO32" s="303">
        <v>1190206</v>
      </c>
      <c r="AP32" s="303">
        <v>172294</v>
      </c>
      <c r="AQ32" s="304">
        <v>86321</v>
      </c>
      <c r="AR32" s="305">
        <v>99.6</v>
      </c>
    </row>
    <row r="33" spans="1:46" ht="13.5" customHeight="1" x14ac:dyDescent="0.2">
      <c r="A33" s="259"/>
      <c r="AK33" s="1107" t="s">
        <v>505</v>
      </c>
      <c r="AL33" s="1108"/>
      <c r="AM33" s="1108"/>
      <c r="AN33" s="1109"/>
      <c r="AO33" s="303" t="s">
        <v>490</v>
      </c>
      <c r="AP33" s="303" t="s">
        <v>490</v>
      </c>
      <c r="AQ33" s="304" t="s">
        <v>490</v>
      </c>
      <c r="AR33" s="305" t="s">
        <v>490</v>
      </c>
    </row>
    <row r="34" spans="1:46" ht="27" customHeight="1" x14ac:dyDescent="0.2">
      <c r="A34" s="259"/>
      <c r="AK34" s="1107" t="s">
        <v>506</v>
      </c>
      <c r="AL34" s="1108"/>
      <c r="AM34" s="1108"/>
      <c r="AN34" s="1109"/>
      <c r="AO34" s="303" t="s">
        <v>490</v>
      </c>
      <c r="AP34" s="303" t="s">
        <v>490</v>
      </c>
      <c r="AQ34" s="304" t="s">
        <v>490</v>
      </c>
      <c r="AR34" s="305" t="s">
        <v>490</v>
      </c>
    </row>
    <row r="35" spans="1:46" ht="27" customHeight="1" x14ac:dyDescent="0.2">
      <c r="A35" s="259"/>
      <c r="AK35" s="1107" t="s">
        <v>507</v>
      </c>
      <c r="AL35" s="1108"/>
      <c r="AM35" s="1108"/>
      <c r="AN35" s="1109"/>
      <c r="AO35" s="303">
        <v>115514</v>
      </c>
      <c r="AP35" s="303">
        <v>16722</v>
      </c>
      <c r="AQ35" s="304">
        <v>18581</v>
      </c>
      <c r="AR35" s="305">
        <v>-10</v>
      </c>
    </row>
    <row r="36" spans="1:46" ht="27" customHeight="1" x14ac:dyDescent="0.2">
      <c r="A36" s="259"/>
      <c r="AK36" s="1107" t="s">
        <v>508</v>
      </c>
      <c r="AL36" s="1108"/>
      <c r="AM36" s="1108"/>
      <c r="AN36" s="1109"/>
      <c r="AO36" s="303">
        <v>62532</v>
      </c>
      <c r="AP36" s="303">
        <v>9052</v>
      </c>
      <c r="AQ36" s="304">
        <v>4521</v>
      </c>
      <c r="AR36" s="305">
        <v>100.2</v>
      </c>
    </row>
    <row r="37" spans="1:46" ht="13.5" customHeight="1" x14ac:dyDescent="0.2">
      <c r="A37" s="259"/>
      <c r="AK37" s="1107" t="s">
        <v>509</v>
      </c>
      <c r="AL37" s="1108"/>
      <c r="AM37" s="1108"/>
      <c r="AN37" s="1109"/>
      <c r="AO37" s="303">
        <v>21</v>
      </c>
      <c r="AP37" s="303">
        <v>3</v>
      </c>
      <c r="AQ37" s="304">
        <v>983</v>
      </c>
      <c r="AR37" s="305">
        <v>-99.7</v>
      </c>
    </row>
    <row r="38" spans="1:46" ht="27" customHeight="1" x14ac:dyDescent="0.2">
      <c r="A38" s="259"/>
      <c r="AK38" s="1110" t="s">
        <v>510</v>
      </c>
      <c r="AL38" s="1111"/>
      <c r="AM38" s="1111"/>
      <c r="AN38" s="1112"/>
      <c r="AO38" s="306">
        <v>532</v>
      </c>
      <c r="AP38" s="306">
        <v>77</v>
      </c>
      <c r="AQ38" s="307">
        <v>20</v>
      </c>
      <c r="AR38" s="295">
        <v>285</v>
      </c>
      <c r="AS38" s="302"/>
    </row>
    <row r="39" spans="1:46" ht="13" x14ac:dyDescent="0.2">
      <c r="A39" s="259"/>
      <c r="AK39" s="1110" t="s">
        <v>511</v>
      </c>
      <c r="AL39" s="1111"/>
      <c r="AM39" s="1111"/>
      <c r="AN39" s="1112"/>
      <c r="AO39" s="303">
        <v>-23596</v>
      </c>
      <c r="AP39" s="303">
        <v>-3416</v>
      </c>
      <c r="AQ39" s="304">
        <v>-4212</v>
      </c>
      <c r="AR39" s="305">
        <v>-18.899999999999999</v>
      </c>
      <c r="AS39" s="302"/>
    </row>
    <row r="40" spans="1:46" ht="27" customHeight="1" x14ac:dyDescent="0.2">
      <c r="A40" s="259"/>
      <c r="AK40" s="1107" t="s">
        <v>512</v>
      </c>
      <c r="AL40" s="1108"/>
      <c r="AM40" s="1108"/>
      <c r="AN40" s="1109"/>
      <c r="AO40" s="303">
        <v>-947014</v>
      </c>
      <c r="AP40" s="303">
        <v>-137089</v>
      </c>
      <c r="AQ40" s="304">
        <v>-70783</v>
      </c>
      <c r="AR40" s="305">
        <v>93.7</v>
      </c>
      <c r="AS40" s="302"/>
    </row>
    <row r="41" spans="1:46" ht="13" x14ac:dyDescent="0.2">
      <c r="A41" s="259"/>
      <c r="AK41" s="1113" t="s">
        <v>287</v>
      </c>
      <c r="AL41" s="1114"/>
      <c r="AM41" s="1114"/>
      <c r="AN41" s="1115"/>
      <c r="AO41" s="303">
        <v>398195</v>
      </c>
      <c r="AP41" s="303">
        <v>57643</v>
      </c>
      <c r="AQ41" s="304">
        <v>35432</v>
      </c>
      <c r="AR41" s="305">
        <v>62.7</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 x14ac:dyDescent="0.2">
      <c r="A48" s="259"/>
      <c r="AK48" s="313" t="s">
        <v>514</v>
      </c>
      <c r="AL48" s="313"/>
      <c r="AM48" s="313"/>
      <c r="AN48" s="313"/>
      <c r="AO48" s="313"/>
      <c r="AP48" s="313"/>
      <c r="AQ48" s="314"/>
      <c r="AR48" s="313"/>
    </row>
    <row r="49" spans="1:44" ht="13.5" customHeight="1" x14ac:dyDescent="0.2">
      <c r="A49" s="259"/>
      <c r="AK49" s="315"/>
      <c r="AL49" s="316"/>
      <c r="AM49" s="1100" t="s">
        <v>482</v>
      </c>
      <c r="AN49" s="1102" t="s">
        <v>515</v>
      </c>
      <c r="AO49" s="1103"/>
      <c r="AP49" s="1103"/>
      <c r="AQ49" s="1103"/>
      <c r="AR49" s="1104"/>
    </row>
    <row r="50" spans="1:44" ht="13" x14ac:dyDescent="0.2">
      <c r="A50" s="259"/>
      <c r="AK50" s="317"/>
      <c r="AL50" s="318"/>
      <c r="AM50" s="1101"/>
      <c r="AN50" s="319" t="s">
        <v>516</v>
      </c>
      <c r="AO50" s="320" t="s">
        <v>517</v>
      </c>
      <c r="AP50" s="321" t="s">
        <v>518</v>
      </c>
      <c r="AQ50" s="322" t="s">
        <v>519</v>
      </c>
      <c r="AR50" s="323" t="s">
        <v>520</v>
      </c>
    </row>
    <row r="51" spans="1:44" ht="13" x14ac:dyDescent="0.2">
      <c r="A51" s="259"/>
      <c r="AK51" s="315" t="s">
        <v>521</v>
      </c>
      <c r="AL51" s="316"/>
      <c r="AM51" s="324">
        <v>926955</v>
      </c>
      <c r="AN51" s="325">
        <v>124390</v>
      </c>
      <c r="AO51" s="326">
        <v>-43.5</v>
      </c>
      <c r="AP51" s="327">
        <v>126262</v>
      </c>
      <c r="AQ51" s="328">
        <v>10</v>
      </c>
      <c r="AR51" s="329">
        <v>-53.5</v>
      </c>
    </row>
    <row r="52" spans="1:44" ht="13" x14ac:dyDescent="0.2">
      <c r="A52" s="259"/>
      <c r="AK52" s="330"/>
      <c r="AL52" s="331" t="s">
        <v>522</v>
      </c>
      <c r="AM52" s="332">
        <v>621635</v>
      </c>
      <c r="AN52" s="333">
        <v>83419</v>
      </c>
      <c r="AO52" s="334">
        <v>-58.3</v>
      </c>
      <c r="AP52" s="335">
        <v>56769</v>
      </c>
      <c r="AQ52" s="336">
        <v>2.1</v>
      </c>
      <c r="AR52" s="337">
        <v>-60.4</v>
      </c>
    </row>
    <row r="53" spans="1:44" ht="13" x14ac:dyDescent="0.2">
      <c r="A53" s="259"/>
      <c r="AK53" s="315" t="s">
        <v>523</v>
      </c>
      <c r="AL53" s="316"/>
      <c r="AM53" s="324">
        <v>1007628</v>
      </c>
      <c r="AN53" s="325">
        <v>137429</v>
      </c>
      <c r="AO53" s="326">
        <v>10.5</v>
      </c>
      <c r="AP53" s="327">
        <v>126525</v>
      </c>
      <c r="AQ53" s="328">
        <v>0.2</v>
      </c>
      <c r="AR53" s="329">
        <v>10.3</v>
      </c>
    </row>
    <row r="54" spans="1:44" ht="13" x14ac:dyDescent="0.2">
      <c r="A54" s="259"/>
      <c r="AK54" s="330"/>
      <c r="AL54" s="331" t="s">
        <v>522</v>
      </c>
      <c r="AM54" s="332">
        <v>807963</v>
      </c>
      <c r="AN54" s="333">
        <v>110197</v>
      </c>
      <c r="AO54" s="334">
        <v>32.1</v>
      </c>
      <c r="AP54" s="335">
        <v>67052</v>
      </c>
      <c r="AQ54" s="336">
        <v>18.100000000000001</v>
      </c>
      <c r="AR54" s="337">
        <v>14</v>
      </c>
    </row>
    <row r="55" spans="1:44" ht="13" x14ac:dyDescent="0.2">
      <c r="A55" s="259"/>
      <c r="AK55" s="315" t="s">
        <v>524</v>
      </c>
      <c r="AL55" s="316"/>
      <c r="AM55" s="324">
        <v>1041423</v>
      </c>
      <c r="AN55" s="325">
        <v>145592</v>
      </c>
      <c r="AO55" s="326">
        <v>5.9</v>
      </c>
      <c r="AP55" s="327">
        <v>138402</v>
      </c>
      <c r="AQ55" s="328">
        <v>9.4</v>
      </c>
      <c r="AR55" s="329">
        <v>-3.5</v>
      </c>
    </row>
    <row r="56" spans="1:44" ht="13" x14ac:dyDescent="0.2">
      <c r="A56" s="259"/>
      <c r="AK56" s="330"/>
      <c r="AL56" s="331" t="s">
        <v>522</v>
      </c>
      <c r="AM56" s="332">
        <v>781017</v>
      </c>
      <c r="AN56" s="333">
        <v>109187</v>
      </c>
      <c r="AO56" s="334">
        <v>-0.9</v>
      </c>
      <c r="AP56" s="335">
        <v>70652</v>
      </c>
      <c r="AQ56" s="336">
        <v>5.4</v>
      </c>
      <c r="AR56" s="337">
        <v>-6.3</v>
      </c>
    </row>
    <row r="57" spans="1:44" ht="13" x14ac:dyDescent="0.2">
      <c r="A57" s="259"/>
      <c r="AK57" s="315" t="s">
        <v>525</v>
      </c>
      <c r="AL57" s="316"/>
      <c r="AM57" s="324">
        <v>1306982</v>
      </c>
      <c r="AN57" s="325">
        <v>186127</v>
      </c>
      <c r="AO57" s="326">
        <v>27.8</v>
      </c>
      <c r="AP57" s="327">
        <v>146367</v>
      </c>
      <c r="AQ57" s="328">
        <v>5.8</v>
      </c>
      <c r="AR57" s="329">
        <v>22</v>
      </c>
    </row>
    <row r="58" spans="1:44" ht="13" x14ac:dyDescent="0.2">
      <c r="A58" s="259"/>
      <c r="AK58" s="330"/>
      <c r="AL58" s="331" t="s">
        <v>522</v>
      </c>
      <c r="AM58" s="332">
        <v>826845</v>
      </c>
      <c r="AN58" s="333">
        <v>117751</v>
      </c>
      <c r="AO58" s="334">
        <v>7.8</v>
      </c>
      <c r="AP58" s="335">
        <v>79441</v>
      </c>
      <c r="AQ58" s="336">
        <v>12.4</v>
      </c>
      <c r="AR58" s="337">
        <v>-4.5999999999999996</v>
      </c>
    </row>
    <row r="59" spans="1:44" ht="13" x14ac:dyDescent="0.2">
      <c r="A59" s="259"/>
      <c r="AK59" s="315" t="s">
        <v>526</v>
      </c>
      <c r="AL59" s="316"/>
      <c r="AM59" s="324">
        <v>858602</v>
      </c>
      <c r="AN59" s="325">
        <v>124291</v>
      </c>
      <c r="AO59" s="326">
        <v>-33.200000000000003</v>
      </c>
      <c r="AP59" s="327">
        <v>165181</v>
      </c>
      <c r="AQ59" s="328">
        <v>12.9</v>
      </c>
      <c r="AR59" s="329">
        <v>-46.1</v>
      </c>
    </row>
    <row r="60" spans="1:44" ht="13" x14ac:dyDescent="0.2">
      <c r="A60" s="259"/>
      <c r="AK60" s="330"/>
      <c r="AL60" s="331" t="s">
        <v>522</v>
      </c>
      <c r="AM60" s="332">
        <v>627297</v>
      </c>
      <c r="AN60" s="333">
        <v>90807</v>
      </c>
      <c r="AO60" s="334">
        <v>-22.9</v>
      </c>
      <c r="AP60" s="335">
        <v>82246</v>
      </c>
      <c r="AQ60" s="336">
        <v>3.5</v>
      </c>
      <c r="AR60" s="337">
        <v>-26.4</v>
      </c>
    </row>
    <row r="61" spans="1:44" ht="13" x14ac:dyDescent="0.2">
      <c r="A61" s="259"/>
      <c r="AK61" s="315" t="s">
        <v>527</v>
      </c>
      <c r="AL61" s="338"/>
      <c r="AM61" s="324">
        <v>1028318</v>
      </c>
      <c r="AN61" s="325">
        <v>143566</v>
      </c>
      <c r="AO61" s="326">
        <v>-6.5</v>
      </c>
      <c r="AP61" s="327">
        <v>140547</v>
      </c>
      <c r="AQ61" s="339">
        <v>7.7</v>
      </c>
      <c r="AR61" s="329">
        <v>-14.2</v>
      </c>
    </row>
    <row r="62" spans="1:44" ht="13" x14ac:dyDescent="0.2">
      <c r="A62" s="259"/>
      <c r="AK62" s="330"/>
      <c r="AL62" s="331" t="s">
        <v>522</v>
      </c>
      <c r="AM62" s="332">
        <v>732951</v>
      </c>
      <c r="AN62" s="333">
        <v>102272</v>
      </c>
      <c r="AO62" s="334">
        <v>-8.4</v>
      </c>
      <c r="AP62" s="335">
        <v>71232</v>
      </c>
      <c r="AQ62" s="336">
        <v>8.3000000000000007</v>
      </c>
      <c r="AR62" s="337">
        <v>-16.7</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j7wSXHSenJ4FHwbeNv4rEERgWNPgI8yetubb7maT244BH/VikcUycRjKN0bpzZsJL5b01K0MGmQil67IWpI2MA==" saltValue="hs3ol0Ym3JVhlzgasHNU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66I+DNmE++fipSEBmYBaAoRz0TpncGQe65oUzVjrG1H0l/ATbV9xgW8ji+bYI17NZwvAyg0f0yoqQqZ7cMAnTw==" saltValue="diP+ZtdktoKmqT0aiOitL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zdN+B673/mWtKiFF8hAeOIeh1+wVuNp3sfUd9Yr3LRa4IbcdKTe5FSw2vLzQZ+Fy9/78y5+NO13Bvm84S36+iA==" saltValue="J8lyU+yDkUjy0yz6V8pnp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50.99</v>
      </c>
      <c r="G47" s="12">
        <v>46.46</v>
      </c>
      <c r="H47" s="12">
        <v>46.88</v>
      </c>
      <c r="I47" s="12">
        <v>51.81</v>
      </c>
      <c r="J47" s="13">
        <v>53.68</v>
      </c>
    </row>
    <row r="48" spans="2:10" ht="57.75" customHeight="1" x14ac:dyDescent="0.2">
      <c r="B48" s="14"/>
      <c r="C48" s="1128" t="s">
        <v>4</v>
      </c>
      <c r="D48" s="1128"/>
      <c r="E48" s="1129"/>
      <c r="F48" s="15">
        <v>2.38</v>
      </c>
      <c r="G48" s="16">
        <v>2.89</v>
      </c>
      <c r="H48" s="16">
        <v>5</v>
      </c>
      <c r="I48" s="16">
        <v>8.59</v>
      </c>
      <c r="J48" s="17">
        <v>4.1900000000000004</v>
      </c>
    </row>
    <row r="49" spans="2:10" ht="57.75" customHeight="1" thickBot="1" x14ac:dyDescent="0.25">
      <c r="B49" s="18"/>
      <c r="C49" s="1130" t="s">
        <v>5</v>
      </c>
      <c r="D49" s="1130"/>
      <c r="E49" s="1131"/>
      <c r="F49" s="19" t="s">
        <v>534</v>
      </c>
      <c r="G49" s="20">
        <v>1.94</v>
      </c>
      <c r="H49" s="20">
        <v>3.77</v>
      </c>
      <c r="I49" s="20">
        <v>10.29</v>
      </c>
      <c r="J49" s="21" t="s">
        <v>535</v>
      </c>
    </row>
    <row r="50" spans="2:10" ht="13" x14ac:dyDescent="0.2"/>
  </sheetData>
  <sheetProtection algorithmName="SHA-512" hashValue="DcI0P5gwcsqpdsAGr3jjqIf3TOzyqWsxQPSsADqR1ZvV1SJwnTHCsTGcXb6Aojg7rvDhJIavHeh2+mEa09RhRg==" saltValue="yvGteR9K3iu4x8n5EYm5F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536</v>
      </c>
      <c r="D34" s="1136"/>
      <c r="E34" s="1137"/>
      <c r="F34" s="32">
        <v>2.37</v>
      </c>
      <c r="G34" s="33">
        <v>2.88</v>
      </c>
      <c r="H34" s="33">
        <v>4.99</v>
      </c>
      <c r="I34" s="33">
        <v>8.58</v>
      </c>
      <c r="J34" s="34">
        <v>4.18</v>
      </c>
      <c r="K34" s="22"/>
      <c r="L34" s="22"/>
      <c r="M34" s="22"/>
      <c r="N34" s="22"/>
      <c r="O34" s="22"/>
      <c r="P34" s="22"/>
    </row>
    <row r="35" spans="1:16" ht="39" customHeight="1" x14ac:dyDescent="0.2">
      <c r="A35" s="22"/>
      <c r="B35" s="35"/>
      <c r="C35" s="1132" t="s">
        <v>537</v>
      </c>
      <c r="D35" s="1132"/>
      <c r="E35" s="1133"/>
      <c r="F35" s="36">
        <v>1.81</v>
      </c>
      <c r="G35" s="37">
        <v>2.15</v>
      </c>
      <c r="H35" s="37">
        <v>2.12</v>
      </c>
      <c r="I35" s="37">
        <v>2.91</v>
      </c>
      <c r="J35" s="38">
        <v>1.57</v>
      </c>
      <c r="K35" s="22"/>
      <c r="L35" s="22"/>
      <c r="M35" s="22"/>
      <c r="N35" s="22"/>
      <c r="O35" s="22"/>
      <c r="P35" s="22"/>
    </row>
    <row r="36" spans="1:16" ht="39" customHeight="1" x14ac:dyDescent="0.2">
      <c r="A36" s="22"/>
      <c r="B36" s="35"/>
      <c r="C36" s="1132" t="s">
        <v>538</v>
      </c>
      <c r="D36" s="1132"/>
      <c r="E36" s="1133"/>
      <c r="F36" s="36">
        <v>0</v>
      </c>
      <c r="G36" s="37">
        <v>0.01</v>
      </c>
      <c r="H36" s="37">
        <v>0.02</v>
      </c>
      <c r="I36" s="37">
        <v>0.03</v>
      </c>
      <c r="J36" s="38">
        <v>1.35</v>
      </c>
      <c r="K36" s="22"/>
      <c r="L36" s="22"/>
      <c r="M36" s="22"/>
      <c r="N36" s="22"/>
      <c r="O36" s="22"/>
      <c r="P36" s="22"/>
    </row>
    <row r="37" spans="1:16" ht="39" customHeight="1" x14ac:dyDescent="0.2">
      <c r="A37" s="22"/>
      <c r="B37" s="35"/>
      <c r="C37" s="1132" t="s">
        <v>539</v>
      </c>
      <c r="D37" s="1132"/>
      <c r="E37" s="1133"/>
      <c r="F37" s="36">
        <v>0.01</v>
      </c>
      <c r="G37" s="37">
        <v>0.37</v>
      </c>
      <c r="H37" s="37">
        <v>0.83</v>
      </c>
      <c r="I37" s="37">
        <v>0.72</v>
      </c>
      <c r="J37" s="38">
        <v>0.85</v>
      </c>
      <c r="K37" s="22"/>
      <c r="L37" s="22"/>
      <c r="M37" s="22"/>
      <c r="N37" s="22"/>
      <c r="O37" s="22"/>
      <c r="P37" s="22"/>
    </row>
    <row r="38" spans="1:16" ht="39" customHeight="1" x14ac:dyDescent="0.2">
      <c r="A38" s="22"/>
      <c r="B38" s="35"/>
      <c r="C38" s="1132" t="s">
        <v>540</v>
      </c>
      <c r="D38" s="1132"/>
      <c r="E38" s="1133"/>
      <c r="F38" s="36">
        <v>0</v>
      </c>
      <c r="G38" s="37">
        <v>0</v>
      </c>
      <c r="H38" s="37">
        <v>0.03</v>
      </c>
      <c r="I38" s="37">
        <v>0.06</v>
      </c>
      <c r="J38" s="38">
        <v>0.28000000000000003</v>
      </c>
      <c r="K38" s="22"/>
      <c r="L38" s="22"/>
      <c r="M38" s="22"/>
      <c r="N38" s="22"/>
      <c r="O38" s="22"/>
      <c r="P38" s="22"/>
    </row>
    <row r="39" spans="1:16" ht="39" customHeight="1" x14ac:dyDescent="0.2">
      <c r="A39" s="22"/>
      <c r="B39" s="35"/>
      <c r="C39" s="1132" t="s">
        <v>541</v>
      </c>
      <c r="D39" s="1132"/>
      <c r="E39" s="1133"/>
      <c r="F39" s="36">
        <v>0</v>
      </c>
      <c r="G39" s="37">
        <v>0.01</v>
      </c>
      <c r="H39" s="37">
        <v>0.03</v>
      </c>
      <c r="I39" s="37">
        <v>7.0000000000000007E-2</v>
      </c>
      <c r="J39" s="38">
        <v>0.08</v>
      </c>
      <c r="K39" s="22"/>
      <c r="L39" s="22"/>
      <c r="M39" s="22"/>
      <c r="N39" s="22"/>
      <c r="O39" s="22"/>
      <c r="P39" s="22"/>
    </row>
    <row r="40" spans="1:16" ht="39" customHeight="1" x14ac:dyDescent="0.2">
      <c r="A40" s="22"/>
      <c r="B40" s="35"/>
      <c r="C40" s="1132" t="s">
        <v>542</v>
      </c>
      <c r="D40" s="1132"/>
      <c r="E40" s="1133"/>
      <c r="F40" s="36">
        <v>0.03</v>
      </c>
      <c r="G40" s="37">
        <v>0</v>
      </c>
      <c r="H40" s="37">
        <v>0.01</v>
      </c>
      <c r="I40" s="37">
        <v>0.01</v>
      </c>
      <c r="J40" s="38">
        <v>0.06</v>
      </c>
      <c r="K40" s="22"/>
      <c r="L40" s="22"/>
      <c r="M40" s="22"/>
      <c r="N40" s="22"/>
      <c r="O40" s="22"/>
      <c r="P40" s="22"/>
    </row>
    <row r="41" spans="1:16" ht="39" customHeight="1" x14ac:dyDescent="0.2">
      <c r="A41" s="22"/>
      <c r="B41" s="35"/>
      <c r="C41" s="1132" t="s">
        <v>543</v>
      </c>
      <c r="D41" s="1132"/>
      <c r="E41" s="1133"/>
      <c r="F41" s="36">
        <v>0</v>
      </c>
      <c r="G41" s="37">
        <v>0</v>
      </c>
      <c r="H41" s="37">
        <v>0</v>
      </c>
      <c r="I41" s="37">
        <v>0.01</v>
      </c>
      <c r="J41" s="38">
        <v>0.01</v>
      </c>
      <c r="K41" s="22"/>
      <c r="L41" s="22"/>
      <c r="M41" s="22"/>
      <c r="N41" s="22"/>
      <c r="O41" s="22"/>
      <c r="P41" s="22"/>
    </row>
    <row r="42" spans="1:16" ht="39" customHeight="1" x14ac:dyDescent="0.2">
      <c r="A42" s="22"/>
      <c r="B42" s="39"/>
      <c r="C42" s="1132" t="s">
        <v>544</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545</v>
      </c>
      <c r="D43" s="1134"/>
      <c r="E43" s="1135"/>
      <c r="F43" s="41">
        <v>1.78</v>
      </c>
      <c r="G43" s="42">
        <v>1.98</v>
      </c>
      <c r="H43" s="42">
        <v>1.91</v>
      </c>
      <c r="I43" s="42">
        <v>2.13</v>
      </c>
      <c r="J43" s="43">
        <v>0.01</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TT9pOpcB9Ez+blPw7iAMcCQSEN1eAKQ7t1Xv+RdYdYL4/De/7A+Pw307x8VFn0fGS9cEE0ZnBQIVVfUrTZiQA==" saltValue="jabKrmIcAe4PI1aRdAPB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1053</v>
      </c>
      <c r="L45" s="58">
        <v>1190</v>
      </c>
      <c r="M45" s="58">
        <v>1110</v>
      </c>
      <c r="N45" s="58">
        <v>1183</v>
      </c>
      <c r="O45" s="59">
        <v>1190</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490</v>
      </c>
      <c r="L47" s="62" t="s">
        <v>490</v>
      </c>
      <c r="M47" s="62" t="s">
        <v>490</v>
      </c>
      <c r="N47" s="62" t="s">
        <v>490</v>
      </c>
      <c r="O47" s="63" t="s">
        <v>490</v>
      </c>
      <c r="P47" s="46"/>
      <c r="Q47" s="46"/>
      <c r="R47" s="46"/>
      <c r="S47" s="46"/>
      <c r="T47" s="46"/>
      <c r="U47" s="46"/>
    </row>
    <row r="48" spans="1:21" ht="30.75" customHeight="1" x14ac:dyDescent="0.2">
      <c r="A48" s="46"/>
      <c r="B48" s="1163"/>
      <c r="C48" s="1164"/>
      <c r="D48" s="60"/>
      <c r="E48" s="1140" t="s">
        <v>13</v>
      </c>
      <c r="F48" s="1140"/>
      <c r="G48" s="1140"/>
      <c r="H48" s="1140"/>
      <c r="I48" s="1140"/>
      <c r="J48" s="1141"/>
      <c r="K48" s="61">
        <v>164</v>
      </c>
      <c r="L48" s="62">
        <v>165</v>
      </c>
      <c r="M48" s="62">
        <v>166</v>
      </c>
      <c r="N48" s="62">
        <v>170</v>
      </c>
      <c r="O48" s="63">
        <v>116</v>
      </c>
      <c r="P48" s="46"/>
      <c r="Q48" s="46"/>
      <c r="R48" s="46"/>
      <c r="S48" s="46"/>
      <c r="T48" s="46"/>
      <c r="U48" s="46"/>
    </row>
    <row r="49" spans="1:21" ht="30.75" customHeight="1" x14ac:dyDescent="0.2">
      <c r="A49" s="46"/>
      <c r="B49" s="1163"/>
      <c r="C49" s="1164"/>
      <c r="D49" s="60"/>
      <c r="E49" s="1140" t="s">
        <v>14</v>
      </c>
      <c r="F49" s="1140"/>
      <c r="G49" s="1140"/>
      <c r="H49" s="1140"/>
      <c r="I49" s="1140"/>
      <c r="J49" s="1141"/>
      <c r="K49" s="61">
        <v>0</v>
      </c>
      <c r="L49" s="62">
        <v>0</v>
      </c>
      <c r="M49" s="62">
        <v>0</v>
      </c>
      <c r="N49" s="62">
        <v>0</v>
      </c>
      <c r="O49" s="63">
        <v>63</v>
      </c>
      <c r="P49" s="46"/>
      <c r="Q49" s="46"/>
      <c r="R49" s="46"/>
      <c r="S49" s="46"/>
      <c r="T49" s="46"/>
      <c r="U49" s="46"/>
    </row>
    <row r="50" spans="1:21" ht="30.75" customHeight="1" x14ac:dyDescent="0.2">
      <c r="A50" s="46"/>
      <c r="B50" s="1163"/>
      <c r="C50" s="1164"/>
      <c r="D50" s="60"/>
      <c r="E50" s="1140" t="s">
        <v>15</v>
      </c>
      <c r="F50" s="1140"/>
      <c r="G50" s="1140"/>
      <c r="H50" s="1140"/>
      <c r="I50" s="1140"/>
      <c r="J50" s="1141"/>
      <c r="K50" s="61">
        <v>0</v>
      </c>
      <c r="L50" s="62">
        <v>0</v>
      </c>
      <c r="M50" s="62">
        <v>0</v>
      </c>
      <c r="N50" s="62">
        <v>0</v>
      </c>
      <c r="O50" s="63">
        <v>0</v>
      </c>
      <c r="P50" s="46"/>
      <c r="Q50" s="46"/>
      <c r="R50" s="46"/>
      <c r="S50" s="46"/>
      <c r="T50" s="46"/>
      <c r="U50" s="46"/>
    </row>
    <row r="51" spans="1:21" ht="30.75" customHeight="1" x14ac:dyDescent="0.2">
      <c r="A51" s="46"/>
      <c r="B51" s="1165"/>
      <c r="C51" s="1166"/>
      <c r="D51" s="64"/>
      <c r="E51" s="1140" t="s">
        <v>16</v>
      </c>
      <c r="F51" s="1140"/>
      <c r="G51" s="1140"/>
      <c r="H51" s="1140"/>
      <c r="I51" s="1140"/>
      <c r="J51" s="1141"/>
      <c r="K51" s="61">
        <v>0</v>
      </c>
      <c r="L51" s="62">
        <v>0</v>
      </c>
      <c r="M51" s="62">
        <v>0</v>
      </c>
      <c r="N51" s="62">
        <v>0</v>
      </c>
      <c r="O51" s="63">
        <v>1</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648</v>
      </c>
      <c r="L52" s="62">
        <v>1008</v>
      </c>
      <c r="M52" s="62">
        <v>940</v>
      </c>
      <c r="N52" s="62">
        <v>972</v>
      </c>
      <c r="O52" s="63">
        <v>971</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569</v>
      </c>
      <c r="L53" s="67">
        <v>347</v>
      </c>
      <c r="M53" s="67">
        <v>336</v>
      </c>
      <c r="N53" s="67">
        <v>381</v>
      </c>
      <c r="O53" s="68">
        <v>399</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Pk9OzNvJlDZ9OuZ4IuybSX86FFwQk8LiJbKBEGO0oigPiioltgTI4HL2wt/TOg55/bx3yuD3PgD2Bh74opYRg==" saltValue="B3gcK0jIuszPdinxRTGn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81" t="s">
        <v>30</v>
      </c>
      <c r="C41" s="1182"/>
      <c r="D41" s="103"/>
      <c r="E41" s="1183" t="s">
        <v>31</v>
      </c>
      <c r="F41" s="1183"/>
      <c r="G41" s="1183"/>
      <c r="H41" s="1184"/>
      <c r="I41" s="342">
        <v>9939</v>
      </c>
      <c r="J41" s="343">
        <v>10179</v>
      </c>
      <c r="K41" s="343">
        <v>10417</v>
      </c>
      <c r="L41" s="343">
        <v>10484</v>
      </c>
      <c r="M41" s="344">
        <v>10168</v>
      </c>
    </row>
    <row r="42" spans="2:13" ht="27.75" customHeight="1" x14ac:dyDescent="0.2">
      <c r="B42" s="1171"/>
      <c r="C42" s="1172"/>
      <c r="D42" s="104"/>
      <c r="E42" s="1175" t="s">
        <v>32</v>
      </c>
      <c r="F42" s="1175"/>
      <c r="G42" s="1175"/>
      <c r="H42" s="1176"/>
      <c r="I42" s="345" t="s">
        <v>490</v>
      </c>
      <c r="J42" s="346" t="s">
        <v>490</v>
      </c>
      <c r="K42" s="346" t="s">
        <v>490</v>
      </c>
      <c r="L42" s="346" t="s">
        <v>490</v>
      </c>
      <c r="M42" s="347" t="s">
        <v>490</v>
      </c>
    </row>
    <row r="43" spans="2:13" ht="27.75" customHeight="1" x14ac:dyDescent="0.2">
      <c r="B43" s="1171"/>
      <c r="C43" s="1172"/>
      <c r="D43" s="104"/>
      <c r="E43" s="1175" t="s">
        <v>33</v>
      </c>
      <c r="F43" s="1175"/>
      <c r="G43" s="1175"/>
      <c r="H43" s="1176"/>
      <c r="I43" s="345">
        <v>2120</v>
      </c>
      <c r="J43" s="346">
        <v>2040</v>
      </c>
      <c r="K43" s="346">
        <v>1960</v>
      </c>
      <c r="L43" s="346">
        <v>1997</v>
      </c>
      <c r="M43" s="347">
        <v>1277</v>
      </c>
    </row>
    <row r="44" spans="2:13" ht="27.75" customHeight="1" x14ac:dyDescent="0.2">
      <c r="B44" s="1171"/>
      <c r="C44" s="1172"/>
      <c r="D44" s="104"/>
      <c r="E44" s="1175" t="s">
        <v>34</v>
      </c>
      <c r="F44" s="1175"/>
      <c r="G44" s="1175"/>
      <c r="H44" s="1176"/>
      <c r="I44" s="345">
        <v>1</v>
      </c>
      <c r="J44" s="346">
        <v>1</v>
      </c>
      <c r="K44" s="346">
        <v>1</v>
      </c>
      <c r="L44" s="346">
        <v>1</v>
      </c>
      <c r="M44" s="347">
        <v>872</v>
      </c>
    </row>
    <row r="45" spans="2:13" ht="27.75" customHeight="1" x14ac:dyDescent="0.2">
      <c r="B45" s="1171"/>
      <c r="C45" s="1172"/>
      <c r="D45" s="104"/>
      <c r="E45" s="1175" t="s">
        <v>35</v>
      </c>
      <c r="F45" s="1175"/>
      <c r="G45" s="1175"/>
      <c r="H45" s="1176"/>
      <c r="I45" s="345">
        <v>785</v>
      </c>
      <c r="J45" s="346">
        <v>767</v>
      </c>
      <c r="K45" s="346">
        <v>707</v>
      </c>
      <c r="L45" s="346">
        <v>796</v>
      </c>
      <c r="M45" s="347">
        <v>838</v>
      </c>
    </row>
    <row r="46" spans="2:13" ht="27.75" customHeight="1" x14ac:dyDescent="0.2">
      <c r="B46" s="1171"/>
      <c r="C46" s="1172"/>
      <c r="D46" s="105"/>
      <c r="E46" s="1175" t="s">
        <v>36</v>
      </c>
      <c r="F46" s="1175"/>
      <c r="G46" s="1175"/>
      <c r="H46" s="1176"/>
      <c r="I46" s="345" t="s">
        <v>490</v>
      </c>
      <c r="J46" s="346" t="s">
        <v>490</v>
      </c>
      <c r="K46" s="346" t="s">
        <v>490</v>
      </c>
      <c r="L46" s="346" t="s">
        <v>490</v>
      </c>
      <c r="M46" s="347" t="s">
        <v>490</v>
      </c>
    </row>
    <row r="47" spans="2:13" ht="27.75" customHeight="1" x14ac:dyDescent="0.2">
      <c r="B47" s="1171"/>
      <c r="C47" s="1172"/>
      <c r="D47" s="106"/>
      <c r="E47" s="1185" t="s">
        <v>37</v>
      </c>
      <c r="F47" s="1186"/>
      <c r="G47" s="1186"/>
      <c r="H47" s="1187"/>
      <c r="I47" s="345" t="s">
        <v>490</v>
      </c>
      <c r="J47" s="346" t="s">
        <v>490</v>
      </c>
      <c r="K47" s="346" t="s">
        <v>490</v>
      </c>
      <c r="L47" s="346" t="s">
        <v>490</v>
      </c>
      <c r="M47" s="347" t="s">
        <v>490</v>
      </c>
    </row>
    <row r="48" spans="2:13" ht="27.75" customHeight="1" x14ac:dyDescent="0.2">
      <c r="B48" s="1171"/>
      <c r="C48" s="1172"/>
      <c r="D48" s="104"/>
      <c r="E48" s="1175" t="s">
        <v>38</v>
      </c>
      <c r="F48" s="1175"/>
      <c r="G48" s="1175"/>
      <c r="H48" s="1176"/>
      <c r="I48" s="345" t="s">
        <v>490</v>
      </c>
      <c r="J48" s="346" t="s">
        <v>490</v>
      </c>
      <c r="K48" s="346" t="s">
        <v>490</v>
      </c>
      <c r="L48" s="346" t="s">
        <v>490</v>
      </c>
      <c r="M48" s="347" t="s">
        <v>490</v>
      </c>
    </row>
    <row r="49" spans="2:13" ht="27.75" customHeight="1" x14ac:dyDescent="0.2">
      <c r="B49" s="1173"/>
      <c r="C49" s="1174"/>
      <c r="D49" s="104"/>
      <c r="E49" s="1175" t="s">
        <v>39</v>
      </c>
      <c r="F49" s="1175"/>
      <c r="G49" s="1175"/>
      <c r="H49" s="1176"/>
      <c r="I49" s="345" t="s">
        <v>490</v>
      </c>
      <c r="J49" s="346" t="s">
        <v>490</v>
      </c>
      <c r="K49" s="346" t="s">
        <v>490</v>
      </c>
      <c r="L49" s="346" t="s">
        <v>490</v>
      </c>
      <c r="M49" s="347" t="s">
        <v>490</v>
      </c>
    </row>
    <row r="50" spans="2:13" ht="27.75" customHeight="1" x14ac:dyDescent="0.2">
      <c r="B50" s="1169" t="s">
        <v>40</v>
      </c>
      <c r="C50" s="1170"/>
      <c r="D50" s="107"/>
      <c r="E50" s="1175" t="s">
        <v>41</v>
      </c>
      <c r="F50" s="1175"/>
      <c r="G50" s="1175"/>
      <c r="H50" s="1176"/>
      <c r="I50" s="345">
        <v>4387</v>
      </c>
      <c r="J50" s="346">
        <v>4436</v>
      </c>
      <c r="K50" s="346">
        <v>4860</v>
      </c>
      <c r="L50" s="346">
        <v>5150</v>
      </c>
      <c r="M50" s="347">
        <v>5053</v>
      </c>
    </row>
    <row r="51" spans="2:13" ht="27.75" customHeight="1" x14ac:dyDescent="0.2">
      <c r="B51" s="1171"/>
      <c r="C51" s="1172"/>
      <c r="D51" s="104"/>
      <c r="E51" s="1175" t="s">
        <v>42</v>
      </c>
      <c r="F51" s="1175"/>
      <c r="G51" s="1175"/>
      <c r="H51" s="1176"/>
      <c r="I51" s="345">
        <v>41</v>
      </c>
      <c r="J51" s="346">
        <v>705</v>
      </c>
      <c r="K51" s="346">
        <v>706</v>
      </c>
      <c r="L51" s="346">
        <v>811</v>
      </c>
      <c r="M51" s="347">
        <v>782</v>
      </c>
    </row>
    <row r="52" spans="2:13" ht="27.75" customHeight="1" x14ac:dyDescent="0.2">
      <c r="B52" s="1173"/>
      <c r="C52" s="1174"/>
      <c r="D52" s="104"/>
      <c r="E52" s="1175" t="s">
        <v>43</v>
      </c>
      <c r="F52" s="1175"/>
      <c r="G52" s="1175"/>
      <c r="H52" s="1176"/>
      <c r="I52" s="345">
        <v>9169</v>
      </c>
      <c r="J52" s="346">
        <v>9177</v>
      </c>
      <c r="K52" s="346">
        <v>9154</v>
      </c>
      <c r="L52" s="346">
        <v>9140</v>
      </c>
      <c r="M52" s="347">
        <v>8902</v>
      </c>
    </row>
    <row r="53" spans="2:13" ht="27.75" customHeight="1" thickBot="1" x14ac:dyDescent="0.25">
      <c r="B53" s="1177" t="s">
        <v>19</v>
      </c>
      <c r="C53" s="1178"/>
      <c r="D53" s="108"/>
      <c r="E53" s="1179" t="s">
        <v>44</v>
      </c>
      <c r="F53" s="1179"/>
      <c r="G53" s="1179"/>
      <c r="H53" s="1180"/>
      <c r="I53" s="348">
        <v>-751</v>
      </c>
      <c r="J53" s="349">
        <v>-1331</v>
      </c>
      <c r="K53" s="349">
        <v>-1635</v>
      </c>
      <c r="L53" s="349">
        <v>-1824</v>
      </c>
      <c r="M53" s="350">
        <v>-1582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T3qKde4aFGivfp3Pt6EYqVk/yHm01/G87NrJ5QsnWNVDUN/lMb/wfPtNYE+gUp+7cNy0TbY2Pk24iHlPzTZ/fw==" saltValue="9qZYMw7AviKXPq+/ceVV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531</v>
      </c>
      <c r="G54" s="117" t="s">
        <v>532</v>
      </c>
      <c r="H54" s="118" t="s">
        <v>533</v>
      </c>
    </row>
    <row r="55" spans="2:8" ht="52.5" customHeight="1" x14ac:dyDescent="0.2">
      <c r="B55" s="119"/>
      <c r="C55" s="1196" t="s">
        <v>46</v>
      </c>
      <c r="D55" s="1196"/>
      <c r="E55" s="1197"/>
      <c r="F55" s="120">
        <v>2066</v>
      </c>
      <c r="G55" s="120">
        <v>2364</v>
      </c>
      <c r="H55" s="121">
        <v>2315</v>
      </c>
    </row>
    <row r="56" spans="2:8" ht="52.5" customHeight="1" x14ac:dyDescent="0.2">
      <c r="B56" s="122"/>
      <c r="C56" s="1198" t="s">
        <v>47</v>
      </c>
      <c r="D56" s="1198"/>
      <c r="E56" s="1199"/>
      <c r="F56" s="123">
        <v>861</v>
      </c>
      <c r="G56" s="123">
        <v>863</v>
      </c>
      <c r="H56" s="124">
        <v>865</v>
      </c>
    </row>
    <row r="57" spans="2:8" ht="53.25" customHeight="1" x14ac:dyDescent="0.2">
      <c r="B57" s="122"/>
      <c r="C57" s="1200" t="s">
        <v>48</v>
      </c>
      <c r="D57" s="1200"/>
      <c r="E57" s="1201"/>
      <c r="F57" s="125">
        <v>3001</v>
      </c>
      <c r="G57" s="125">
        <v>2934</v>
      </c>
      <c r="H57" s="126">
        <v>2820</v>
      </c>
    </row>
    <row r="58" spans="2:8" ht="45.75" customHeight="1" x14ac:dyDescent="0.2">
      <c r="B58" s="127"/>
      <c r="C58" s="1188" t="s">
        <v>560</v>
      </c>
      <c r="D58" s="1189"/>
      <c r="E58" s="1190"/>
      <c r="F58" s="128">
        <v>1589</v>
      </c>
      <c r="G58" s="128">
        <v>1574</v>
      </c>
      <c r="H58" s="129">
        <v>1578</v>
      </c>
    </row>
    <row r="59" spans="2:8" ht="45.75" customHeight="1" x14ac:dyDescent="0.2">
      <c r="B59" s="127"/>
      <c r="C59" s="1188" t="s">
        <v>561</v>
      </c>
      <c r="D59" s="1189"/>
      <c r="E59" s="1190"/>
      <c r="F59" s="128">
        <v>785</v>
      </c>
      <c r="G59" s="128">
        <v>770</v>
      </c>
      <c r="H59" s="129">
        <v>702</v>
      </c>
    </row>
    <row r="60" spans="2:8" ht="45.75" customHeight="1" x14ac:dyDescent="0.2">
      <c r="B60" s="127"/>
      <c r="C60" s="1188" t="s">
        <v>562</v>
      </c>
      <c r="D60" s="1189"/>
      <c r="E60" s="1190"/>
      <c r="F60" s="128">
        <v>296</v>
      </c>
      <c r="G60" s="128">
        <v>264</v>
      </c>
      <c r="H60" s="129">
        <v>205</v>
      </c>
    </row>
    <row r="61" spans="2:8" ht="45.75" customHeight="1" x14ac:dyDescent="0.2">
      <c r="B61" s="127"/>
      <c r="C61" s="1188" t="s">
        <v>564</v>
      </c>
      <c r="D61" s="1189"/>
      <c r="E61" s="1190"/>
      <c r="F61" s="128">
        <v>101</v>
      </c>
      <c r="G61" s="128">
        <v>101</v>
      </c>
      <c r="H61" s="129">
        <v>116</v>
      </c>
    </row>
    <row r="62" spans="2:8" ht="45.75" customHeight="1" thickBot="1" x14ac:dyDescent="0.25">
      <c r="B62" s="130"/>
      <c r="C62" s="1191" t="s">
        <v>563</v>
      </c>
      <c r="D62" s="1192"/>
      <c r="E62" s="1193"/>
      <c r="F62" s="131">
        <v>104</v>
      </c>
      <c r="G62" s="131">
        <v>104</v>
      </c>
      <c r="H62" s="132">
        <v>104</v>
      </c>
    </row>
    <row r="63" spans="2:8" ht="52.5" customHeight="1" thickBot="1" x14ac:dyDescent="0.25">
      <c r="B63" s="133"/>
      <c r="C63" s="1194" t="s">
        <v>49</v>
      </c>
      <c r="D63" s="1194"/>
      <c r="E63" s="1195"/>
      <c r="F63" s="134">
        <v>5929</v>
      </c>
      <c r="G63" s="134">
        <v>6160</v>
      </c>
      <c r="H63" s="135">
        <v>6000</v>
      </c>
    </row>
    <row r="64" spans="2:8" ht="13" x14ac:dyDescent="0.2"/>
  </sheetData>
  <sheetProtection algorithmName="SHA-512" hashValue="ycRDU/CN0dpf2HaAKI35Sbd7aMFxiznK+Ivh0zi6HJYvLlnMcwxlzi0b6F22dr85kIkJB+V2RPPSSb3u6CmDTA==" saltValue="bzLQD2TIZfLXguxSB9w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124390</v>
      </c>
      <c r="E3" s="154"/>
      <c r="F3" s="155">
        <v>126262</v>
      </c>
      <c r="G3" s="156"/>
      <c r="H3" s="157"/>
    </row>
    <row r="4" spans="1:8" x14ac:dyDescent="0.2">
      <c r="A4" s="158"/>
      <c r="B4" s="159"/>
      <c r="C4" s="160"/>
      <c r="D4" s="161">
        <v>83419</v>
      </c>
      <c r="E4" s="162"/>
      <c r="F4" s="163">
        <v>56769</v>
      </c>
      <c r="G4" s="164"/>
      <c r="H4" s="165"/>
    </row>
    <row r="5" spans="1:8" x14ac:dyDescent="0.2">
      <c r="A5" s="146" t="s">
        <v>523</v>
      </c>
      <c r="B5" s="151"/>
      <c r="C5" s="152"/>
      <c r="D5" s="153">
        <v>137429</v>
      </c>
      <c r="E5" s="154"/>
      <c r="F5" s="155">
        <v>126525</v>
      </c>
      <c r="G5" s="156"/>
      <c r="H5" s="157"/>
    </row>
    <row r="6" spans="1:8" x14ac:dyDescent="0.2">
      <c r="A6" s="158"/>
      <c r="B6" s="159"/>
      <c r="C6" s="160"/>
      <c r="D6" s="161">
        <v>110197</v>
      </c>
      <c r="E6" s="162"/>
      <c r="F6" s="163">
        <v>67052</v>
      </c>
      <c r="G6" s="164"/>
      <c r="H6" s="165"/>
    </row>
    <row r="7" spans="1:8" x14ac:dyDescent="0.2">
      <c r="A7" s="146" t="s">
        <v>524</v>
      </c>
      <c r="B7" s="151"/>
      <c r="C7" s="152"/>
      <c r="D7" s="153">
        <v>145592</v>
      </c>
      <c r="E7" s="154"/>
      <c r="F7" s="155">
        <v>138402</v>
      </c>
      <c r="G7" s="156"/>
      <c r="H7" s="157"/>
    </row>
    <row r="8" spans="1:8" x14ac:dyDescent="0.2">
      <c r="A8" s="158"/>
      <c r="B8" s="159"/>
      <c r="C8" s="160"/>
      <c r="D8" s="161">
        <v>109187</v>
      </c>
      <c r="E8" s="162"/>
      <c r="F8" s="163">
        <v>70652</v>
      </c>
      <c r="G8" s="164"/>
      <c r="H8" s="165"/>
    </row>
    <row r="9" spans="1:8" x14ac:dyDescent="0.2">
      <c r="A9" s="146" t="s">
        <v>525</v>
      </c>
      <c r="B9" s="151"/>
      <c r="C9" s="152"/>
      <c r="D9" s="153">
        <v>186127</v>
      </c>
      <c r="E9" s="154"/>
      <c r="F9" s="155">
        <v>146367</v>
      </c>
      <c r="G9" s="156"/>
      <c r="H9" s="157"/>
    </row>
    <row r="10" spans="1:8" x14ac:dyDescent="0.2">
      <c r="A10" s="158"/>
      <c r="B10" s="159"/>
      <c r="C10" s="160"/>
      <c r="D10" s="161">
        <v>117751</v>
      </c>
      <c r="E10" s="162"/>
      <c r="F10" s="163">
        <v>79441</v>
      </c>
      <c r="G10" s="164"/>
      <c r="H10" s="165"/>
    </row>
    <row r="11" spans="1:8" x14ac:dyDescent="0.2">
      <c r="A11" s="146" t="s">
        <v>526</v>
      </c>
      <c r="B11" s="151"/>
      <c r="C11" s="152"/>
      <c r="D11" s="153">
        <v>124291</v>
      </c>
      <c r="E11" s="154"/>
      <c r="F11" s="155">
        <v>165181</v>
      </c>
      <c r="G11" s="156"/>
      <c r="H11" s="157"/>
    </row>
    <row r="12" spans="1:8" x14ac:dyDescent="0.2">
      <c r="A12" s="158"/>
      <c r="B12" s="159"/>
      <c r="C12" s="166"/>
      <c r="D12" s="161">
        <v>90807</v>
      </c>
      <c r="E12" s="162"/>
      <c r="F12" s="163">
        <v>82246</v>
      </c>
      <c r="G12" s="164"/>
      <c r="H12" s="165"/>
    </row>
    <row r="13" spans="1:8" x14ac:dyDescent="0.2">
      <c r="A13" s="146"/>
      <c r="B13" s="151"/>
      <c r="C13" s="152"/>
      <c r="D13" s="153">
        <v>143566</v>
      </c>
      <c r="E13" s="154"/>
      <c r="F13" s="155">
        <v>140547</v>
      </c>
      <c r="G13" s="167"/>
      <c r="H13" s="157"/>
    </row>
    <row r="14" spans="1:8" x14ac:dyDescent="0.2">
      <c r="A14" s="158"/>
      <c r="B14" s="159"/>
      <c r="C14" s="160"/>
      <c r="D14" s="161">
        <v>102272</v>
      </c>
      <c r="E14" s="162"/>
      <c r="F14" s="163">
        <v>71232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2.38</v>
      </c>
      <c r="C19" s="168">
        <f>ROUND(VALUE(SUBSTITUTE(実質収支比率等に係る経年分析!G$48,"▲","-")),2)</f>
        <v>2.89</v>
      </c>
      <c r="D19" s="168">
        <f>ROUND(VALUE(SUBSTITUTE(実質収支比率等に係る経年分析!H$48,"▲","-")),2)</f>
        <v>5</v>
      </c>
      <c r="E19" s="168">
        <f>ROUND(VALUE(SUBSTITUTE(実質収支比率等に係る経年分析!I$48,"▲","-")),2)</f>
        <v>8.59</v>
      </c>
      <c r="F19" s="168">
        <f>ROUND(VALUE(SUBSTITUTE(実質収支比率等に係る経年分析!J$48,"▲","-")),2)</f>
        <v>4.1900000000000004</v>
      </c>
    </row>
    <row r="20" spans="1:11" x14ac:dyDescent="0.2">
      <c r="A20" s="168" t="s">
        <v>53</v>
      </c>
      <c r="B20" s="168">
        <f>ROUND(VALUE(SUBSTITUTE(実質収支比率等に係る経年分析!F$47,"▲","-")),2)</f>
        <v>50.99</v>
      </c>
      <c r="C20" s="168">
        <f>ROUND(VALUE(SUBSTITUTE(実質収支比率等に係る経年分析!G$47,"▲","-")),2)</f>
        <v>46.46</v>
      </c>
      <c r="D20" s="168">
        <f>ROUND(VALUE(SUBSTITUTE(実質収支比率等に係る経年分析!H$47,"▲","-")),2)</f>
        <v>46.88</v>
      </c>
      <c r="E20" s="168">
        <f>ROUND(VALUE(SUBSTITUTE(実質収支比率等に係る経年分析!I$47,"▲","-")),2)</f>
        <v>51.81</v>
      </c>
      <c r="F20" s="168">
        <f>ROUND(VALUE(SUBSTITUTE(実質収支比率等に係る経年分析!J$47,"▲","-")),2)</f>
        <v>53.68</v>
      </c>
    </row>
    <row r="21" spans="1:11" x14ac:dyDescent="0.2">
      <c r="A21" s="168" t="s">
        <v>54</v>
      </c>
      <c r="B21" s="168">
        <f>IF(ISNUMBER(VALUE(SUBSTITUTE(実質収支比率等に係る経年分析!F$49,"▲","-"))),ROUND(VALUE(SUBSTITUTE(実質収支比率等に係る経年分析!F$49,"▲","-")),2),NA())</f>
        <v>-11.67</v>
      </c>
      <c r="C21" s="168">
        <f>IF(ISNUMBER(VALUE(SUBSTITUTE(実質収支比率等に係る経年分析!G$49,"▲","-"))),ROUND(VALUE(SUBSTITUTE(実質収支比率等に係る経年分析!G$49,"▲","-")),2),NA())</f>
        <v>1.94</v>
      </c>
      <c r="D21" s="168">
        <f>IF(ISNUMBER(VALUE(SUBSTITUTE(実質収支比率等に係る経年分析!H$49,"▲","-"))),ROUND(VALUE(SUBSTITUTE(実質収支比率等に係る経年分析!H$49,"▲","-")),2),NA())</f>
        <v>3.77</v>
      </c>
      <c r="E21" s="168">
        <f>IF(ISNUMBER(VALUE(SUBSTITUTE(実質収支比率等に係る経年分析!I$49,"▲","-"))),ROUND(VALUE(SUBSTITUTE(実質収支比率等に係る経年分析!I$49,"▲","-")),2),NA())</f>
        <v>10.29</v>
      </c>
      <c r="F21" s="168">
        <f>IF(ISNUMBER(VALUE(SUBSTITUTE(実質収支比率等に係る経年分析!J$49,"▲","-"))),ROUND(VALUE(SUBSTITUTE(実質収支比率等に係る経年分析!J$49,"▲","-")),2),NA())</f>
        <v>-6.03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1.78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1.98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1.91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2.13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交通事業特別会計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後期高齢者医療保険事業特別会計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2">
      <c r="A31" s="169" t="str">
        <f>IF(連結実質赤字比率に係る赤字・黒字の構成分析!C$39="",NA(),連結実質赤字比率に係る赤字・黒字の構成分析!C$39)</f>
        <v>漁業集落排水事業特別会計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0.08</v>
      </c>
    </row>
    <row r="32" spans="1:11" x14ac:dyDescent="0.2">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0.28000000000000003</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0.85</v>
      </c>
    </row>
    <row r="34" spans="1:16" x14ac:dyDescent="0.2">
      <c r="A34" s="169" t="str">
        <f>IF(連結実質赤字比率に係る赤字・黒字の構成分析!C$36="",NA(),連結実質赤字比率に係る赤字・黒字の構成分析!C$36)</f>
        <v>公共下水道事業特別会計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1.35</v>
      </c>
    </row>
    <row r="35" spans="1:16" x14ac:dyDescent="0.2">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1.81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2.15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1.57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2.37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2.88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8.58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4.18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648</v>
      </c>
      <c r="E42" s="170"/>
      <c r="F42" s="170"/>
      <c r="G42" s="170">
        <f>'実質公債費比率（分子）の構造'!L$52</f>
        <v>1008</v>
      </c>
      <c r="H42" s="170"/>
      <c r="I42" s="170"/>
      <c r="J42" s="170">
        <f>'実質公債費比率（分子）の構造'!M$52</f>
        <v>940</v>
      </c>
      <c r="K42" s="170"/>
      <c r="L42" s="170"/>
      <c r="M42" s="170">
        <f>'実質公債費比率（分子）の構造'!N$52</f>
        <v>972</v>
      </c>
      <c r="N42" s="170"/>
      <c r="O42" s="170"/>
      <c r="P42" s="170">
        <f>'実質公債費比率（分子）の構造'!O$52</f>
        <v>971</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1</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63</v>
      </c>
      <c r="B45" s="170">
        <f>'実質公債費比率（分子）の構造'!K$49</f>
        <v>0</v>
      </c>
      <c r="C45" s="170"/>
      <c r="D45" s="170"/>
      <c r="E45" s="170">
        <f>'実質公債費比率（分子）の構造'!L$49</f>
        <v>0</v>
      </c>
      <c r="F45" s="170"/>
      <c r="G45" s="170"/>
      <c r="H45" s="170">
        <f>'実質公債費比率（分子）の構造'!M$49</f>
        <v>0</v>
      </c>
      <c r="I45" s="170"/>
      <c r="J45" s="170"/>
      <c r="K45" s="170">
        <f>'実質公債費比率（分子）の構造'!N$49</f>
        <v>0</v>
      </c>
      <c r="L45" s="170"/>
      <c r="M45" s="170"/>
      <c r="N45" s="170">
        <f>'実質公債費比率（分子）の構造'!O$49</f>
        <v>63</v>
      </c>
      <c r="O45" s="170"/>
      <c r="P45" s="170"/>
    </row>
    <row r="46" spans="1:16" x14ac:dyDescent="0.2">
      <c r="A46" s="170" t="s">
        <v>64</v>
      </c>
      <c r="B46" s="170">
        <f>'実質公債費比率（分子）の構造'!K$48</f>
        <v>164</v>
      </c>
      <c r="C46" s="170"/>
      <c r="D46" s="170"/>
      <c r="E46" s="170">
        <f>'実質公債費比率（分子）の構造'!L$48</f>
        <v>165</v>
      </c>
      <c r="F46" s="170"/>
      <c r="G46" s="170"/>
      <c r="H46" s="170">
        <f>'実質公債費比率（分子）の構造'!M$48</f>
        <v>166</v>
      </c>
      <c r="I46" s="170"/>
      <c r="J46" s="170"/>
      <c r="K46" s="170">
        <f>'実質公債費比率（分子）の構造'!N$48</f>
        <v>170</v>
      </c>
      <c r="L46" s="170"/>
      <c r="M46" s="170"/>
      <c r="N46" s="170">
        <f>'実質公債費比率（分子）の構造'!O$48</f>
        <v>116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1053</v>
      </c>
      <c r="C49" s="170"/>
      <c r="D49" s="170"/>
      <c r="E49" s="170">
        <f>'実質公債費比率（分子）の構造'!L$45</f>
        <v>1190</v>
      </c>
      <c r="F49" s="170"/>
      <c r="G49" s="170"/>
      <c r="H49" s="170">
        <f>'実質公債費比率（分子）の構造'!M$45</f>
        <v>1110</v>
      </c>
      <c r="I49" s="170"/>
      <c r="J49" s="170"/>
      <c r="K49" s="170">
        <f>'実質公債費比率（分子）の構造'!N$45</f>
        <v>1183</v>
      </c>
      <c r="L49" s="170"/>
      <c r="M49" s="170"/>
      <c r="N49" s="170">
        <f>'実質公債費比率（分子）の構造'!O$45</f>
        <v>1190</v>
      </c>
      <c r="O49" s="170"/>
      <c r="P49" s="170"/>
    </row>
    <row r="50" spans="1:16" x14ac:dyDescent="0.2">
      <c r="A50" s="170" t="s">
        <v>67</v>
      </c>
      <c r="B50" s="170" t="e">
        <f>NA()</f>
        <v>#N/A</v>
      </c>
      <c r="C50" s="170">
        <f>IF(ISNUMBER('実質公債費比率（分子）の構造'!K$53),'実質公債費比率（分子）の構造'!K$53,NA())</f>
        <v>569</v>
      </c>
      <c r="D50" s="170" t="e">
        <f>NA()</f>
        <v>#N/A</v>
      </c>
      <c r="E50" s="170" t="e">
        <f>NA()</f>
        <v>#N/A</v>
      </c>
      <c r="F50" s="170">
        <f>IF(ISNUMBER('実質公債費比率（分子）の構造'!L$53),'実質公債費比率（分子）の構造'!L$53,NA())</f>
        <v>347</v>
      </c>
      <c r="G50" s="170" t="e">
        <f>NA()</f>
        <v>#N/A</v>
      </c>
      <c r="H50" s="170" t="e">
        <f>NA()</f>
        <v>#N/A</v>
      </c>
      <c r="I50" s="170">
        <f>IF(ISNUMBER('実質公債費比率（分子）の構造'!M$53),'実質公債費比率（分子）の構造'!M$53,NA())</f>
        <v>336</v>
      </c>
      <c r="J50" s="170" t="e">
        <f>NA()</f>
        <v>#N/A</v>
      </c>
      <c r="K50" s="170" t="e">
        <f>NA()</f>
        <v>#N/A</v>
      </c>
      <c r="L50" s="170">
        <f>IF(ISNUMBER('実質公債費比率（分子）の構造'!N$53),'実質公債費比率（分子）の構造'!N$53,NA())</f>
        <v>381</v>
      </c>
      <c r="M50" s="170" t="e">
        <f>NA()</f>
        <v>#N/A</v>
      </c>
      <c r="N50" s="170" t="e">
        <f>NA()</f>
        <v>#N/A</v>
      </c>
      <c r="O50" s="170">
        <f>IF(ISNUMBER('実質公債費比率（分子）の構造'!O$53),'実質公債費比率（分子）の構造'!O$53,NA())</f>
        <v>399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9169</v>
      </c>
      <c r="E56" s="169"/>
      <c r="F56" s="169"/>
      <c r="G56" s="169">
        <f>'将来負担比率（分子）の構造'!J$52</f>
        <v>9177</v>
      </c>
      <c r="H56" s="169"/>
      <c r="I56" s="169"/>
      <c r="J56" s="169">
        <f>'将来負担比率（分子）の構造'!K$52</f>
        <v>9154</v>
      </c>
      <c r="K56" s="169"/>
      <c r="L56" s="169"/>
      <c r="M56" s="169">
        <f>'将来負担比率（分子）の構造'!L$52</f>
        <v>9140</v>
      </c>
      <c r="N56" s="169"/>
      <c r="O56" s="169"/>
      <c r="P56" s="169">
        <f>'将来負担比率（分子）の構造'!M$52</f>
        <v>8902</v>
      </c>
    </row>
    <row r="57" spans="1:16" x14ac:dyDescent="0.2">
      <c r="A57" s="169" t="s">
        <v>42</v>
      </c>
      <c r="B57" s="169"/>
      <c r="C57" s="169"/>
      <c r="D57" s="169">
        <f>'将来負担比率（分子）の構造'!I$51</f>
        <v>41</v>
      </c>
      <c r="E57" s="169"/>
      <c r="F57" s="169"/>
      <c r="G57" s="169">
        <f>'将来負担比率（分子）の構造'!J$51</f>
        <v>705</v>
      </c>
      <c r="H57" s="169"/>
      <c r="I57" s="169"/>
      <c r="J57" s="169">
        <f>'将来負担比率（分子）の構造'!K$51</f>
        <v>706</v>
      </c>
      <c r="K57" s="169"/>
      <c r="L57" s="169"/>
      <c r="M57" s="169">
        <f>'将来負担比率（分子）の構造'!L$51</f>
        <v>811</v>
      </c>
      <c r="N57" s="169"/>
      <c r="O57" s="169"/>
      <c r="P57" s="169">
        <f>'将来負担比率（分子）の構造'!M$51</f>
        <v>782</v>
      </c>
    </row>
    <row r="58" spans="1:16" x14ac:dyDescent="0.2">
      <c r="A58" s="169" t="s">
        <v>41</v>
      </c>
      <c r="B58" s="169"/>
      <c r="C58" s="169"/>
      <c r="D58" s="169">
        <f>'将来負担比率（分子）の構造'!I$50</f>
        <v>4387</v>
      </c>
      <c r="E58" s="169"/>
      <c r="F58" s="169"/>
      <c r="G58" s="169">
        <f>'将来負担比率（分子）の構造'!J$50</f>
        <v>4436</v>
      </c>
      <c r="H58" s="169"/>
      <c r="I58" s="169"/>
      <c r="J58" s="169">
        <f>'将来負担比率（分子）の構造'!K$50</f>
        <v>4860</v>
      </c>
      <c r="K58" s="169"/>
      <c r="L58" s="169"/>
      <c r="M58" s="169">
        <f>'将来負担比率（分子）の構造'!L$50</f>
        <v>5150</v>
      </c>
      <c r="N58" s="169"/>
      <c r="O58" s="169"/>
      <c r="P58" s="169">
        <f>'将来負担比率（分子）の構造'!M$50</f>
        <v>5053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785</v>
      </c>
      <c r="C62" s="169"/>
      <c r="D62" s="169"/>
      <c r="E62" s="169">
        <f>'将来負担比率（分子）の構造'!J$45</f>
        <v>767</v>
      </c>
      <c r="F62" s="169"/>
      <c r="G62" s="169"/>
      <c r="H62" s="169">
        <f>'将来負担比率（分子）の構造'!K$45</f>
        <v>707</v>
      </c>
      <c r="I62" s="169"/>
      <c r="J62" s="169"/>
      <c r="K62" s="169">
        <f>'将来負担比率（分子）の構造'!L$45</f>
        <v>796</v>
      </c>
      <c r="L62" s="169"/>
      <c r="M62" s="169"/>
      <c r="N62" s="169">
        <f>'将来負担比率（分子）の構造'!M$45</f>
        <v>838</v>
      </c>
      <c r="O62" s="169"/>
      <c r="P62" s="169"/>
    </row>
    <row r="63" spans="1:16" x14ac:dyDescent="0.2">
      <c r="A63" s="169" t="s">
        <v>34</v>
      </c>
      <c r="B63" s="169">
        <f>'将来負担比率（分子）の構造'!I$44</f>
        <v>1</v>
      </c>
      <c r="C63" s="169"/>
      <c r="D63" s="169"/>
      <c r="E63" s="169">
        <f>'将来負担比率（分子）の構造'!J$44</f>
        <v>1</v>
      </c>
      <c r="F63" s="169"/>
      <c r="G63" s="169"/>
      <c r="H63" s="169">
        <f>'将来負担比率（分子）の構造'!K$44</f>
        <v>1</v>
      </c>
      <c r="I63" s="169"/>
      <c r="J63" s="169"/>
      <c r="K63" s="169">
        <f>'将来負担比率（分子）の構造'!L$44</f>
        <v>1</v>
      </c>
      <c r="L63" s="169"/>
      <c r="M63" s="169"/>
      <c r="N63" s="169">
        <f>'将来負担比率（分子）の構造'!M$44</f>
        <v>872</v>
      </c>
      <c r="O63" s="169"/>
      <c r="P63" s="169"/>
    </row>
    <row r="64" spans="1:16" x14ac:dyDescent="0.2">
      <c r="A64" s="169" t="s">
        <v>33</v>
      </c>
      <c r="B64" s="169">
        <f>'将来負担比率（分子）の構造'!I$43</f>
        <v>2120</v>
      </c>
      <c r="C64" s="169"/>
      <c r="D64" s="169"/>
      <c r="E64" s="169">
        <f>'将来負担比率（分子）の構造'!J$43</f>
        <v>2040</v>
      </c>
      <c r="F64" s="169"/>
      <c r="G64" s="169"/>
      <c r="H64" s="169">
        <f>'将来負担比率（分子）の構造'!K$43</f>
        <v>1960</v>
      </c>
      <c r="I64" s="169"/>
      <c r="J64" s="169"/>
      <c r="K64" s="169">
        <f>'将来負担比率（分子）の構造'!L$43</f>
        <v>1997</v>
      </c>
      <c r="L64" s="169"/>
      <c r="M64" s="169"/>
      <c r="N64" s="169">
        <f>'将来負担比率（分子）の構造'!M$43</f>
        <v>1277</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9939</v>
      </c>
      <c r="C66" s="169"/>
      <c r="D66" s="169"/>
      <c r="E66" s="169">
        <f>'将来負担比率（分子）の構造'!J$41</f>
        <v>10179</v>
      </c>
      <c r="F66" s="169"/>
      <c r="G66" s="169"/>
      <c r="H66" s="169">
        <f>'将来負担比率（分子）の構造'!K$41</f>
        <v>10417</v>
      </c>
      <c r="I66" s="169"/>
      <c r="J66" s="169"/>
      <c r="K66" s="169">
        <f>'将来負担比率（分子）の構造'!L$41</f>
        <v>10484</v>
      </c>
      <c r="L66" s="169"/>
      <c r="M66" s="169"/>
      <c r="N66" s="169">
        <f>'将来負担比率（分子）の構造'!M$41</f>
        <v>10168</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2066</v>
      </c>
      <c r="C72" s="173">
        <f>基金残高に係る経年分析!G55</f>
        <v>2364</v>
      </c>
      <c r="D72" s="173">
        <f>基金残高に係る経年分析!H55</f>
        <v>2315</v>
      </c>
    </row>
    <row r="73" spans="1:16" x14ac:dyDescent="0.2">
      <c r="A73" s="172" t="s">
        <v>74</v>
      </c>
      <c r="B73" s="173">
        <f>基金残高に係る経年分析!F56</f>
        <v>861</v>
      </c>
      <c r="C73" s="173">
        <f>基金残高に係る経年分析!G56</f>
        <v>863</v>
      </c>
      <c r="D73" s="173">
        <f>基金残高に係る経年分析!H56</f>
        <v>865</v>
      </c>
    </row>
    <row r="74" spans="1:16" x14ac:dyDescent="0.2">
      <c r="A74" s="172" t="s">
        <v>75</v>
      </c>
      <c r="B74" s="173">
        <f>基金残高に係る経年分析!F57</f>
        <v>3001</v>
      </c>
      <c r="C74" s="173">
        <f>基金残高に係る経年分析!G57</f>
        <v>2934</v>
      </c>
      <c r="D74" s="173">
        <f>基金残高に係る経年分析!H57</f>
        <v>2820</v>
      </c>
    </row>
  </sheetData>
  <sheetProtection algorithmName="SHA-512" hashValue="y1dk+zgUStaf8Vka46lTrqUMnKBT5IqzMGcxTi9/4HiMqc2kTDCRSuNvgcZRpedqFuBKCCIYlYlRyvp44TLBeA==" saltValue="z/SygH9MZp3opXmo2bKu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樂市 夏実</cp:lastModifiedBy>
  <cp:lastPrinted>2025-03-13T09:08:14Z</cp:lastPrinted>
  <dcterms:created xsi:type="dcterms:W3CDTF">2025-02-19T04:18:19Z</dcterms:created>
  <dcterms:modified xsi:type="dcterms:W3CDTF">2025-03-17T01:41:23Z</dcterms:modified>
  <cp:category/>
</cp:coreProperties>
</file>