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EE432F43-0CB4-4321-A0A3-0DB0E242F173}"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W37" i="10"/>
  <c r="BW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AM34" i="10" s="1"/>
  <c r="U34" i="10"/>
  <c r="U35" i="10" s="1"/>
  <c r="U36" i="10" s="1"/>
  <c r="U37" i="10" s="1"/>
  <c r="U38" i="10" s="1"/>
  <c r="U39" i="10" s="1"/>
  <c r="AM35" i="10" l="1"/>
  <c r="AM36" i="10" s="1"/>
  <c r="AM37" i="10" s="1"/>
  <c r="BE34" i="10"/>
  <c r="BE35" i="10" s="1"/>
  <c r="BE36" i="10" s="1"/>
  <c r="BE37"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<sst xmlns="http://schemas.openxmlformats.org/spreadsheetml/2006/main" count="1096" uniqueCount="582">
  <si>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</si>
  <si>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</si>
  <si>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</si>
  <si>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</si>
  <si>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</si>
  <si>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</si>
  <si>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</si>
  <si>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</si>
  <si>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</si>
  <si>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</si>
  <si>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</si>
  <si>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</si>
  <si>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</si>
  <si>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</si>
  <si>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</si>
  <si>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</si>
  <si>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</si>
  <si>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</si>
  <si>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</si>
  <si>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</si>
  <si>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</si>
  <si>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</si>
  <si>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</si>
  <si>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</si>
  <si>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</si>
  <si>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</si>
  <si>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</si>
  <si>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</si>
  <si>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</si>
  <si>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</si>
  <si>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</si>
  <si>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</si>
  <si>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</si>
  <si>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</si>
  <si>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</si>
  <si>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</si>
  <si>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</si>
  <si>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</si>
  <si>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</si>
  <si>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</si>
  <si>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</si>
  <si>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</si>
  <si>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</si>
  <si>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</si>
  <si>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</si>
  <si>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</si>
  <si>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</si>
  <si>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</si>
  <si>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</si>
  <si>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</si>
  <si>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</si>
  <si>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</si>
  <si>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</si>
  <si>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</si>
  <si>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</si>
  <si>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</si>
  <si>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</si>
  <si>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</si>
  <si>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</si>
  <si>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</si>
  <si>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</si>
  <si>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</si>
  <si>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</si>
  <si>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</si>
  <si>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</si>
  <si>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</si>
  <si>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</si>
  <si>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</si>
  <si>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</si>
  <si>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</si>
  <si>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</si>
  <si>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</si>
  <si>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</si>
  <si>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</si>
  <si>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</si>
  <si>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</si>
  <si>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</si>
  <si>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</si>
  <si>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</si>
  <si>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</si>
  <si>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</si>
  <si>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</si>
  <si>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</si>
  <si>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</si>
  <si>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</si>
  <si>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</si>
  <si>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</si>
  <si>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</si>
  <si>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</si>
  <si>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</si>
  <si>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</si>
  <si>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</si>
  <si>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</si>
  <si>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</si>
  <si>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</si>
  <si>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</si>
  <si>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</si>
  <si>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</si>
  <si>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</si>
  <si>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</si>
  <si>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</si>
  <si>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</si>
  <si>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</si>
  <si>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</si>
  <si>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</si>
  <si>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</si>
  <si>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</si>
  <si>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</si>
  <si>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</si>
  <si>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</si>
  <si>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</si>
  <si>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</si>
  <si>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</si>
  <si>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</si>
  <si>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</si>
  <si>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</si>
  <si>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</si>
  <si>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</si>
  <si>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</si>
  <si>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</si>
  <si>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</si>
  <si>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</si>
  <si>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</si>
  <si>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</si>
  <si>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</si>
  <si>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</si>
  <si>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</si>
  <si>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</si>
  <si>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</si>
  <si>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</si>
  <si>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</si>
  <si>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</si>
  <si>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</si>
  <si>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</si>
  <si>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</si>
  <si>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</si>
  <si>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</si>
  <si>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</si>
  <si>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</si>
  <si>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</si>
  <si>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</si>
  <si>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</si>
  <si>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</si>
  <si>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</si>
  <si>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</si>
  <si>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</si>
  <si>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</si>
  <si>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</si>
  <si>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</si>
  <si>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</si>
  <si>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</si>
  <si>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</si>
  <si>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</si>
  <si>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</si>
  <si>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</si>
  <si>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</si>
  <si>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</si>
  <si>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</si>
  <si>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</si>
  <si>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</si>
  <si>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</si>
  <si>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</si>
  <si>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</si>
  <si>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</si>
  <si>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</si>
  <si>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</si>
  <si>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</si>
  <si>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</si>
  <si>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</si>
  <si>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</si>
  <si>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</si>
  <si>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</si>
  <si>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</si>
  <si>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</si>
  <si>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</si>
  <si>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</si>
  <si>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</si>
  <si>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</si>
  <si>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</si>
  <si>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</si>
  <si>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</si>
  <si>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</si>
  <si>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</si>
  <si>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</si>
  <si>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</si>
  <si>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</si>
  <si>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</si>
  <si>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</si>
  <si>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</si>
  <si>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</si>
  <si>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</si>
  <si>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</si>
  <si>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</si>
  <si>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</si>
  <si>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</si>
  <si>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</si>
  <si>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</si>
  <si>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</si>
  <si>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</si>
  <si>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</si>
  <si>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</si>
  <si>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</si>
  <si>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</si>
  <si>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</si>
  <si>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</si>
  <si>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</si>
  <si>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</si>
  <si>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</si>
  <si>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</si>
  <si>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</si>
  <si>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</si>
  <si>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</si>
  <si>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</si>
  <si>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</si>
  <si>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</si>
  <si>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</si>
  <si>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</si>
  <si>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</si>
  <si>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</si>
  <si>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</si>
  <si>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</si>
  <si>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</si>
  <si>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</si>
  <si>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</si>
  <si>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</si>
  <si>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</si>
  <si>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</si>
  <si>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</si>
  <si>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</si>
  <si>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</si>
  <si>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</si>
  <si>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</si>
  <si>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</si>
  <si>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</si>
  <si>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</si>
  <si>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</si>
  <si>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</si>
  <si>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</si>
  <si>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</si>
  <si>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</si>
  <si>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</si>
  <si>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</si>
  <si>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</si>
  <si>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</si>
  <si>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</si>
  <si>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</si>
  <si>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</si>
  <si>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</si>
  <si>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</si>
  <si>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</si>
  <si>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</si>
  <si>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</si>
  <si>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</si>
  <si>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</si>
  <si>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</si>
  <si>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</si>
  <si>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</si>
  <si>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</si>
  <si>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</si>
  <si>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</si>
  <si>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</si>
  <si>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</si>
  <si>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</si>
  <si>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</si>
  <si>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</si>
  <si>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</si>
  <si>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</si>
  <si>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</si>
  <si>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</si>
  <si>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</si>
  <si>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</si>
  <si>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</si>
  <si>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</si>
  <si>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</si>
  <si>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</si>
  <si>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</si>
  <si>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</si>
  <si>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</si>
  <si>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</si>
  <si>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</si>
  <si>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</si>
  <si>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</si>
  <si>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</si>
  <si>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</si>
  <si>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</si>
  <si>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</si>
  <si>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</si>
  <si>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</si>
  <si>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</si>
  <si>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</si>
  <si>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</si>
  <si>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</si>
  <si>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</si>
  <si>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</si>
  <si>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</si>
  <si>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</si>
  <si>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</si>
  <si>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</si>
  <si>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</si>
  <si>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</si>
  <si>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</si>
  <si>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</si>
  <si>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</si>
  <si>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</si>
  <si>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</si>
  <si>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</si>
  <si>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</si>
  <si>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</si>
  <si>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</si>
  <si>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</si>
  <si>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</si>
  <si>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</si>
  <si>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</si>
  <si>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</si>
  <si>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</si>
  <si>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</si>
  <si>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</si>
  <si>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</si>
  <si>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</si>
  <si>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</si>
  <si>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</si>
  <si>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</si>
  <si>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</si>
  <si>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</si>
  <si>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</si>
  <si>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</si>
  <si>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</si>
  <si>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</si>
  <si>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</si>
  <si>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</si>
  <si>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</si>
  <si>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</si>
  <si>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</si>
  <si>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</si>
  <si>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</si>
  <si>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</si>
  <si>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</si>
  <si>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</si>
  <si>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</si>
  <si>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</si>
  <si>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</si>
  <si>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</si>
  <si>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</si>
  <si>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</si>
  <si>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</si>
  <si>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</si>
  <si>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</si>
  <si>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</si>
  <si>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</si>
  <si>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</si>
  <si>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</si>
  <si>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</si>
  <si>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</si>
  <si>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</si>
  <si>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</si>
  <si>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</si>
  <si>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</si>
  <si>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</si>
  <si>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</si>
  <si>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</si>
  <si>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</si>
  <si>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</si>
  <si>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</si>
  <si>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</si>
  <si>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</si>
  <si>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</si>
  <si>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</si>
  <si>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</si>
  <si>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</si>
  <si>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</si>
  <si>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</si>
  <si>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</si>
  <si>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</si>
  <si>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</si>
  <si>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</si>
  <si>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</si>
  <si>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</si>
  <si>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</si>
  <si>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</si>
  <si>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</si>
  <si>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</si>
  <si>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</si>
  <si>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</si>
  <si>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</si>
  <si>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</si>
  <si>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</si>
  <si>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</si>
  <si>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</si>
  <si>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</si>
  <si>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</si>
  <si>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</si>
  <si>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</si>
  <si>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</si>
  <si>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</si>
  <si>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</si>
  <si>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</si>
  <si>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</si>
  <si>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</si>
  <si>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</si>
  <si>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</si>
  <si>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</si>
  <si>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</si>
  <si>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港湾整備事業特別会計</t>
    <phoneticPr fontId="5"/>
  </si>
  <si>
    <t>法非適用企業</t>
    <phoneticPr fontId="5"/>
  </si>
  <si>
    <t>集落排水事業特別会計</t>
    <phoneticPr fontId="5"/>
  </si>
  <si>
    <t>地方卸売市場事業特別会計</t>
    <phoneticPr fontId="5"/>
  </si>
  <si>
    <t>野呂高原ロッジ事業特別会計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</si>
  <si>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</si>
  <si>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</si>
  <si>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</si>
  <si>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</si>
  <si>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</si>
  <si>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</si>
  <si>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</si>
  <si>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</si>
  <si>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</si>
  <si>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</si>
  <si>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</si>
  <si>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</si>
  <si>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</si>
  <si>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</si>
  <si>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</si>
  <si>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</si>
  <si>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</si>
  <si>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</si>
  <si>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</si>
  <si>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</si>
  <si>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</si>
  <si>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</si>
  <si>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</si>
  <si>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</si>
  <si>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</si>
  <si>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</si>
  <si>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</si>
  <si>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</si>
  <si>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</si>
  <si>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</si>
  <si>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</si>
  <si>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</si>
  <si>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</si>
  <si>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</si>
  <si>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</si>
  <si>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</si>
  <si>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</si>
  <si>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</si>
  <si>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</si>
  <si>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</si>
  <si>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</si>
  <si>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</si>
  <si>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</si>
  <si>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</si>
  <si>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</si>
  <si>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</si>
  <si>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</si>
  <si>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</si>
  <si>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</si>
  <si>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</si>
  <si>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</si>
  <si>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</si>
  <si>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</si>
  <si>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</si>
  <si>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臨海土地造成事業特別会計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</si>
  <si>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</si>
  <si>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</si>
  <si>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</si>
  <si>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</si>
  <si>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</si>
  <si>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</si>
  <si>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</si>
  <si>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</si>
  <si>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</si>
  <si>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</si>
  <si>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</si>
  <si>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</si>
  <si>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</si>
  <si>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</si>
  <si>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</si>
  <si>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</si>
  <si>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</si>
  <si>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</si>
  <si>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</si>
  <si>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</si>
  <si>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</si>
  <si>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</si>
  <si>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</si>
  <si>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</si>
  <si>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</si>
  <si>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</si>
  <si>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</si>
  <si>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</si>
  <si>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</si>
  <si>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</si>
  <si>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</si>
  <si>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</si>
  <si>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</si>
  <si>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</si>
  <si>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</si>
  <si>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</si>
  <si>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</si>
  <si>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</si>
  <si>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</si>
  <si>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</si>
  <si>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</si>
  <si>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</si>
  <si>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</si>
  <si>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</si>
  <si>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</si>
  <si>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</si>
  <si>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</si>
  <si>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</si>
  <si>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</si>
  <si>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</si>
  <si>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</si>
  <si>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</si>
  <si>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</si>
  <si>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</si>
  <si>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</si>
  <si>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</si>
  <si>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</si>
  <si>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</si>
  <si>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</si>
  <si>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</si>
  <si>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</si>
  <si>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</si>
  <si>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</si>
  <si>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</si>
  <si>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</si>
  <si>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</si>
  <si>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</si>
  <si>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</si>
  <si>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</si>
  <si>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</si>
  <si>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</si>
  <si>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</si>
  <si>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</si>
  <si>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</si>
  <si>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</si>
  <si>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</si>
  <si>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</si>
  <si>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</si>
  <si>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</si>
  <si>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</si>
  <si>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</si>
  <si>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2.16</t>
  </si>
  <si>
    <t>▲ 0.68</t>
  </si>
  <si>
    <t>一般会計</t>
  </si>
  <si>
    <t>水道事業会計</t>
  </si>
  <si>
    <t>工業用水道事業会計</t>
  </si>
  <si>
    <t>下水道事業会計</t>
  </si>
  <si>
    <t>病院事業会計</t>
  </si>
  <si>
    <t>介護保険事業（保険勘定）特別会計</t>
  </si>
  <si>
    <t>国民健康保険事業（事業勘定）特別会計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</si>
  <si>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</si>
  <si>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</si>
  <si>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</si>
  <si>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</si>
  <si>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</si>
  <si>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</si>
  <si>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</si>
  <si>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</si>
  <si>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</si>
  <si>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臨海土地造成事業特別会計</t>
    <rPh sb="0" eb="2">
      <t>リンカイ</t>
    </rPh>
    <rPh sb="2" eb="4">
      <t>トチ</t>
    </rPh>
    <rPh sb="4" eb="6">
      <t>ゾウセイ</t>
    </rPh>
    <rPh sb="6" eb="8">
      <t>ジギョウ</t>
    </rPh>
    <rPh sb="8" eb="10">
      <t>トクベツ</t>
    </rPh>
    <rPh sb="10" eb="12">
      <t>カイケイ</t>
    </rPh>
    <phoneticPr fontId="2"/>
  </si>
  <si>
    <t>内陸土地造成事業特別会計</t>
    <rPh sb="0" eb="2">
      <t>ナイリク</t>
    </rPh>
    <rPh sb="2" eb="4">
      <t>トチ</t>
    </rPh>
    <rPh sb="4" eb="6">
      <t>ゾウセイ</t>
    </rPh>
    <rPh sb="6" eb="8">
      <t>ジギョウ</t>
    </rPh>
    <rPh sb="8" eb="10">
      <t>トクベツ</t>
    </rPh>
    <rPh sb="10" eb="12">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</si>
  <si>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</si>
  <si>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</si>
  <si>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呉市体育振興財団</t>
    <rPh sb="0" eb="2">
      <t>クレシ</t>
    </rPh>
    <rPh sb="2" eb="4">
      <t>タイイク</t>
    </rPh>
    <rPh sb="4" eb="6">
      <t>シンコウ</t>
    </rPh>
    <rPh sb="6" eb="8">
      <t>ザイダン</t>
    </rPh>
    <phoneticPr fontId="10"/>
  </si>
  <si>
    <t>くれ産業振興センター</t>
    <rPh sb="2" eb="4">
      <t>サンギョウ</t>
    </rPh>
    <rPh sb="4" eb="6">
      <t>シンコウ</t>
    </rPh>
    <phoneticPr fontId="10"/>
  </si>
  <si>
    <t>○</t>
    <phoneticPr fontId="10"/>
  </si>
  <si>
    <t>呉市土地開発公社</t>
    <rPh sb="0" eb="2">
      <t>クレシ</t>
    </rPh>
    <rPh sb="2" eb="4">
      <t>トチ</t>
    </rPh>
    <rPh sb="4" eb="6">
      <t>カイハツ</t>
    </rPh>
    <rPh sb="6" eb="8">
      <t>コウシャ</t>
    </rPh>
    <phoneticPr fontId="10"/>
  </si>
  <si>
    <t>呉市文化振興財団</t>
    <rPh sb="0" eb="2">
      <t>クレシ</t>
    </rPh>
    <rPh sb="2" eb="4">
      <t>ブンカ</t>
    </rPh>
    <rPh sb="4" eb="6">
      <t>シンコウ</t>
    </rPh>
    <rPh sb="6" eb="8">
      <t>ザイダン</t>
    </rPh>
    <phoneticPr fontId="10"/>
  </si>
  <si>
    <t>蘭島文化振興財団</t>
    <rPh sb="0" eb="2">
      <t>ランシマ</t>
    </rPh>
    <rPh sb="2" eb="4">
      <t>ブンカ</t>
    </rPh>
    <rPh sb="4" eb="6">
      <t>シンコウ</t>
    </rPh>
    <rPh sb="6" eb="8">
      <t>ザイダン</t>
    </rPh>
    <phoneticPr fontId="10"/>
  </si>
  <si>
    <t>野呂山観光開発公社</t>
    <rPh sb="0" eb="3">
      <t>ノロサン</t>
    </rPh>
    <rPh sb="3" eb="5">
      <t>カンコウ</t>
    </rPh>
    <rPh sb="5" eb="7">
      <t>カイハツ</t>
    </rPh>
    <rPh sb="7" eb="9">
      <t>コウシャ</t>
    </rPh>
    <phoneticPr fontId="10"/>
  </si>
  <si>
    <t>安浦町生涯学習振興財団</t>
    <rPh sb="0" eb="3">
      <t>ヤスウラチョウ</t>
    </rPh>
    <rPh sb="3" eb="5">
      <t>ショウガイ</t>
    </rPh>
    <rPh sb="5" eb="7">
      <t>ガクシュウ</t>
    </rPh>
    <rPh sb="7" eb="9">
      <t>シンコウ</t>
    </rPh>
    <rPh sb="9" eb="11">
      <t>ザイダン</t>
    </rPh>
    <phoneticPr fontId="10"/>
  </si>
  <si>
    <t>倉橋まちづくり公社</t>
    <rPh sb="0" eb="2">
      <t>クラハシ</t>
    </rPh>
    <rPh sb="7" eb="9">
      <t>コウシャ</t>
    </rPh>
    <phoneticPr fontId="10"/>
  </si>
  <si>
    <t>斎島汽船</t>
    <rPh sb="0" eb="1">
      <t>イツキ</t>
    </rPh>
    <rPh sb="1" eb="2">
      <t>シマ</t>
    </rPh>
    <rPh sb="2" eb="4">
      <t>キセン</t>
    </rPh>
    <phoneticPr fontId="10"/>
  </si>
  <si>
    <t>くれ勤労者福祉サービスセンター</t>
    <rPh sb="2" eb="5">
      <t>キンロウシャ</t>
    </rPh>
    <rPh sb="5" eb="7">
      <t>フクシ</t>
    </rPh>
    <phoneticPr fontId="10"/>
  </si>
  <si>
    <t>地域振興基金</t>
    <rPh sb="0" eb="2">
      <t>チイキ</t>
    </rPh>
    <rPh sb="2" eb="4">
      <t>シンコウ</t>
    </rPh>
    <rPh sb="4" eb="6">
      <t>キキン</t>
    </rPh>
    <phoneticPr fontId="5"/>
  </si>
  <si>
    <t>退職手当基金</t>
    <rPh sb="0" eb="2">
      <t>タイショク</t>
    </rPh>
    <rPh sb="2" eb="4">
      <t>テアテ</t>
    </rPh>
    <rPh sb="4" eb="6">
      <t>キキン</t>
    </rPh>
    <phoneticPr fontId="2"/>
  </si>
  <si>
    <t>公園墓地管理運営基金</t>
    <rPh sb="0" eb="2">
      <t>コウエン</t>
    </rPh>
    <rPh sb="2" eb="4">
      <t>ボチ</t>
    </rPh>
    <rPh sb="4" eb="6">
      <t>カンリ</t>
    </rPh>
    <rPh sb="6" eb="8">
      <t>ウンエイ</t>
    </rPh>
    <rPh sb="8" eb="10">
      <t>キキン</t>
    </rPh>
    <phoneticPr fontId="2"/>
  </si>
  <si>
    <t>博物館推進基金</t>
    <rPh sb="0" eb="3">
      <t>ハクブツカン</t>
    </rPh>
    <rPh sb="3" eb="5">
      <t>スイシン</t>
    </rPh>
    <rPh sb="5" eb="7">
      <t>キキン</t>
    </rPh>
    <phoneticPr fontId="2"/>
  </si>
  <si>
    <t>地域下水道基金</t>
    <rPh sb="0" eb="2">
      <t>チイキ</t>
    </rPh>
    <rPh sb="2" eb="5">
      <t>ゲスイドウ</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</si>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</sst>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C15A-4E89-A376-310F36CB4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61640</c:v>
                </c:pt>
                <c:pt idx="1">
                  <c:v>47890</c:v>
                </c:pt>
                <c:pt idx="2">
                  <c:v>44418</c:v>
                </c:pt>
                <c:pt idx="3">
                  <c:v>49643</c:v>
                </c:pt>
                <c:pt idx="4">
                  <c:v>61062</c:v>
                </c:pt>
              </c:numCache>
            </c:numRef>
          </c:val>
          <c:smooth val="0"/>
          <c:extLst>
            <c:ext xmlns:c16="http://schemas.microsoft.com/office/drawing/2014/chart" uri="{C3380CC4-5D6E-409C-BE32-E72D297353CC}">
              <c16:uniqueId val="{00000001-C15A-4E89-A376-310F36CB46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1.76</c:v>
                </c:pt>
                <c:pt idx="1">
                  <c:v>4.4400000000000004</c:v>
                </c:pt>
                <c:pt idx="2">
                  <c:v>7.85</c:v>
                </c:pt>
                <c:pt idx="3">
                  <c:v>4.76</c:v>
                </c:pt>
                <c:pt idx="4">
                  <c:v>6.4</c:v>
                </c:pt>
              </c:numCache>
            </c:numRef>
          </c:val>
          <c:extLst>
            <c:ext xmlns:c16="http://schemas.microsoft.com/office/drawing/2014/chart" uri="{C3380CC4-5D6E-409C-BE32-E72D297353CC}">
              <c16:uniqueId val="{00000000-52A9-4ED8-9C8D-3FBE8C9393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10.76</c:v>
                </c:pt>
                <c:pt idx="1">
                  <c:v>7.21</c:v>
                </c:pt>
                <c:pt idx="2">
                  <c:v>9.2799999999999994</c:v>
                </c:pt>
                <c:pt idx="3">
                  <c:v>13.59</c:v>
                </c:pt>
                <c:pt idx="4">
                  <c:v>14.48</c:v>
                </c:pt>
              </c:numCache>
            </c:numRef>
          </c:val>
          <c:extLst>
            <c:ext xmlns:c16="http://schemas.microsoft.com/office/drawing/2014/chart" uri="{C3380CC4-5D6E-409C-BE32-E72D297353CC}">
              <c16:uniqueId val="{00000001-52A9-4ED8-9C8D-3FBE8C9393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-2.16</c:v>
                </c:pt>
                <c:pt idx="1">
                  <c:v>-0.68</c:v>
                </c:pt>
                <c:pt idx="2">
                  <c:v>5.93</c:v>
                </c:pt>
                <c:pt idx="3">
                  <c:v>0.73</c:v>
                </c:pt>
                <c:pt idx="4">
                  <c:v>3.14</c:v>
                </c:pt>
              </c:numCache>
            </c:numRef>
          </c:val>
          <c:smooth val="0"/>
          <c:extLst>
            <c:ext xmlns:c16="http://schemas.microsoft.com/office/drawing/2014/chart" uri="{C3380CC4-5D6E-409C-BE32-E72D297353CC}">
              <c16:uniqueId val="{00000002-52A9-4ED8-9C8D-3FBE8C9393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0.32</c:v>
                </c:pt>
                <c:pt idx="4">
                  <c:v>#N/A</c:v>
                </c:pt>
                <c:pt idx="5">
                  <c:v>0.33</c:v>
                </c:pt>
                <c:pt idx="6">
                  <c:v>#N/A</c:v>
                </c:pt>
                <c:pt idx="7">
                  <c:v>0.04</c:v>
                </c:pt>
                <c:pt idx="8">
                  <c:v>#N/A</c:v>
                </c:pt>
                <c:pt idx="9">
                  <c:v>0.04</c:v>
                </c:pt>
              </c:numCache>
            </c:numRef>
          </c:val>
          <c:extLst>
            <c:ext xmlns:c16="http://schemas.microsoft.com/office/drawing/2014/chart" uri="{C3380CC4-5D6E-409C-BE32-E72D297353CC}">
              <c16:uniqueId val="{00000000-7324-41E8-9356-8B4EE77BB7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24-41E8-9356-8B4EE77BB73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7324-41E8-9356-8B4EE77BB73C}"/>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0.75</c:v>
                </c:pt>
                <c:pt idx="2">
                  <c:v>#N/A</c:v>
                </c:pt>
                <c:pt idx="3">
                  <c:v>0.99</c:v>
                </c:pt>
                <c:pt idx="4">
                  <c:v>#N/A</c:v>
                </c:pt>
                <c:pt idx="5">
                  <c:v>1.05</c:v>
                </c:pt>
                <c:pt idx="6">
                  <c:v>#N/A</c:v>
                </c:pt>
                <c:pt idx="7">
                  <c:v>0.79</c:v>
                </c:pt>
                <c:pt idx="8">
                  <c:v>#N/A</c:v>
                </c:pt>
                <c:pt idx="9">
                  <c:v>0.13</c:v>
                </c:pt>
              </c:numCache>
            </c:numRef>
          </c:val>
          <c:extLst>
            <c:ext xmlns:c16="http://schemas.microsoft.com/office/drawing/2014/chart" uri="{C3380CC4-5D6E-409C-BE32-E72D297353CC}">
              <c16:uniqueId val="{00000003-7324-41E8-9356-8B4EE77BB73C}"/>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0.28000000000000003</c:v>
                </c:pt>
                <c:pt idx="4">
                  <c:v>#N/A</c:v>
                </c:pt>
                <c:pt idx="5">
                  <c:v>0.75</c:v>
                </c:pt>
                <c:pt idx="6">
                  <c:v>#N/A</c:v>
                </c:pt>
                <c:pt idx="7">
                  <c:v>0.54</c:v>
                </c:pt>
                <c:pt idx="8">
                  <c:v>#N/A</c:v>
                </c:pt>
                <c:pt idx="9">
                  <c:v>0.27</c:v>
                </c:pt>
              </c:numCache>
            </c:numRef>
          </c:val>
          <c:extLst>
            <c:ext xmlns:c16="http://schemas.microsoft.com/office/drawing/2014/chart" uri="{C3380CC4-5D6E-409C-BE32-E72D297353CC}">
              <c16:uniqueId val="{00000004-7324-41E8-9356-8B4EE77BB73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0.22</c:v>
                </c:pt>
                <c:pt idx="4">
                  <c:v>#N/A</c:v>
                </c:pt>
                <c:pt idx="5">
                  <c:v>0.18</c:v>
                </c:pt>
                <c:pt idx="6">
                  <c:v>#N/A</c:v>
                </c:pt>
                <c:pt idx="7">
                  <c:v>0.1</c:v>
                </c:pt>
                <c:pt idx="8">
                  <c:v>#N/A</c:v>
                </c:pt>
                <c:pt idx="9">
                  <c:v>0.28999999999999998</c:v>
                </c:pt>
              </c:numCache>
            </c:numRef>
          </c:val>
          <c:extLst>
            <c:ext xmlns:c16="http://schemas.microsoft.com/office/drawing/2014/chart" uri="{C3380CC4-5D6E-409C-BE32-E72D297353CC}">
              <c16:uniqueId val="{00000005-7324-41E8-9356-8B4EE77BB73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2.2599999999999998</c:v>
                </c:pt>
                <c:pt idx="4">
                  <c:v>#N/A</c:v>
                </c:pt>
                <c:pt idx="5">
                  <c:v>2.2200000000000002</c:v>
                </c:pt>
                <c:pt idx="6">
                  <c:v>#N/A</c:v>
                </c:pt>
                <c:pt idx="7">
                  <c:v>1.48</c:v>
                </c:pt>
                <c:pt idx="8">
                  <c:v>#N/A</c:v>
                </c:pt>
                <c:pt idx="9">
                  <c:v>0.52</c:v>
                </c:pt>
              </c:numCache>
            </c:numRef>
          </c:val>
          <c:extLst>
            <c:ext xmlns:c16="http://schemas.microsoft.com/office/drawing/2014/chart" uri="{C3380CC4-5D6E-409C-BE32-E72D297353CC}">
              <c16:uniqueId val="{00000006-7324-41E8-9356-8B4EE77BB73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1.57</c:v>
                </c:pt>
                <c:pt idx="2">
                  <c:v>#N/A</c:v>
                </c:pt>
                <c:pt idx="3">
                  <c:v>1.75</c:v>
                </c:pt>
                <c:pt idx="4">
                  <c:v>#N/A</c:v>
                </c:pt>
                <c:pt idx="5">
                  <c:v>1.86</c:v>
                </c:pt>
                <c:pt idx="6">
                  <c:v>#N/A</c:v>
                </c:pt>
                <c:pt idx="7">
                  <c:v>2.0699999999999998</c:v>
                </c:pt>
                <c:pt idx="8">
                  <c:v>#N/A</c:v>
                </c:pt>
                <c:pt idx="9">
                  <c:v>2.2999999999999998</c:v>
                </c:pt>
              </c:numCache>
            </c:numRef>
          </c:val>
          <c:extLst>
            <c:ext xmlns:c16="http://schemas.microsoft.com/office/drawing/2014/chart" uri="{C3380CC4-5D6E-409C-BE32-E72D297353CC}">
              <c16:uniqueId val="{00000007-7324-41E8-9356-8B4EE77BB73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3.57</c:v>
                </c:pt>
                <c:pt idx="2">
                  <c:v>#N/A</c:v>
                </c:pt>
                <c:pt idx="3">
                  <c:v>4.16</c:v>
                </c:pt>
                <c:pt idx="4">
                  <c:v>#N/A</c:v>
                </c:pt>
                <c:pt idx="5">
                  <c:v>3.93</c:v>
                </c:pt>
                <c:pt idx="6">
                  <c:v>#N/A</c:v>
                </c:pt>
                <c:pt idx="7">
                  <c:v>3.84</c:v>
                </c:pt>
                <c:pt idx="8">
                  <c:v>#N/A</c:v>
                </c:pt>
                <c:pt idx="9">
                  <c:v>3.5</c:v>
                </c:pt>
              </c:numCache>
            </c:numRef>
          </c:val>
          <c:extLst>
            <c:ext xmlns:c16="http://schemas.microsoft.com/office/drawing/2014/chart" uri="{C3380CC4-5D6E-409C-BE32-E72D297353CC}">
              <c16:uniqueId val="{00000008-7324-41E8-9356-8B4EE77BB7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c:v>
                </c:pt>
                <c:pt idx="2">
                  <c:v>#N/A</c:v>
                </c:pt>
                <c:pt idx="3">
                  <c:v>4.43</c:v>
                </c:pt>
                <c:pt idx="4">
                  <c:v>#N/A</c:v>
                </c:pt>
                <c:pt idx="5">
                  <c:v>7.84</c:v>
                </c:pt>
                <c:pt idx="6">
                  <c:v>#N/A</c:v>
                </c:pt>
                <c:pt idx="7">
                  <c:v>4.75</c:v>
                </c:pt>
                <c:pt idx="8">
                  <c:v>#N/A</c:v>
                </c:pt>
                <c:pt idx="9">
                  <c:v>6.39</c:v>
                </c:pt>
              </c:numCache>
            </c:numRef>
          </c:val>
          <c:extLst>
            <c:ext xmlns:c16="http://schemas.microsoft.com/office/drawing/2014/chart" uri="{C3380CC4-5D6E-409C-BE32-E72D297353CC}">
              <c16:uniqueId val="{00000009-7324-41E8-9356-8B4EE77BB7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11966</c:v>
                </c:pt>
                <c:pt idx="5">
                  <c:v>11521</c:v>
                </c:pt>
                <c:pt idx="8">
                  <c:v>11155</c:v>
                </c:pt>
                <c:pt idx="11">
                  <c:v>11219</c:v>
                </c:pt>
                <c:pt idx="14">
                  <c:v>11263</c:v>
                </c:pt>
              </c:numCache>
            </c:numRef>
          </c:val>
          <c:extLst>
            <c:ext xmlns:c16="http://schemas.microsoft.com/office/drawing/2014/chart" uri="{C3380CC4-5D6E-409C-BE32-E72D297353CC}">
              <c16:uniqueId val="{00000000-B169-4F6B-AAA9-F86E4EBCEA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1</c:v>
                </c:pt>
                <c:pt idx="6">
                  <c:v>2</c:v>
                </c:pt>
                <c:pt idx="9">
                  <c:v>4</c:v>
                </c:pt>
                <c:pt idx="12">
                  <c:v>3</c:v>
                </c:pt>
              </c:numCache>
            </c:numRef>
          </c:val>
          <c:extLst>
            <c:ext xmlns:c16="http://schemas.microsoft.com/office/drawing/2014/chart" uri="{C3380CC4-5D6E-409C-BE32-E72D297353CC}">
              <c16:uniqueId val="{00000001-B169-4F6B-AAA9-F86E4EBCEA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93</c:v>
                </c:pt>
                <c:pt idx="3">
                  <c:v>93</c:v>
                </c:pt>
                <c:pt idx="6">
                  <c:v>93</c:v>
                </c:pt>
                <c:pt idx="9">
                  <c:v>93</c:v>
                </c:pt>
                <c:pt idx="12">
                  <c:v>93</c:v>
                </c:pt>
              </c:numCache>
            </c:numRef>
          </c:val>
          <c:extLst>
            <c:ext xmlns:c16="http://schemas.microsoft.com/office/drawing/2014/chart" uri="{C3380CC4-5D6E-409C-BE32-E72D297353CC}">
              <c16:uniqueId val="{00000002-B169-4F6B-AAA9-F86E4EBCEA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69-4F6B-AAA9-F86E4EBCEA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1768</c:v>
                </c:pt>
                <c:pt idx="3">
                  <c:v>1654</c:v>
                </c:pt>
                <c:pt idx="6">
                  <c:v>1565</c:v>
                </c:pt>
                <c:pt idx="9">
                  <c:v>1538</c:v>
                </c:pt>
                <c:pt idx="12">
                  <c:v>1489</c:v>
                </c:pt>
              </c:numCache>
            </c:numRef>
          </c:val>
          <c:extLst>
            <c:ext xmlns:c16="http://schemas.microsoft.com/office/drawing/2014/chart" uri="{C3380CC4-5D6E-409C-BE32-E72D297353CC}">
              <c16:uniqueId val="{00000004-B169-4F6B-AAA9-F86E4EBCEA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69-4F6B-AAA9-F86E4EBCEA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69-4F6B-AAA9-F86E4EBCEA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13656</c:v>
                </c:pt>
                <c:pt idx="3">
                  <c:v>12914</c:v>
                </c:pt>
                <c:pt idx="6">
                  <c:v>12478</c:v>
                </c:pt>
                <c:pt idx="9">
                  <c:v>12026</c:v>
                </c:pt>
                <c:pt idx="12">
                  <c:v>11912</c:v>
                </c:pt>
              </c:numCache>
            </c:numRef>
          </c:val>
          <c:extLst>
            <c:ext xmlns:c16="http://schemas.microsoft.com/office/drawing/2014/chart" uri="{C3380CC4-5D6E-409C-BE32-E72D297353CC}">
              <c16:uniqueId val="{00000007-B169-4F6B-AAA9-F86E4EBCEA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3553</c:v>
                </c:pt>
                <c:pt idx="2">
                  <c:v>#N/A</c:v>
                </c:pt>
                <c:pt idx="3">
                  <c:v>#N/A</c:v>
                </c:pt>
                <c:pt idx="4">
                  <c:v>3141</c:v>
                </c:pt>
                <c:pt idx="5">
                  <c:v>#N/A</c:v>
                </c:pt>
                <c:pt idx="6">
                  <c:v>#N/A</c:v>
                </c:pt>
                <c:pt idx="7">
                  <c:v>2983</c:v>
                </c:pt>
                <c:pt idx="8">
                  <c:v>#N/A</c:v>
                </c:pt>
                <c:pt idx="9">
                  <c:v>#N/A</c:v>
                </c:pt>
                <c:pt idx="10">
                  <c:v>2442</c:v>
                </c:pt>
                <c:pt idx="11">
                  <c:v>#N/A</c:v>
                </c:pt>
                <c:pt idx="12">
                  <c:v>#N/A</c:v>
                </c:pt>
                <c:pt idx="13">
                  <c:v>2234</c:v>
                </c:pt>
                <c:pt idx="14">
                  <c:v>#N/A</c:v>
                </c:pt>
              </c:numCache>
            </c:numRef>
          </c:val>
          <c:smooth val="0"/>
          <c:extLst>
            <c:ext xmlns:c16="http://schemas.microsoft.com/office/drawing/2014/chart" uri="{C3380CC4-5D6E-409C-BE32-E72D297353CC}">
              <c16:uniqueId val="{00000008-B169-4F6B-AAA9-F86E4EBCEA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106928</c:v>
                </c:pt>
                <c:pt idx="5">
                  <c:v>105727</c:v>
                </c:pt>
                <c:pt idx="8">
                  <c:v>102261</c:v>
                </c:pt>
                <c:pt idx="11">
                  <c:v>99584</c:v>
                </c:pt>
                <c:pt idx="14">
                  <c:v>98158</c:v>
                </c:pt>
              </c:numCache>
            </c:numRef>
          </c:val>
          <c:extLst>
            <c:ext xmlns:c16="http://schemas.microsoft.com/office/drawing/2014/chart" uri="{C3380CC4-5D6E-409C-BE32-E72D297353CC}">
              <c16:uniqueId val="{00000000-3D36-41DF-95CC-2504D3679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15069</c:v>
                </c:pt>
                <c:pt idx="5">
                  <c:v>13962</c:v>
                </c:pt>
                <c:pt idx="8">
                  <c:v>13292</c:v>
                </c:pt>
                <c:pt idx="11">
                  <c:v>12353</c:v>
                </c:pt>
                <c:pt idx="14">
                  <c:v>11596</c:v>
                </c:pt>
              </c:numCache>
            </c:numRef>
          </c:val>
          <c:extLst>
            <c:ext xmlns:c16="http://schemas.microsoft.com/office/drawing/2014/chart" uri="{C3380CC4-5D6E-409C-BE32-E72D297353CC}">
              <c16:uniqueId val="{00000001-3D36-41DF-95CC-2504D3679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13944</c:v>
                </c:pt>
                <c:pt idx="5">
                  <c:v>12178</c:v>
                </c:pt>
                <c:pt idx="8">
                  <c:v>13348</c:v>
                </c:pt>
                <c:pt idx="11">
                  <c:v>16084</c:v>
                </c:pt>
                <c:pt idx="14">
                  <c:v>17127</c:v>
                </c:pt>
              </c:numCache>
            </c:numRef>
          </c:val>
          <c:extLst>
            <c:ext xmlns:c16="http://schemas.microsoft.com/office/drawing/2014/chart" uri="{C3380CC4-5D6E-409C-BE32-E72D297353CC}">
              <c16:uniqueId val="{00000002-3D36-41DF-95CC-2504D3679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6-41DF-95CC-2504D3679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6-41DF-95CC-2504D3679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713</c:v>
                </c:pt>
                <c:pt idx="3">
                  <c:v>699</c:v>
                </c:pt>
                <c:pt idx="6">
                  <c:v>684</c:v>
                </c:pt>
                <c:pt idx="9">
                  <c:v>461</c:v>
                </c:pt>
                <c:pt idx="12">
                  <c:v>484</c:v>
                </c:pt>
              </c:numCache>
            </c:numRef>
          </c:val>
          <c:extLst>
            <c:ext xmlns:c16="http://schemas.microsoft.com/office/drawing/2014/chart" uri="{C3380CC4-5D6E-409C-BE32-E72D297353CC}">
              <c16:uniqueId val="{00000005-3D36-41DF-95CC-2504D3679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16499</c:v>
                </c:pt>
                <c:pt idx="3">
                  <c:v>15727</c:v>
                </c:pt>
                <c:pt idx="6">
                  <c:v>14778</c:v>
                </c:pt>
                <c:pt idx="9">
                  <c:v>14222</c:v>
                </c:pt>
                <c:pt idx="12">
                  <c:v>14613</c:v>
                </c:pt>
              </c:numCache>
            </c:numRef>
          </c:val>
          <c:extLst>
            <c:ext xmlns:c16="http://schemas.microsoft.com/office/drawing/2014/chart" uri="{C3380CC4-5D6E-409C-BE32-E72D297353CC}">
              <c16:uniqueId val="{00000006-3D36-41DF-95CC-2504D3679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36-41DF-95CC-2504D3679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28057</c:v>
                </c:pt>
                <c:pt idx="3">
                  <c:v>26260</c:v>
                </c:pt>
                <c:pt idx="6">
                  <c:v>24024</c:v>
                </c:pt>
                <c:pt idx="9">
                  <c:v>21443</c:v>
                </c:pt>
                <c:pt idx="12">
                  <c:v>19868</c:v>
                </c:pt>
              </c:numCache>
            </c:numRef>
          </c:val>
          <c:extLst>
            <c:ext xmlns:c16="http://schemas.microsoft.com/office/drawing/2014/chart" uri="{C3380CC4-5D6E-409C-BE32-E72D297353CC}">
              <c16:uniqueId val="{00000008-3D36-41DF-95CC-2504D3679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533</c:v>
                </c:pt>
                <c:pt idx="3">
                  <c:v>448</c:v>
                </c:pt>
                <c:pt idx="6">
                  <c:v>361</c:v>
                </c:pt>
                <c:pt idx="9">
                  <c:v>273</c:v>
                </c:pt>
                <c:pt idx="12">
                  <c:v>183</c:v>
                </c:pt>
              </c:numCache>
            </c:numRef>
          </c:val>
          <c:extLst>
            <c:ext xmlns:c16="http://schemas.microsoft.com/office/drawing/2014/chart" uri="{C3380CC4-5D6E-409C-BE32-E72D297353CC}">
              <c16:uniqueId val="{00000009-3D36-41DF-95CC-2504D3679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123859</c:v>
                </c:pt>
                <c:pt idx="3">
                  <c:v>119769</c:v>
                </c:pt>
                <c:pt idx="6">
                  <c:v>115882</c:v>
                </c:pt>
                <c:pt idx="9">
                  <c:v>111815</c:v>
                </c:pt>
                <c:pt idx="12">
                  <c:v>108105</c:v>
                </c:pt>
              </c:numCache>
            </c:numRef>
          </c:val>
          <c:extLst>
            <c:ext xmlns:c16="http://schemas.microsoft.com/office/drawing/2014/chart" uri="{C3380CC4-5D6E-409C-BE32-E72D297353CC}">
              <c16:uniqueId val="{0000000A-3D36-41DF-95CC-2504D36798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33721</c:v>
                </c:pt>
                <c:pt idx="2">
                  <c:v>#N/A</c:v>
                </c:pt>
                <c:pt idx="3">
                  <c:v>#N/A</c:v>
                </c:pt>
                <c:pt idx="4">
                  <c:v>31036</c:v>
                </c:pt>
                <c:pt idx="5">
                  <c:v>#N/A</c:v>
                </c:pt>
                <c:pt idx="6">
                  <c:v>#N/A</c:v>
                </c:pt>
                <c:pt idx="7">
                  <c:v>26829</c:v>
                </c:pt>
                <c:pt idx="8">
                  <c:v>#N/A</c:v>
                </c:pt>
                <c:pt idx="9">
                  <c:v>#N/A</c:v>
                </c:pt>
                <c:pt idx="10">
                  <c:v>20192</c:v>
                </c:pt>
                <c:pt idx="11">
                  <c:v>#N/A</c:v>
                </c:pt>
                <c:pt idx="12">
                  <c:v>#N/A</c:v>
                </c:pt>
                <c:pt idx="13">
                  <c:v>16371</c:v>
                </c:pt>
                <c:pt idx="14">
                  <c:v>#N/A</c:v>
                </c:pt>
              </c:numCache>
            </c:numRef>
          </c:val>
          <c:smooth val="0"/>
          <c:extLst>
            <c:ext xmlns:c16="http://schemas.microsoft.com/office/drawing/2014/chart" uri="{C3380CC4-5D6E-409C-BE32-E72D297353CC}">
              <c16:uniqueId val="{0000000B-3D36-41DF-95CC-2504D36798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5288</c:v>
                </c:pt>
                <c:pt idx="1">
                  <c:v>7526</c:v>
                </c:pt>
                <c:pt idx="2">
                  <c:v>8135</c:v>
                </c:pt>
              </c:numCache>
            </c:numRef>
          </c:val>
          <c:extLst>
            <c:ext xmlns:c16="http://schemas.microsoft.com/office/drawing/2014/chart" uri="{C3380CC4-5D6E-409C-BE32-E72D297353CC}">
              <c16:uniqueId val="{00000000-D450-41D9-83A8-D1EC61DD1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527</c:v>
                </c:pt>
                <c:pt idx="1">
                  <c:v>527</c:v>
                </c:pt>
                <c:pt idx="2">
                  <c:v>527</c:v>
                </c:pt>
              </c:numCache>
            </c:numRef>
          </c:val>
          <c:extLst>
            <c:ext xmlns:c16="http://schemas.microsoft.com/office/drawing/2014/chart" uri="{C3380CC4-5D6E-409C-BE32-E72D297353CC}">
              <c16:uniqueId val="{00000001-D450-41D9-83A8-D1EC61DD1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4673</c:v>
                </c:pt>
                <c:pt idx="1">
                  <c:v>4730</c:v>
                </c:pt>
                <c:pt idx="2">
                  <c:v>5162</c:v>
                </c:pt>
              </c:numCache>
            </c:numRef>
          </c:val>
          <c:extLst>
            <c:ext xmlns:c16="http://schemas.microsoft.com/office/drawing/2014/chart" uri="{C3380CC4-5D6E-409C-BE32-E72D297353CC}">
              <c16:uniqueId val="{00000002-D450-41D9-83A8-D1EC61DD1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205,349
201,747
352.04
112,338,881
108,112,091
3,593,127
56,173,101
107,667,010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となっており，類似団体内順位は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位と引き続き低い水準となっている。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低利用市有地の売却や有効活用等により歳入確保に努めるほか，徹底した事務事業の見直し等により歳出の抑制を図るなど，不断の行財政改革に取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146957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これは，歳出において人件費や公債費が減少したことで，経常経費充当一般財源が前年度より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億円減少したものの，歳入において，臨時財政対策債などの減少により，経常一般財源が前年度より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依然として，類似団体平均を上回っている状況であり，今後とも，行財政改革の着実な実践による経常経費の抑制に努め，財政構造の弾力性の確保に努める。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138176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196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75438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6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617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106680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2,708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147,181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これは，退職金の減少により人件費が前年より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億円減少したことが主な要因であるが，依然として，類似団体の平均値を上回っていることから，今後も，継続的に行政運営の効率化を進めていく。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4697</xdr:rowOff>
    </xdr:from>
    <xdr:to>
      <xdr:col>23</xdr:col>
      <xdr:colOff>133350</xdr:colOff>
      <xdr:row>86</xdr:row>
      <xdr:rowOff>59151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9397"/>
          <a:ext cx="838200" cy="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30665</xdr:rowOff>
    </xdr:from>
    <xdr:to>
      <xdr:col>19</xdr:col>
      <xdr:colOff>133350</xdr:colOff>
      <xdr:row>86</xdr:row>
      <xdr:rowOff>59151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03915"/>
          <a:ext cx="889000" cy="1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44807</xdr:rowOff>
    </xdr:from>
    <xdr:to>
      <xdr:col>15</xdr:col>
      <xdr:colOff>82550</xdr:colOff>
      <xdr:row>85</xdr:row>
      <xdr:rowOff>30665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46607"/>
          <a:ext cx="889000" cy="1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95687</xdr:rowOff>
    </xdr:from>
    <xdr:to>
      <xdr:col>11</xdr:col>
      <xdr:colOff>31750</xdr:colOff>
      <xdr:row>84</xdr:row>
      <xdr:rowOff>44807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6037"/>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125347</xdr:rowOff>
    </xdr:from>
    <xdr:to>
      <xdr:col>23</xdr:col>
      <xdr:colOff>184150</xdr:colOff>
      <xdr:row>86</xdr:row>
      <xdr:rowOff>55497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97424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8351</xdr:rowOff>
    </xdr:from>
    <xdr:to>
      <xdr:col>19</xdr:col>
      <xdr:colOff>184150</xdr:colOff>
      <xdr:row>86</xdr:row>
      <xdr:rowOff>109951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94728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3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151315</xdr:rowOff>
    </xdr:from>
    <xdr:to>
      <xdr:col>15</xdr:col>
      <xdr:colOff>133350</xdr:colOff>
      <xdr:row>85</xdr:row>
      <xdr:rowOff>81465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66242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165457</xdr:rowOff>
    </xdr:from>
    <xdr:to>
      <xdr:col>11</xdr:col>
      <xdr:colOff>82550</xdr:colOff>
      <xdr:row>84</xdr:row>
      <xdr:rowOff>95607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44887</xdr:rowOff>
    </xdr:from>
    <xdr:to>
      <xdr:col>7</xdr:col>
      <xdr:colOff>31750</xdr:colOff>
      <xdr:row>83</xdr:row>
      <xdr:rowOff>146487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131264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109361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で，類似団体平均値を上回っている。これは，地理的事情等により消防職員数が多いことなどが主な要因である。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　本市では，令和５年３月に「第３次呉市職員体制再構築計画」を策定し，職員の年齢構成や定年引上げへの対応などを踏まえ，令和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年度当初の職員数の目標値を常勤</a:t>
          </a:r>
          <a:r>
            <a:rPr kumimoji="1" lang="en-US" altLang="ja-JP" sz="1300">
              <a:latin typeface="ＭＳ Ｐゴシック" panose="020B0600070205080204" pitchFamily="50" charset="-128"/>
              <a:ea typeface="ＭＳ Ｐゴシック" panose="020B0600070205080204" pitchFamily="50" charset="-128"/>
            </a:rPr>
            <a:t>1,702</a:t>
          </a:r>
          <a:r>
            <a:rPr kumimoji="1" lang="ja-JP" altLang="en-US" sz="1300">
              <a:latin typeface="ＭＳ Ｐゴシック" panose="020B0600070205080204" pitchFamily="50" charset="-128"/>
              <a:ea typeface="ＭＳ Ｐゴシック" panose="020B0600070205080204" pitchFamily="50" charset="-128"/>
            </a:rPr>
            <a:t>人・再任用（短時間）</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人（上下水道局を除く。令和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年度比較：常勤＋</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人・再任用（短時間）▲</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人）とした。</a:t>
          </a:r>
        </a:p>
        <a:p>
          <a:r>
            <a:rPr kumimoji="1" lang="ja-JP" altLang="en-US" sz="1300">
              <a:latin typeface="ＭＳ Ｐゴシック" panose="020B0600070205080204" pitchFamily="50" charset="-128"/>
              <a:ea typeface="ＭＳ Ｐゴシック" panose="020B0600070205080204" pitchFamily="50" charset="-128"/>
            </a:rPr>
            <a:t>　業務のデジタル化による業務改善等を積極的に進めつつ，必要な職員数を確保し，職員体制の整備を図っていくこととしている。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130387</xdr:rowOff>
    </xdr:from>
    <xdr:to>
      <xdr:col>81</xdr:col>
      <xdr:colOff>44450</xdr:colOff>
      <xdr:row>63</xdr:row>
      <xdr:rowOff>154517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130387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114300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49954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％となっており，類似団体平均並みの比率となっている。</a:t>
          </a:r>
        </a:p>
        <a:p>
          <a:r>
            <a:rPr kumimoji="1" lang="ja-JP" altLang="en-US" sz="1300">
              <a:latin typeface="ＭＳ Ｐゴシック" panose="020B0600070205080204" pitchFamily="50" charset="-128"/>
              <a:ea typeface="ＭＳ Ｐゴシック" panose="020B0600070205080204" pitchFamily="50" charset="-128"/>
            </a:rPr>
            <a:t>　今後も，投資的事業については，後年度の財政負担を考慮し，財政措置の高い有利な地方債を活用するなど，計画的な実施に努める。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129963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343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投資的事業の計画的執行により，地方債の残高が減少していることや臨海土地造成事業特別会計の地方債の残高の減少により，公営企業債等繰入見込額が減少していることになどより，将来負担額が</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億円減少したことで，前年度に比べ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％となったが，依然として，類似団体平均を大きく上回っている状況であり，引続き行財政改革を進めることで，財政の健全化に努める。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44755</xdr:rowOff>
    </xdr:from>
    <xdr:to>
      <xdr:col>81</xdr:col>
      <xdr:colOff>44450</xdr:colOff>
      <xdr:row>16</xdr:row>
      <xdr:rowOff>129692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8795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129692</xdr:rowOff>
    </xdr:from>
    <xdr:to>
      <xdr:col>77</xdr:col>
      <xdr:colOff>44450</xdr:colOff>
      <xdr:row>17</xdr:row>
      <xdr:rowOff>76962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72892"/>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76962</xdr:rowOff>
    </xdr:from>
    <xdr:to>
      <xdr:col>72</xdr:col>
      <xdr:colOff>203200</xdr:colOff>
      <xdr:row>18</xdr:row>
      <xdr:rowOff>8788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9161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8788</xdr:rowOff>
    </xdr:from>
    <xdr:to>
      <xdr:col>68</xdr:col>
      <xdr:colOff>152400</xdr:colOff>
      <xdr:row>18</xdr:row>
      <xdr:rowOff>83109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94888"/>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165405</xdr:rowOff>
    </xdr:from>
    <xdr:to>
      <xdr:col>81</xdr:col>
      <xdr:colOff>95250</xdr:colOff>
      <xdr:row>16</xdr:row>
      <xdr:rowOff>95555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137482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78892</xdr:rowOff>
    </xdr:from>
    <xdr:to>
      <xdr:col>77</xdr:col>
      <xdr:colOff>95250</xdr:colOff>
      <xdr:row>17</xdr:row>
      <xdr:rowOff>9042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165269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0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26162</xdr:rowOff>
    </xdr:from>
    <xdr:to>
      <xdr:col>73</xdr:col>
      <xdr:colOff>44450</xdr:colOff>
      <xdr:row>17</xdr:row>
      <xdr:rowOff>127762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112539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129438</xdr:rowOff>
    </xdr:from>
    <xdr:to>
      <xdr:col>68</xdr:col>
      <xdr:colOff>203200</xdr:colOff>
      <xdr:row>18</xdr:row>
      <xdr:rowOff>59588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44365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32309</xdr:rowOff>
    </xdr:from>
    <xdr:to>
      <xdr:col>64</xdr:col>
      <xdr:colOff>152400</xdr:colOff>
      <xdr:row>18</xdr:row>
      <xdr:rowOff>133909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118686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205,349
201,747
352.04
112,338,881
108,112,091
3,593,127
56,173,101
107,667,010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職員体制再構築計画等に基づき，職員数の適正化等に取り組んでおり，職員給及び退職手当等が減少したことで経常経費充当一般財源は前年度に比べ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億円減少し，前年度と比較して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％となっているが，依然として，類似団体平均を上回っているため，引き続き定員の適正化に努め，人件費の縮減に努める。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億円減少したものの，前年度と比較して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今後も民間活用を推進し，公共施設等の効率的な資産経営を行い，管理経費等の物件費の抑制に努める。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生活保護費給付等が減少したものの，こども医療扶助や子ども・子育て支援給付金給付等が増加したため，経常経費充当一般財源は前年度に比べ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億円増加し，前年度と比較して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生活保護費給付の減少が続いているが，障害者数及び障害サービス事業者数の増加による扶助費の増加傾向が見込まれるため，今後とも健全な財政運営の確保に努めていく。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28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170543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その他の経費は，後期高齢者医療事業特別会計への繰出金の増加などにより，経常経費充当一般財源は前年度に比べ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億円増加し，前年度と比較して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今後も，高齢者の増加による繰出金の増加や施設の老朽化により維持補修費の増加等が見込まれることから，行財政改革による経費の抑制に努める。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98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6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補助費等は，下水道会計に対する補助金の増加などにより，経常経費充当一般財源は前年度に比べ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引き続き，補助費等の適正な執行に努めると同時に実施手法の見直しを進める等，経費の抑制に努める。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143002</xdr:rowOff>
    </xdr:from>
    <xdr:to>
      <xdr:col>73</xdr:col>
      <xdr:colOff>180975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55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145305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％と横ばいとなっている。</a:t>
          </a:r>
        </a:p>
        <a:p>
          <a:r>
            <a:rPr kumimoji="1" lang="ja-JP" altLang="en-US" sz="1300">
              <a:latin typeface="ＭＳ Ｐゴシック" panose="020B0600070205080204" pitchFamily="50" charset="-128"/>
              <a:ea typeface="ＭＳ Ｐゴシック" panose="020B0600070205080204" pitchFamily="50" charset="-128"/>
            </a:rPr>
            <a:t>　今後も建設事業の計画的な実施による残高の縮減，財政措置の高い有利な地方債の活用を図っていく。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123189</xdr:rowOff>
    </xdr:from>
    <xdr:to>
      <xdr:col>24</xdr:col>
      <xdr:colOff>25400</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667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667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829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81</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27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72389</xdr:rowOff>
    </xdr:from>
    <xdr:to>
      <xdr:col>20</xdr:col>
      <xdr:colOff>38100</xdr:colOff>
      <xdr:row>80</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％となったものの，類似団体内順位は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位と改善している。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引き続き，行財政改革の着実な実践により，行政運営の効率化を推進することで，財政構造の弾力性の確保に努める。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8890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83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77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77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133477</xdr:rowOff>
    </xdr:from>
    <xdr:to>
      <xdr:col>29</xdr:col>
      <xdr:colOff>127000</xdr:colOff>
      <xdr:row>14</xdr:row>
      <xdr:rowOff>31483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9952"/>
          <a:ext cx="647700" cy="6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4356</xdr:rowOff>
    </xdr:from>
    <xdr:to>
      <xdr:col>26</xdr:col>
      <xdr:colOff>50800</xdr:colOff>
      <xdr:row>14</xdr:row>
      <xdr:rowOff>31483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52281"/>
          <a:ext cx="6985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4356</xdr:rowOff>
    </xdr:from>
    <xdr:to>
      <xdr:col>22</xdr:col>
      <xdr:colOff>114300</xdr:colOff>
      <xdr:row>14</xdr:row>
      <xdr:rowOff>44971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52281"/>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44971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9068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82677</xdr:rowOff>
    </xdr:from>
    <xdr:to>
      <xdr:col>29</xdr:col>
      <xdr:colOff>177800</xdr:colOff>
      <xdr:row>14</xdr:row>
      <xdr:rowOff>12827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99204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152133</xdr:rowOff>
    </xdr:from>
    <xdr:to>
      <xdr:col>26</xdr:col>
      <xdr:colOff>101600</xdr:colOff>
      <xdr:row>14</xdr:row>
      <xdr:rowOff>82283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92460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125006</xdr:rowOff>
    </xdr:from>
    <xdr:to>
      <xdr:col>22</xdr:col>
      <xdr:colOff>165100</xdr:colOff>
      <xdr:row>14</xdr:row>
      <xdr:rowOff>55156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65333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165621</xdr:rowOff>
    </xdr:from>
    <xdr:to>
      <xdr:col>19</xdr:col>
      <xdr:colOff>38100</xdr:colOff>
      <xdr:row>14</xdr:row>
      <xdr:rowOff>95771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105948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163411</xdr:rowOff>
    </xdr:from>
    <xdr:to>
      <xdr:col>15</xdr:col>
      <xdr:colOff>101600</xdr:colOff>
      <xdr:row>14</xdr:row>
      <xdr:rowOff>93561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103738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120485</xdr:rowOff>
    </xdr:from>
    <xdr:to>
      <xdr:col>29</xdr:col>
      <xdr:colOff>127000</xdr:colOff>
      <xdr:row>35</xdr:row>
      <xdr:rowOff>150813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0835"/>
          <a:ext cx="6477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5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31826</xdr:rowOff>
    </xdr:from>
    <xdr:to>
      <xdr:col>26</xdr:col>
      <xdr:colOff>50800</xdr:colOff>
      <xdr:row>35</xdr:row>
      <xdr:rowOff>120485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42176"/>
          <a:ext cx="698500" cy="8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15596</xdr:rowOff>
    </xdr:from>
    <xdr:to>
      <xdr:col>22</xdr:col>
      <xdr:colOff>114300</xdr:colOff>
      <xdr:row>35</xdr:row>
      <xdr:rowOff>31826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594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297040</xdr:rowOff>
    </xdr:from>
    <xdr:to>
      <xdr:col>18</xdr:col>
      <xdr:colOff>177800</xdr:colOff>
      <xdr:row>35</xdr:row>
      <xdr:rowOff>15596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64490"/>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100013</xdr:rowOff>
    </xdr:from>
    <xdr:to>
      <xdr:col>29</xdr:col>
      <xdr:colOff>177800</xdr:colOff>
      <xdr:row>35</xdr:row>
      <xdr:rowOff>201613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287990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69685</xdr:rowOff>
    </xdr:from>
    <xdr:to>
      <xdr:col>26</xdr:col>
      <xdr:colOff>101600</xdr:colOff>
      <xdr:row>35</xdr:row>
      <xdr:rowOff>171285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181462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323926</xdr:rowOff>
    </xdr:from>
    <xdr:to>
      <xdr:col>22</xdr:col>
      <xdr:colOff>165100</xdr:colOff>
      <xdr:row>35</xdr:row>
      <xdr:rowOff>82626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92803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307696</xdr:rowOff>
    </xdr:from>
    <xdr:to>
      <xdr:col>19</xdr:col>
      <xdr:colOff>38100</xdr:colOff>
      <xdr:row>35</xdr:row>
      <xdr:rowOff>66396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76573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246240</xdr:rowOff>
    </xdr:from>
    <xdr:to>
      <xdr:col>15</xdr:col>
      <xdr:colOff>101600</xdr:colOff>
      <xdr:row>35</xdr:row>
      <xdr:rowOff>4940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1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205,349
201,747
352.04
112,338,881
108,112,091
3,593,127
56,173,101
107,667,010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50355</xdr:rowOff>
    </xdr:from>
    <xdr:to>
      <xdr:col>24</xdr:col>
      <xdr:colOff>63500</xdr:colOff>
      <xdr:row>33</xdr:row>
      <xdr:rowOff>41059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36755"/>
          <a:ext cx="8382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140500</xdr:rowOff>
    </xdr:from>
    <xdr:to>
      <xdr:col>19</xdr:col>
      <xdr:colOff>177800</xdr:colOff>
      <xdr:row>32</xdr:row>
      <xdr:rowOff>50355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55450"/>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140500</xdr:rowOff>
    </xdr:from>
    <xdr:to>
      <xdr:col>15</xdr:col>
      <xdr:colOff>50800</xdr:colOff>
      <xdr:row>32</xdr:row>
      <xdr:rowOff>94590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5450"/>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94590</xdr:rowOff>
    </xdr:from>
    <xdr:to>
      <xdr:col>10</xdr:col>
      <xdr:colOff>114300</xdr:colOff>
      <xdr:row>32</xdr:row>
      <xdr:rowOff>169913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0990"/>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161709</xdr:rowOff>
    </xdr:from>
    <xdr:to>
      <xdr:col>24</xdr:col>
      <xdr:colOff>114300</xdr:colOff>
      <xdr:row>33</xdr:row>
      <xdr:rowOff>91859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171005</xdr:rowOff>
    </xdr:from>
    <xdr:to>
      <xdr:col>20</xdr:col>
      <xdr:colOff>38100</xdr:colOff>
      <xdr:row>32</xdr:row>
      <xdr:rowOff>101155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89700</xdr:rowOff>
    </xdr:from>
    <xdr:to>
      <xdr:col>15</xdr:col>
      <xdr:colOff>101600</xdr:colOff>
      <xdr:row>32</xdr:row>
      <xdr:rowOff>19850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36377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43790</xdr:rowOff>
    </xdr:from>
    <xdr:to>
      <xdr:col>10</xdr:col>
      <xdr:colOff>165100</xdr:colOff>
      <xdr:row>32</xdr:row>
      <xdr:rowOff>145390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161917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119113</xdr:rowOff>
    </xdr:from>
    <xdr:to>
      <xdr:col>6</xdr:col>
      <xdr:colOff>38100</xdr:colOff>
      <xdr:row>33</xdr:row>
      <xdr:rowOff>49263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65790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8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164356</xdr:rowOff>
    </xdr:from>
    <xdr:to>
      <xdr:col>24</xdr:col>
      <xdr:colOff>63500</xdr:colOff>
      <xdr:row>54</xdr:row>
      <xdr:rowOff>137675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51206"/>
          <a:ext cx="8382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164356</xdr:rowOff>
    </xdr:from>
    <xdr:to>
      <xdr:col>19</xdr:col>
      <xdr:colOff>177800</xdr:colOff>
      <xdr:row>55</xdr:row>
      <xdr:rowOff>144566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51206"/>
          <a:ext cx="889000" cy="3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144566</xdr:rowOff>
    </xdr:from>
    <xdr:to>
      <xdr:col>15</xdr:col>
      <xdr:colOff>50800</xdr:colOff>
      <xdr:row>57</xdr:row>
      <xdr:rowOff>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4316"/>
          <a:ext cx="889000" cy="19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xdr:rowOff>
    </xdr:from>
    <xdr:to>
      <xdr:col>10</xdr:col>
      <xdr:colOff>114300</xdr:colOff>
      <xdr:row>58</xdr:row>
      <xdr:rowOff>450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2708"/>
          <a:ext cx="889000" cy="1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86875</xdr:rowOff>
    </xdr:from>
    <xdr:to>
      <xdr:col>24</xdr:col>
      <xdr:colOff>114300</xdr:colOff>
      <xdr:row>55</xdr:row>
      <xdr:rowOff>17025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109752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113556</xdr:rowOff>
    </xdr:from>
    <xdr:to>
      <xdr:col>20</xdr:col>
      <xdr:colOff>38100</xdr:colOff>
      <xdr:row>54</xdr:row>
      <xdr:rowOff>43706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60233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93766</xdr:rowOff>
    </xdr:from>
    <xdr:to>
      <xdr:col>15</xdr:col>
      <xdr:colOff>101600</xdr:colOff>
      <xdr:row>56</xdr:row>
      <xdr:rowOff>23916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120708</xdr:rowOff>
    </xdr:from>
    <xdr:to>
      <xdr:col>10</xdr:col>
      <xdr:colOff>165100</xdr:colOff>
      <xdr:row>57</xdr:row>
      <xdr:rowOff>50858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121100</xdr:rowOff>
    </xdr:from>
    <xdr:to>
      <xdr:col>6</xdr:col>
      <xdr:colOff>38100</xdr:colOff>
      <xdr:row>58</xdr:row>
      <xdr:rowOff>51250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42377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3454</xdr:rowOff>
    </xdr:from>
    <xdr:to>
      <xdr:col>24</xdr:col>
      <xdr:colOff>63500</xdr:colOff>
      <xdr:row>76</xdr:row>
      <xdr:rowOff>8849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3365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8849</xdr:rowOff>
    </xdr:from>
    <xdr:to>
      <xdr:col>19</xdr:col>
      <xdr:colOff>177800</xdr:colOff>
      <xdr:row>76</xdr:row>
      <xdr:rowOff>56947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39049"/>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56947</xdr:rowOff>
    </xdr:from>
    <xdr:to>
      <xdr:col>15</xdr:col>
      <xdr:colOff>50800</xdr:colOff>
      <xdr:row>76</xdr:row>
      <xdr:rowOff>91968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87147"/>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91968</xdr:rowOff>
    </xdr:from>
    <xdr:to>
      <xdr:col>10</xdr:col>
      <xdr:colOff>114300</xdr:colOff>
      <xdr:row>76</xdr:row>
      <xdr:rowOff>131105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22168"/>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124104</xdr:rowOff>
    </xdr:from>
    <xdr:to>
      <xdr:col>24</xdr:col>
      <xdr:colOff>114300</xdr:colOff>
      <xdr:row>76</xdr:row>
      <xdr:rowOff>54254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146981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129499</xdr:rowOff>
    </xdr:from>
    <xdr:to>
      <xdr:col>20</xdr:col>
      <xdr:colOff>38100</xdr:colOff>
      <xdr:row>76</xdr:row>
      <xdr:rowOff>59649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76176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6147</xdr:rowOff>
    </xdr:from>
    <xdr:to>
      <xdr:col>15</xdr:col>
      <xdr:colOff>101600</xdr:colOff>
      <xdr:row>76</xdr:row>
      <xdr:rowOff>107747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98874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41168</xdr:rowOff>
    </xdr:from>
    <xdr:to>
      <xdr:col>10</xdr:col>
      <xdr:colOff>165100</xdr:colOff>
      <xdr:row>76</xdr:row>
      <xdr:rowOff>142768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80305</xdr:rowOff>
    </xdr:from>
    <xdr:to>
      <xdr:col>6</xdr:col>
      <xdr:colOff>38100</xdr:colOff>
      <xdr:row>77</xdr:row>
      <xdr:rowOff>10455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122414</xdr:rowOff>
    </xdr:from>
    <xdr:to>
      <xdr:col>24</xdr:col>
      <xdr:colOff>63500</xdr:colOff>
      <xdr:row>97</xdr:row>
      <xdr:rowOff>54170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1614"/>
          <a:ext cx="838200" cy="1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112421</xdr:rowOff>
    </xdr:from>
    <xdr:to>
      <xdr:col>19</xdr:col>
      <xdr:colOff>177800</xdr:colOff>
      <xdr:row>97</xdr:row>
      <xdr:rowOff>54170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1621"/>
          <a:ext cx="889000" cy="1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112421</xdr:rowOff>
    </xdr:from>
    <xdr:to>
      <xdr:col>15</xdr:col>
      <xdr:colOff>50800</xdr:colOff>
      <xdr:row>98</xdr:row>
      <xdr:rowOff>44559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1621"/>
          <a:ext cx="889000" cy="2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44559</xdr:rowOff>
    </xdr:from>
    <xdr:to>
      <xdr:col>10</xdr:col>
      <xdr:colOff>114300</xdr:colOff>
      <xdr:row>98</xdr:row>
      <xdr:rowOff>111713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665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71614</xdr:rowOff>
    </xdr:from>
    <xdr:to>
      <xdr:col>24</xdr:col>
      <xdr:colOff>114300</xdr:colOff>
      <xdr:row>97</xdr:row>
      <xdr:rowOff>1764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50041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3370</xdr:rowOff>
    </xdr:from>
    <xdr:to>
      <xdr:col>20</xdr:col>
      <xdr:colOff>38100</xdr:colOff>
      <xdr:row>97</xdr:row>
      <xdr:rowOff>104970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96097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61621</xdr:rowOff>
    </xdr:from>
    <xdr:to>
      <xdr:col>15</xdr:col>
      <xdr:colOff>101600</xdr:colOff>
      <xdr:row>96</xdr:row>
      <xdr:rowOff>163221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154348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1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165209</xdr:rowOff>
    </xdr:from>
    <xdr:to>
      <xdr:col>10</xdr:col>
      <xdr:colOff>165100</xdr:colOff>
      <xdr:row>98</xdr:row>
      <xdr:rowOff>95359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86486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8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60913</xdr:rowOff>
    </xdr:from>
    <xdr:to>
      <xdr:col>6</xdr:col>
      <xdr:colOff>38100</xdr:colOff>
      <xdr:row>98</xdr:row>
      <xdr:rowOff>162513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153640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32900</xdr:rowOff>
    </xdr:from>
    <xdr:to>
      <xdr:col>55</xdr:col>
      <xdr:colOff>0</xdr:colOff>
      <xdr:row>37</xdr:row>
      <xdr:rowOff>42208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76550"/>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32900</xdr:rowOff>
    </xdr:from>
    <xdr:to>
      <xdr:col>50</xdr:col>
      <xdr:colOff>114300</xdr:colOff>
      <xdr:row>37</xdr:row>
      <xdr:rowOff>122381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7655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8582</xdr:rowOff>
    </xdr:from>
    <xdr:to>
      <xdr:col>45</xdr:col>
      <xdr:colOff>177800</xdr:colOff>
      <xdr:row>37</xdr:row>
      <xdr:rowOff>122381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3532"/>
          <a:ext cx="889000" cy="114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8582</xdr:rowOff>
    </xdr:from>
    <xdr:to>
      <xdr:col>41</xdr:col>
      <xdr:colOff>50800</xdr:colOff>
      <xdr:row>38</xdr:row>
      <xdr:rowOff>15646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3532"/>
          <a:ext cx="889000" cy="12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162858</xdr:rowOff>
    </xdr:from>
    <xdr:to>
      <xdr:col>55</xdr:col>
      <xdr:colOff>50800</xdr:colOff>
      <xdr:row>37</xdr:row>
      <xdr:rowOff>93008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141285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153550</xdr:rowOff>
    </xdr:from>
    <xdr:to>
      <xdr:col>50</xdr:col>
      <xdr:colOff>165100</xdr:colOff>
      <xdr:row>37</xdr:row>
      <xdr:rowOff>83700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74827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71581</xdr:rowOff>
    </xdr:from>
    <xdr:to>
      <xdr:col>46</xdr:col>
      <xdr:colOff>38100</xdr:colOff>
      <xdr:row>38</xdr:row>
      <xdr:rowOff>1731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164308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129232</xdr:rowOff>
    </xdr:from>
    <xdr:to>
      <xdr:col>41</xdr:col>
      <xdr:colOff>101600</xdr:colOff>
      <xdr:row>31</xdr:row>
      <xdr:rowOff>59382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50509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136296</xdr:rowOff>
    </xdr:from>
    <xdr:to>
      <xdr:col>36</xdr:col>
      <xdr:colOff>165100</xdr:colOff>
      <xdr:row>38</xdr:row>
      <xdr:rowOff>66446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57573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114195</xdr:rowOff>
    </xdr:from>
    <xdr:to>
      <xdr:col>55</xdr:col>
      <xdr:colOff>0</xdr:colOff>
      <xdr:row>56</xdr:row>
      <xdr:rowOff>129201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43945"/>
          <a:ext cx="8382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129201</xdr:rowOff>
    </xdr:from>
    <xdr:to>
      <xdr:col>50</xdr:col>
      <xdr:colOff>114300</xdr:colOff>
      <xdr:row>57</xdr:row>
      <xdr:rowOff>43067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30401"/>
          <a:ext cx="8890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157824</xdr:rowOff>
    </xdr:from>
    <xdr:to>
      <xdr:col>45</xdr:col>
      <xdr:colOff>177800</xdr:colOff>
      <xdr:row>57</xdr:row>
      <xdr:rowOff>43067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5902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104757</xdr:rowOff>
    </xdr:from>
    <xdr:to>
      <xdr:col>41</xdr:col>
      <xdr:colOff>50800</xdr:colOff>
      <xdr:row>56</xdr:row>
      <xdr:rowOff>157824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534507"/>
          <a:ext cx="889000" cy="2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63395</xdr:rowOff>
    </xdr:from>
    <xdr:to>
      <xdr:col>55</xdr:col>
      <xdr:colOff>50800</xdr:colOff>
      <xdr:row>55</xdr:row>
      <xdr:rowOff>164995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86272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78401</xdr:rowOff>
    </xdr:from>
    <xdr:to>
      <xdr:col>50</xdr:col>
      <xdr:colOff>165100</xdr:colOff>
      <xdr:row>57</xdr:row>
      <xdr:rowOff>8551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7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5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163717</xdr:rowOff>
    </xdr:from>
    <xdr:to>
      <xdr:col>46</xdr:col>
      <xdr:colOff>38100</xdr:colOff>
      <xdr:row>57</xdr:row>
      <xdr:rowOff>93867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84994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107024</xdr:rowOff>
    </xdr:from>
    <xdr:to>
      <xdr:col>41</xdr:col>
      <xdr:colOff>101600</xdr:colOff>
      <xdr:row>57</xdr:row>
      <xdr:rowOff>37174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28301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53957</xdr:rowOff>
    </xdr:from>
    <xdr:to>
      <xdr:col>36</xdr:col>
      <xdr:colOff>165100</xdr:colOff>
      <xdr:row>55</xdr:row>
      <xdr:rowOff>155557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21513</xdr:rowOff>
    </xdr:from>
    <xdr:to>
      <xdr:col>55</xdr:col>
      <xdr:colOff>0</xdr:colOff>
      <xdr:row>77</xdr:row>
      <xdr:rowOff>119492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51713"/>
          <a:ext cx="838200" cy="2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119492</xdr:rowOff>
    </xdr:from>
    <xdr:to>
      <xdr:col>50</xdr:col>
      <xdr:colOff>114300</xdr:colOff>
      <xdr:row>78</xdr:row>
      <xdr:rowOff>23045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21142"/>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9970</xdr:rowOff>
    </xdr:from>
    <xdr:to>
      <xdr:col>45</xdr:col>
      <xdr:colOff>177800</xdr:colOff>
      <xdr:row>78</xdr:row>
      <xdr:rowOff>23045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11620"/>
          <a:ext cx="889000" cy="1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9970</xdr:rowOff>
    </xdr:from>
    <xdr:to>
      <xdr:col>41</xdr:col>
      <xdr:colOff>50800</xdr:colOff>
      <xdr:row>78</xdr:row>
      <xdr:rowOff>4049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211620"/>
          <a:ext cx="8890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142163</xdr:rowOff>
    </xdr:from>
    <xdr:to>
      <xdr:col>55</xdr:col>
      <xdr:colOff>50800</xdr:colOff>
      <xdr:row>76</xdr:row>
      <xdr:rowOff>72313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165040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68692</xdr:rowOff>
    </xdr:from>
    <xdr:to>
      <xdr:col>50</xdr:col>
      <xdr:colOff>165100</xdr:colOff>
      <xdr:row>77</xdr:row>
      <xdr:rowOff>170292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161419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143695</xdr:rowOff>
    </xdr:from>
    <xdr:to>
      <xdr:col>46</xdr:col>
      <xdr:colOff>38100</xdr:colOff>
      <xdr:row>78</xdr:row>
      <xdr:rowOff>73845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64972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130620</xdr:rowOff>
    </xdr:from>
    <xdr:to>
      <xdr:col>41</xdr:col>
      <xdr:colOff>101600</xdr:colOff>
      <xdr:row>77</xdr:row>
      <xdr:rowOff>60770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51897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45976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117945</xdr:rowOff>
    </xdr:from>
    <xdr:to>
      <xdr:col>55</xdr:col>
      <xdr:colOff>0</xdr:colOff>
      <xdr:row>95</xdr:row>
      <xdr:rowOff>149968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05695"/>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149968</xdr:rowOff>
    </xdr:from>
    <xdr:to>
      <xdr:col>50</xdr:col>
      <xdr:colOff>114300</xdr:colOff>
      <xdr:row>96</xdr:row>
      <xdr:rowOff>60700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37718"/>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60700</xdr:rowOff>
    </xdr:from>
    <xdr:to>
      <xdr:col>45</xdr:col>
      <xdr:colOff>177800</xdr:colOff>
      <xdr:row>97</xdr:row>
      <xdr:rowOff>111334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19900"/>
          <a:ext cx="889000" cy="2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56908</xdr:rowOff>
    </xdr:from>
    <xdr:to>
      <xdr:col>41</xdr:col>
      <xdr:colOff>50800</xdr:colOff>
      <xdr:row>97</xdr:row>
      <xdr:rowOff>111334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173208"/>
          <a:ext cx="889000" cy="5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67145</xdr:rowOff>
    </xdr:from>
    <xdr:to>
      <xdr:col>55</xdr:col>
      <xdr:colOff>50800</xdr:colOff>
      <xdr:row>95</xdr:row>
      <xdr:rowOff>168745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90022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99168</xdr:rowOff>
    </xdr:from>
    <xdr:to>
      <xdr:col>50</xdr:col>
      <xdr:colOff>165100</xdr:colOff>
      <xdr:row>96</xdr:row>
      <xdr:rowOff>29318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45845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9900</xdr:rowOff>
    </xdr:from>
    <xdr:to>
      <xdr:col>46</xdr:col>
      <xdr:colOff>38100</xdr:colOff>
      <xdr:row>96</xdr:row>
      <xdr:rowOff>111500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128027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60534</xdr:rowOff>
    </xdr:from>
    <xdr:to>
      <xdr:col>41</xdr:col>
      <xdr:colOff>101600</xdr:colOff>
      <xdr:row>97</xdr:row>
      <xdr:rowOff>162134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153261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6108</xdr:rowOff>
    </xdr:from>
    <xdr:to>
      <xdr:col>36</xdr:col>
      <xdr:colOff>165100</xdr:colOff>
      <xdr:row>94</xdr:row>
      <xdr:rowOff>107708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124235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53472</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882772"/>
          <a:ext cx="1269" cy="7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143761</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8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6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53472</xdr:rowOff>
    </xdr:from>
    <xdr:to>
      <xdr:col>86</xdr:col>
      <xdr:colOff>25400</xdr:colOff>
      <xdr:row>34</xdr:row>
      <xdr:rowOff>53472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88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103353</xdr:rowOff>
    </xdr:from>
    <xdr:to>
      <xdr:col>85</xdr:col>
      <xdr:colOff>127000</xdr:colOff>
      <xdr:row>37</xdr:row>
      <xdr:rowOff>167498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104103"/>
          <a:ext cx="838200" cy="40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1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38333</xdr:rowOff>
    </xdr:from>
    <xdr:to>
      <xdr:col>85</xdr:col>
      <xdr:colOff>177800</xdr:colOff>
      <xdr:row>38</xdr:row>
      <xdr:rowOff>139933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76469</xdr:rowOff>
    </xdr:from>
    <xdr:to>
      <xdr:col>81</xdr:col>
      <xdr:colOff>50800</xdr:colOff>
      <xdr:row>35</xdr:row>
      <xdr:rowOff>103353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077219"/>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53604</xdr:rowOff>
    </xdr:from>
    <xdr:to>
      <xdr:col>81</xdr:col>
      <xdr:colOff>101600</xdr:colOff>
      <xdr:row>38</xdr:row>
      <xdr:rowOff>155204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146331</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66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76469</xdr:rowOff>
    </xdr:from>
    <xdr:to>
      <xdr:col>76</xdr:col>
      <xdr:colOff>114300</xdr:colOff>
      <xdr:row>35</xdr:row>
      <xdr:rowOff>122281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077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27361</xdr:rowOff>
    </xdr:from>
    <xdr:to>
      <xdr:col>76</xdr:col>
      <xdr:colOff>165100</xdr:colOff>
      <xdr:row>38</xdr:row>
      <xdr:rowOff>128961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120088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48900</xdr:rowOff>
    </xdr:from>
    <xdr:to>
      <xdr:col>71</xdr:col>
      <xdr:colOff>177800</xdr:colOff>
      <xdr:row>35</xdr:row>
      <xdr:rowOff>122281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5363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123282</xdr:rowOff>
    </xdr:from>
    <xdr:to>
      <xdr:col>72</xdr:col>
      <xdr:colOff>38100</xdr:colOff>
      <xdr:row>38</xdr:row>
      <xdr:rowOff>53432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44559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142438</xdr:rowOff>
    </xdr:from>
    <xdr:to>
      <xdr:col>67</xdr:col>
      <xdr:colOff>101600</xdr:colOff>
      <xdr:row>38</xdr:row>
      <xdr:rowOff>72588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63715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116698</xdr:rowOff>
    </xdr:from>
    <xdr:to>
      <xdr:col>85</xdr:col>
      <xdr:colOff>177800</xdr:colOff>
      <xdr:row>38</xdr:row>
      <xdr:rowOff>46848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139575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1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52553</xdr:rowOff>
    </xdr:from>
    <xdr:to>
      <xdr:col>81</xdr:col>
      <xdr:colOff>101600</xdr:colOff>
      <xdr:row>35</xdr:row>
      <xdr:rowOff>154153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170680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25669</xdr:rowOff>
    </xdr:from>
    <xdr:to>
      <xdr:col>76</xdr:col>
      <xdr:colOff>165100</xdr:colOff>
      <xdr:row>35</xdr:row>
      <xdr:rowOff>127269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143796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8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71481</xdr:rowOff>
    </xdr:from>
    <xdr:to>
      <xdr:col>72</xdr:col>
      <xdr:colOff>38100</xdr:colOff>
      <xdr:row>36</xdr:row>
      <xdr:rowOff>1631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18158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169550</xdr:rowOff>
    </xdr:from>
    <xdr:to>
      <xdr:col>67</xdr:col>
      <xdr:colOff>101600</xdr:colOff>
      <xdr:row>31</xdr:row>
      <xdr:rowOff>99700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3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116227</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0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117954</xdr:rowOff>
    </xdr:from>
    <xdr:to>
      <xdr:col>85</xdr:col>
      <xdr:colOff>127000</xdr:colOff>
      <xdr:row>71</xdr:row>
      <xdr:rowOff>162875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290904"/>
          <a:ext cx="8382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66205</xdr:rowOff>
    </xdr:from>
    <xdr:to>
      <xdr:col>81</xdr:col>
      <xdr:colOff>50800</xdr:colOff>
      <xdr:row>71</xdr:row>
      <xdr:rowOff>162875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239155"/>
          <a:ext cx="889000" cy="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66205</xdr:rowOff>
    </xdr:from>
    <xdr:to>
      <xdr:col>76</xdr:col>
      <xdr:colOff>114300</xdr:colOff>
      <xdr:row>71</xdr:row>
      <xdr:rowOff>105925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239155"/>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36144</xdr:rowOff>
    </xdr:from>
    <xdr:to>
      <xdr:col>71</xdr:col>
      <xdr:colOff>177800</xdr:colOff>
      <xdr:row>71</xdr:row>
      <xdr:rowOff>105925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209094"/>
          <a:ext cx="889000" cy="6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67154</xdr:rowOff>
    </xdr:from>
    <xdr:to>
      <xdr:col>85</xdr:col>
      <xdr:colOff>177800</xdr:colOff>
      <xdr:row>71</xdr:row>
      <xdr:rowOff>168754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2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90031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0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112075</xdr:rowOff>
    </xdr:from>
    <xdr:to>
      <xdr:col>81</xdr:col>
      <xdr:colOff>101600</xdr:colOff>
      <xdr:row>72</xdr:row>
      <xdr:rowOff>42225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58752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0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15405</xdr:rowOff>
    </xdr:from>
    <xdr:to>
      <xdr:col>76</xdr:col>
      <xdr:colOff>165100</xdr:colOff>
      <xdr:row>71</xdr:row>
      <xdr:rowOff>117005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1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133532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19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55125</xdr:rowOff>
    </xdr:from>
    <xdr:to>
      <xdr:col>72</xdr:col>
      <xdr:colOff>38100</xdr:colOff>
      <xdr:row>71</xdr:row>
      <xdr:rowOff>156725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2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1802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0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156794</xdr:rowOff>
    </xdr:from>
    <xdr:to>
      <xdr:col>67</xdr:col>
      <xdr:colOff>101600</xdr:colOff>
      <xdr:row>71</xdr:row>
      <xdr:rowOff>86944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103471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9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68148</xdr:rowOff>
    </xdr:from>
    <xdr:to>
      <xdr:col>85</xdr:col>
      <xdr:colOff>127000</xdr:colOff>
      <xdr:row>97</xdr:row>
      <xdr:rowOff>115044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98798"/>
          <a:ext cx="8382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68148</xdr:rowOff>
    </xdr:from>
    <xdr:to>
      <xdr:col>81</xdr:col>
      <xdr:colOff>50800</xdr:colOff>
      <xdr:row>98</xdr:row>
      <xdr:rowOff>75986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98798"/>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75986</xdr:rowOff>
    </xdr:from>
    <xdr:to>
      <xdr:col>76</xdr:col>
      <xdr:colOff>114300</xdr:colOff>
      <xdr:row>99</xdr:row>
      <xdr:rowOff>14557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78086"/>
          <a:ext cx="889000" cy="1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8190</xdr:rowOff>
    </xdr:from>
    <xdr:to>
      <xdr:col>71</xdr:col>
      <xdr:colOff>177800</xdr:colOff>
      <xdr:row>99</xdr:row>
      <xdr:rowOff>14557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10290"/>
          <a:ext cx="889000" cy="17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64244</xdr:rowOff>
    </xdr:from>
    <xdr:to>
      <xdr:col>85</xdr:col>
      <xdr:colOff>177800</xdr:colOff>
      <xdr:row>97</xdr:row>
      <xdr:rowOff>165844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42671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17348</xdr:rowOff>
    </xdr:from>
    <xdr:to>
      <xdr:col>81</xdr:col>
      <xdr:colOff>101600</xdr:colOff>
      <xdr:row>97</xdr:row>
      <xdr:rowOff>118948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110075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25186</xdr:rowOff>
    </xdr:from>
    <xdr:to>
      <xdr:col>76</xdr:col>
      <xdr:colOff>165100</xdr:colOff>
      <xdr:row>98</xdr:row>
      <xdr:rowOff>126786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117913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135207</xdr:rowOff>
    </xdr:from>
    <xdr:to>
      <xdr:col>72</xdr:col>
      <xdr:colOff>38100</xdr:colOff>
      <xdr:row>99</xdr:row>
      <xdr:rowOff>65357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56484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3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128840</xdr:rowOff>
    </xdr:from>
    <xdr:to>
      <xdr:col>67</xdr:col>
      <xdr:colOff>101600</xdr:colOff>
      <xdr:row>98</xdr:row>
      <xdr:rowOff>58990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75517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5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150940</xdr:rowOff>
    </xdr:from>
    <xdr:to>
      <xdr:col>116</xdr:col>
      <xdr:colOff>63500</xdr:colOff>
      <xdr:row>38</xdr:row>
      <xdr:rowOff>157797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66604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157797</xdr:rowOff>
    </xdr:from>
    <xdr:to>
      <xdr:col>111</xdr:col>
      <xdr:colOff>177800</xdr:colOff>
      <xdr:row>38</xdr:row>
      <xdr:rowOff>161607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6728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161607</xdr:rowOff>
    </xdr:from>
    <xdr:to>
      <xdr:col>107</xdr:col>
      <xdr:colOff>50800</xdr:colOff>
      <xdr:row>38</xdr:row>
      <xdr:rowOff>162179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76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153226</xdr:rowOff>
    </xdr:from>
    <xdr:to>
      <xdr:col>102</xdr:col>
      <xdr:colOff>114300</xdr:colOff>
      <xdr:row>38</xdr:row>
      <xdr:rowOff>162179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6832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100140</xdr:rowOff>
    </xdr:from>
    <xdr:to>
      <xdr:col>116</xdr:col>
      <xdr:colOff>114300</xdr:colOff>
      <xdr:row>39</xdr:row>
      <xdr:rowOff>30290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15067</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3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106997</xdr:rowOff>
    </xdr:from>
    <xdr:to>
      <xdr:col>112</xdr:col>
      <xdr:colOff>38100</xdr:colOff>
      <xdr:row>39</xdr:row>
      <xdr:rowOff>37147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28274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1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110807</xdr:rowOff>
    </xdr:from>
    <xdr:to>
      <xdr:col>107</xdr:col>
      <xdr:colOff>101600</xdr:colOff>
      <xdr:row>39</xdr:row>
      <xdr:rowOff>40957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32084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111379</xdr:rowOff>
    </xdr:from>
    <xdr:to>
      <xdr:col>102</xdr:col>
      <xdr:colOff>165100</xdr:colOff>
      <xdr:row>39</xdr:row>
      <xdr:rowOff>41529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32656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102426</xdr:rowOff>
    </xdr:from>
    <xdr:to>
      <xdr:col>98</xdr:col>
      <xdr:colOff>38100</xdr:colOff>
      <xdr:row>39</xdr:row>
      <xdr:rowOff>32576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23703</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26410</xdr:rowOff>
    </xdr:from>
    <xdr:to>
      <xdr:col>116</xdr:col>
      <xdr:colOff>63500</xdr:colOff>
      <xdr:row>57</xdr:row>
      <xdr:rowOff>34125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9799060"/>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34125</xdr:rowOff>
    </xdr:from>
    <xdr:to>
      <xdr:col>111</xdr:col>
      <xdr:colOff>177800</xdr:colOff>
      <xdr:row>57</xdr:row>
      <xdr:rowOff>36849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9806775"/>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36849</xdr:rowOff>
    </xdr:from>
    <xdr:to>
      <xdr:col>107</xdr:col>
      <xdr:colOff>50800</xdr:colOff>
      <xdr:row>57</xdr:row>
      <xdr:rowOff>43097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80949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43097</xdr:rowOff>
    </xdr:from>
    <xdr:to>
      <xdr:col>102</xdr:col>
      <xdr:colOff>114300</xdr:colOff>
      <xdr:row>57</xdr:row>
      <xdr:rowOff>44945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81574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147060</xdr:rowOff>
    </xdr:from>
    <xdr:to>
      <xdr:col>116</xdr:col>
      <xdr:colOff>114300</xdr:colOff>
      <xdr:row>57</xdr:row>
      <xdr:rowOff>77210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169937</xdr:rowOff>
    </xdr:from>
    <xdr:ext cx="534377"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5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154775</xdr:rowOff>
    </xdr:from>
    <xdr:to>
      <xdr:col>112</xdr:col>
      <xdr:colOff>38100</xdr:colOff>
      <xdr:row>57</xdr:row>
      <xdr:rowOff>84925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7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101452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6111" y="95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157499</xdr:rowOff>
    </xdr:from>
    <xdr:to>
      <xdr:col>107</xdr:col>
      <xdr:colOff>101600</xdr:colOff>
      <xdr:row>57</xdr:row>
      <xdr:rowOff>87649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7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104176</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9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163747</xdr:rowOff>
    </xdr:from>
    <xdr:to>
      <xdr:col>102</xdr:col>
      <xdr:colOff>165100</xdr:colOff>
      <xdr:row>57</xdr:row>
      <xdr:rowOff>93897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7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110424</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95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165595</xdr:rowOff>
    </xdr:from>
    <xdr:to>
      <xdr:col>98</xdr:col>
      <xdr:colOff>38100</xdr:colOff>
      <xdr:row>57</xdr:row>
      <xdr:rowOff>95745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112272</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389111" y="95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81102</xdr:rowOff>
    </xdr:from>
    <xdr:to>
      <xdr:col>116</xdr:col>
      <xdr:colOff>63500</xdr:colOff>
      <xdr:row>72</xdr:row>
      <xdr:rowOff>33134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254052"/>
          <a:ext cx="838200" cy="1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33134</xdr:rowOff>
    </xdr:from>
    <xdr:to>
      <xdr:col>111</xdr:col>
      <xdr:colOff>177800</xdr:colOff>
      <xdr:row>72</xdr:row>
      <xdr:rowOff>67843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377534"/>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67843</xdr:rowOff>
    </xdr:from>
    <xdr:to>
      <xdr:col>107</xdr:col>
      <xdr:colOff>50800</xdr:colOff>
      <xdr:row>72</xdr:row>
      <xdr:rowOff>93142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412243"/>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93142</xdr:rowOff>
    </xdr:from>
    <xdr:to>
      <xdr:col>102</xdr:col>
      <xdr:colOff>114300</xdr:colOff>
      <xdr:row>72</xdr:row>
      <xdr:rowOff>161036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43754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30302</xdr:rowOff>
    </xdr:from>
    <xdr:to>
      <xdr:col>116</xdr:col>
      <xdr:colOff>114300</xdr:colOff>
      <xdr:row>71</xdr:row>
      <xdr:rowOff>131902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2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116793</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1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153784</xdr:rowOff>
    </xdr:from>
    <xdr:to>
      <xdr:col>112</xdr:col>
      <xdr:colOff>38100</xdr:colOff>
      <xdr:row>72</xdr:row>
      <xdr:rowOff>83934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3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100461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1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17043</xdr:rowOff>
    </xdr:from>
    <xdr:to>
      <xdr:col>107</xdr:col>
      <xdr:colOff>101600</xdr:colOff>
      <xdr:row>72</xdr:row>
      <xdr:rowOff>118643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135170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42342</xdr:rowOff>
    </xdr:from>
    <xdr:to>
      <xdr:col>102</xdr:col>
      <xdr:colOff>165100</xdr:colOff>
      <xdr:row>72</xdr:row>
      <xdr:rowOff>143942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3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160469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1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110236</xdr:rowOff>
    </xdr:from>
    <xdr:to>
      <xdr:col>98</xdr:col>
      <xdr:colOff>38100</xdr:colOff>
      <xdr:row>73</xdr:row>
      <xdr:rowOff>40386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56913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うち人件費は，呉市職員体制再構築計画等に沿って職員数の適正化等に取り組んでおり，職員給及び退職手当等が減少したものの，依然として高い水準にある。また，公債費については，前年度より増加し，類似団体と比較して依然として高い状況である。</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拡大に伴う外出自粛に対する消費喚起事業の実施の終了のほか，新型コロナウイルスワクチン接種事業の減により，前年より減少している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扶助費は，こども医療扶助の拡充や子ども・子育て支援給付金給付の増などにより，前年度より増加したが，類似団体と比較して依然として下回る状況である。</a:t>
          </a:r>
        </a:p>
        <a:p>
          <a:r>
            <a:rPr kumimoji="1" lang="ja-JP" altLang="en-US" sz="1300">
              <a:latin typeface="ＭＳ Ｐゴシック" panose="020B0600070205080204" pitchFamily="50" charset="-128"/>
              <a:ea typeface="ＭＳ Ｐゴシック" panose="020B0600070205080204" pitchFamily="50" charset="-128"/>
            </a:rPr>
            <a:t>　補助費等は，私立保育所等への運営助成や市内に立地する企業への補助等が減となっており，類似団体と比較して依然として下回る状況である。　</a:t>
          </a:r>
        </a:p>
        <a:p>
          <a:r>
            <a:rPr kumimoji="1" lang="ja-JP" altLang="en-US" sz="1300">
              <a:latin typeface="ＭＳ Ｐゴシック" panose="020B0600070205080204" pitchFamily="50" charset="-128"/>
              <a:ea typeface="ＭＳ Ｐゴシック" panose="020B0600070205080204" pitchFamily="50" charset="-128"/>
            </a:rPr>
            <a:t>　普通建設事業費は，新規整備については，し尿処理施設の建設や社会福祉施設整備への助成などにより，前年度と比較し増となり，類似団体平均を上回った。また，更新整備についても，小中学校の改築工事などによる増に伴い，類似団体平均を上回る状況となった。</a:t>
          </a: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月豪雨災害の農林土木施設の復旧事業に引き続き取り組んでいるものである。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205,349
201,747
352.04
112,338,881
108,112,091
3,593,127
56,173,101
107,667,010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141224</xdr:rowOff>
    </xdr:from>
    <xdr:to>
      <xdr:col>24</xdr:col>
      <xdr:colOff>63500</xdr:colOff>
      <xdr:row>32</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56174"/>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86360</xdr:rowOff>
    </xdr:from>
    <xdr:to>
      <xdr:col>19</xdr:col>
      <xdr:colOff>177800</xdr:colOff>
      <xdr:row>32</xdr:row>
      <xdr:rowOff>110744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276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110744</xdr:rowOff>
    </xdr:from>
    <xdr:to>
      <xdr:col>15</xdr:col>
      <xdr:colOff>50800</xdr:colOff>
      <xdr:row>32</xdr:row>
      <xdr:rowOff>164084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971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65786</xdr:rowOff>
    </xdr:from>
    <xdr:to>
      <xdr:col>10</xdr:col>
      <xdr:colOff>114300</xdr:colOff>
      <xdr:row>32</xdr:row>
      <xdr:rowOff>164084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21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90424</xdr:rowOff>
    </xdr:from>
    <xdr:to>
      <xdr:col>24</xdr:col>
      <xdr:colOff>114300</xdr:colOff>
      <xdr:row>32</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35560</xdr:rowOff>
    </xdr:from>
    <xdr:to>
      <xdr:col>20</xdr:col>
      <xdr:colOff>38100</xdr:colOff>
      <xdr:row>32</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59944</xdr:rowOff>
    </xdr:from>
    <xdr:to>
      <xdr:col>15</xdr:col>
      <xdr:colOff>101600</xdr:colOff>
      <xdr:row>32</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113284</xdr:rowOff>
    </xdr:from>
    <xdr:to>
      <xdr:col>10</xdr:col>
      <xdr:colOff>165100</xdr:colOff>
      <xdr:row>33</xdr:row>
      <xdr:rowOff>43434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59961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14986</xdr:rowOff>
    </xdr:from>
    <xdr:to>
      <xdr:col>6</xdr:col>
      <xdr:colOff>38100</xdr:colOff>
      <xdr:row>32</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97130</xdr:rowOff>
    </xdr:from>
    <xdr:to>
      <xdr:col>24</xdr:col>
      <xdr:colOff>63500</xdr:colOff>
      <xdr:row>57</xdr:row>
      <xdr:rowOff>143358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9780"/>
          <a:ext cx="8382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97130</xdr:rowOff>
    </xdr:from>
    <xdr:to>
      <xdr:col>19</xdr:col>
      <xdr:colOff>177800</xdr:colOff>
      <xdr:row>57</xdr:row>
      <xdr:rowOff>112547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9780"/>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107112</xdr:rowOff>
    </xdr:from>
    <xdr:to>
      <xdr:col>15</xdr:col>
      <xdr:colOff>50800</xdr:colOff>
      <xdr:row>57</xdr:row>
      <xdr:rowOff>112547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79612"/>
          <a:ext cx="889000" cy="120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107112</xdr:rowOff>
    </xdr:from>
    <xdr:to>
      <xdr:col>10</xdr:col>
      <xdr:colOff>114300</xdr:colOff>
      <xdr:row>57</xdr:row>
      <xdr:rowOff>168783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79612"/>
          <a:ext cx="889000" cy="12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92558</xdr:rowOff>
    </xdr:from>
    <xdr:to>
      <xdr:col>24</xdr:col>
      <xdr:colOff>114300</xdr:colOff>
      <xdr:row>58</xdr:row>
      <xdr:rowOff>22708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115435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46330</xdr:rowOff>
    </xdr:from>
    <xdr:to>
      <xdr:col>20</xdr:col>
      <xdr:colOff>38100</xdr:colOff>
      <xdr:row>57</xdr:row>
      <xdr:rowOff>147930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164457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9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61747</xdr:rowOff>
    </xdr:from>
    <xdr:to>
      <xdr:col>15</xdr:col>
      <xdr:colOff>101600</xdr:colOff>
      <xdr:row>57</xdr:row>
      <xdr:rowOff>163347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56312</xdr:rowOff>
    </xdr:from>
    <xdr:to>
      <xdr:col>10</xdr:col>
      <xdr:colOff>165100</xdr:colOff>
      <xdr:row>50</xdr:row>
      <xdr:rowOff>157912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2989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0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117983</xdr:rowOff>
    </xdr:from>
    <xdr:to>
      <xdr:col>6</xdr:col>
      <xdr:colOff>38100</xdr:colOff>
      <xdr:row>58</xdr:row>
      <xdr:rowOff>48133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64660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161426</xdr:rowOff>
    </xdr:from>
    <xdr:to>
      <xdr:col>24</xdr:col>
      <xdr:colOff>63500</xdr:colOff>
      <xdr:row>76</xdr:row>
      <xdr:rowOff>126048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0176"/>
          <a:ext cx="8382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82505</xdr:rowOff>
    </xdr:from>
    <xdr:to>
      <xdr:col>19</xdr:col>
      <xdr:colOff>177800</xdr:colOff>
      <xdr:row>76</xdr:row>
      <xdr:rowOff>126048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1270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82505</xdr:rowOff>
    </xdr:from>
    <xdr:to>
      <xdr:col>15</xdr:col>
      <xdr:colOff>50800</xdr:colOff>
      <xdr:row>77</xdr:row>
      <xdr:rowOff>98763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2705"/>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98763</xdr:rowOff>
    </xdr:from>
    <xdr:to>
      <xdr:col>10</xdr:col>
      <xdr:colOff>114300</xdr:colOff>
      <xdr:row>78</xdr:row>
      <xdr:rowOff>23078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00413"/>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110626</xdr:rowOff>
    </xdr:from>
    <xdr:to>
      <xdr:col>24</xdr:col>
      <xdr:colOff>114300</xdr:colOff>
      <xdr:row>76</xdr:row>
      <xdr:rowOff>40776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133503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2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75248</xdr:rowOff>
    </xdr:from>
    <xdr:to>
      <xdr:col>20</xdr:col>
      <xdr:colOff>38100</xdr:colOff>
      <xdr:row>77</xdr:row>
      <xdr:rowOff>5398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167975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31705</xdr:rowOff>
    </xdr:from>
    <xdr:to>
      <xdr:col>15</xdr:col>
      <xdr:colOff>101600</xdr:colOff>
      <xdr:row>76</xdr:row>
      <xdr:rowOff>133305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124432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47963</xdr:rowOff>
    </xdr:from>
    <xdr:to>
      <xdr:col>10</xdr:col>
      <xdr:colOff>165100</xdr:colOff>
      <xdr:row>77</xdr:row>
      <xdr:rowOff>149563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140690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143728</xdr:rowOff>
    </xdr:from>
    <xdr:to>
      <xdr:col>6</xdr:col>
      <xdr:colOff>38100</xdr:colOff>
      <xdr:row>78</xdr:row>
      <xdr:rowOff>73878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65005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14884</xdr:rowOff>
    </xdr:from>
    <xdr:to>
      <xdr:col>24</xdr:col>
      <xdr:colOff>63500</xdr:colOff>
      <xdr:row>96</xdr:row>
      <xdr:rowOff>18008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7408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14884</xdr:rowOff>
    </xdr:from>
    <xdr:to>
      <xdr:col>19</xdr:col>
      <xdr:colOff>177800</xdr:colOff>
      <xdr:row>97</xdr:row>
      <xdr:rowOff>34277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74084"/>
          <a:ext cx="889000" cy="1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34277</xdr:rowOff>
    </xdr:from>
    <xdr:to>
      <xdr:col>15</xdr:col>
      <xdr:colOff>50800</xdr:colOff>
      <xdr:row>98</xdr:row>
      <xdr:rowOff>42793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4927"/>
          <a:ext cx="889000" cy="17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30981</xdr:rowOff>
    </xdr:from>
    <xdr:to>
      <xdr:col>10</xdr:col>
      <xdr:colOff>114300</xdr:colOff>
      <xdr:row>98</xdr:row>
      <xdr:rowOff>42793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318731"/>
          <a:ext cx="889000" cy="5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138658</xdr:rowOff>
    </xdr:from>
    <xdr:to>
      <xdr:col>24</xdr:col>
      <xdr:colOff>114300</xdr:colOff>
      <xdr:row>96</xdr:row>
      <xdr:rowOff>68808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161535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135534</xdr:rowOff>
    </xdr:from>
    <xdr:to>
      <xdr:col>20</xdr:col>
      <xdr:colOff>38100</xdr:colOff>
      <xdr:row>96</xdr:row>
      <xdr:rowOff>65684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56811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154927</xdr:rowOff>
    </xdr:from>
    <xdr:to>
      <xdr:col>15</xdr:col>
      <xdr:colOff>101600</xdr:colOff>
      <xdr:row>97</xdr:row>
      <xdr:rowOff>85077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76204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163443</xdr:rowOff>
    </xdr:from>
    <xdr:to>
      <xdr:col>10</xdr:col>
      <xdr:colOff>165100</xdr:colOff>
      <xdr:row>98</xdr:row>
      <xdr:rowOff>93593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84720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151631</xdr:rowOff>
    </xdr:from>
    <xdr:to>
      <xdr:col>6</xdr:col>
      <xdr:colOff>38100</xdr:colOff>
      <xdr:row>95</xdr:row>
      <xdr:rowOff>81781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98308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90932</xdr:rowOff>
    </xdr:from>
    <xdr:to>
      <xdr:col>55</xdr:col>
      <xdr:colOff>0</xdr:colOff>
      <xdr:row>32</xdr:row>
      <xdr:rowOff>170561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57733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170561</xdr:rowOff>
    </xdr:from>
    <xdr:to>
      <xdr:col>50</xdr:col>
      <xdr:colOff>114300</xdr:colOff>
      <xdr:row>33</xdr:row>
      <xdr:rowOff>27305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65696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22352</xdr:rowOff>
    </xdr:from>
    <xdr:to>
      <xdr:col>45</xdr:col>
      <xdr:colOff>177800</xdr:colOff>
      <xdr:row>33</xdr:row>
      <xdr:rowOff>27305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68020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22352</xdr:rowOff>
    </xdr:from>
    <xdr:to>
      <xdr:col>41</xdr:col>
      <xdr:colOff>50800</xdr:colOff>
      <xdr:row>33</xdr:row>
      <xdr:rowOff>87503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68020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40132</xdr:rowOff>
    </xdr:from>
    <xdr:to>
      <xdr:col>55</xdr:col>
      <xdr:colOff>50800</xdr:colOff>
      <xdr:row>32</xdr:row>
      <xdr:rowOff>141732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63009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119761</xdr:rowOff>
    </xdr:from>
    <xdr:to>
      <xdr:col>50</xdr:col>
      <xdr:colOff>165100</xdr:colOff>
      <xdr:row>33</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66438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3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147955</xdr:rowOff>
    </xdr:from>
    <xdr:to>
      <xdr:col>46</xdr:col>
      <xdr:colOff>38100</xdr:colOff>
      <xdr:row>33</xdr:row>
      <xdr:rowOff>78105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94632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143002</xdr:rowOff>
    </xdr:from>
    <xdr:to>
      <xdr:col>41</xdr:col>
      <xdr:colOff>101600</xdr:colOff>
      <xdr:row>33</xdr:row>
      <xdr:rowOff>73152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89679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36703</xdr:rowOff>
    </xdr:from>
    <xdr:to>
      <xdr:col>36</xdr:col>
      <xdr:colOff>165100</xdr:colOff>
      <xdr:row>33</xdr:row>
      <xdr:rowOff>138303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154830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4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84607</xdr:rowOff>
    </xdr:from>
    <xdr:to>
      <xdr:col>55</xdr:col>
      <xdr:colOff>0</xdr:colOff>
      <xdr:row>55</xdr:row>
      <xdr:rowOff>52680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42907"/>
          <a:ext cx="838200" cy="1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52680</xdr:rowOff>
    </xdr:from>
    <xdr:to>
      <xdr:col>50</xdr:col>
      <xdr:colOff>114300</xdr:colOff>
      <xdr:row>55</xdr:row>
      <xdr:rowOff>97561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82430"/>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97561</xdr:rowOff>
    </xdr:from>
    <xdr:to>
      <xdr:col>45</xdr:col>
      <xdr:colOff>177800</xdr:colOff>
      <xdr:row>55</xdr:row>
      <xdr:rowOff>131166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27311"/>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131166</xdr:rowOff>
    </xdr:from>
    <xdr:to>
      <xdr:col>41</xdr:col>
      <xdr:colOff>50800</xdr:colOff>
      <xdr:row>56</xdr:row>
      <xdr:rowOff>50927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60916"/>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33807</xdr:rowOff>
    </xdr:from>
    <xdr:to>
      <xdr:col>55</xdr:col>
      <xdr:colOff>50800</xdr:colOff>
      <xdr:row>54</xdr:row>
      <xdr:rowOff>135407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56684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1880</xdr:rowOff>
    </xdr:from>
    <xdr:to>
      <xdr:col>50</xdr:col>
      <xdr:colOff>165100</xdr:colOff>
      <xdr:row>55</xdr:row>
      <xdr:rowOff>103480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120007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2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46761</xdr:rowOff>
    </xdr:from>
    <xdr:to>
      <xdr:col>46</xdr:col>
      <xdr:colOff>38100</xdr:colOff>
      <xdr:row>55</xdr:row>
      <xdr:rowOff>148361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164888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2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80366</xdr:rowOff>
    </xdr:from>
    <xdr:to>
      <xdr:col>41</xdr:col>
      <xdr:colOff>101600</xdr:colOff>
      <xdr:row>56</xdr:row>
      <xdr:rowOff>10516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27043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28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xdr:rowOff>
    </xdr:from>
    <xdr:to>
      <xdr:col>36</xdr:col>
      <xdr:colOff>165100</xdr:colOff>
      <xdr:row>56</xdr:row>
      <xdr:rowOff>101727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118254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162429</xdr:rowOff>
    </xdr:from>
    <xdr:to>
      <xdr:col>55</xdr:col>
      <xdr:colOff>0</xdr:colOff>
      <xdr:row>77</xdr:row>
      <xdr:rowOff>57927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92629"/>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162429</xdr:rowOff>
    </xdr:from>
    <xdr:to>
      <xdr:col>50</xdr:col>
      <xdr:colOff>114300</xdr:colOff>
      <xdr:row>77</xdr:row>
      <xdr:rowOff>20208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92629"/>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132434</xdr:rowOff>
    </xdr:from>
    <xdr:to>
      <xdr:col>45</xdr:col>
      <xdr:colOff>177800</xdr:colOff>
      <xdr:row>77</xdr:row>
      <xdr:rowOff>20208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62634"/>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132434</xdr:rowOff>
    </xdr:from>
    <xdr:to>
      <xdr:col>41</xdr:col>
      <xdr:colOff>50800</xdr:colOff>
      <xdr:row>77</xdr:row>
      <xdr:rowOff>86894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62634"/>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7127</xdr:rowOff>
    </xdr:from>
    <xdr:to>
      <xdr:col>55</xdr:col>
      <xdr:colOff>50800</xdr:colOff>
      <xdr:row>77</xdr:row>
      <xdr:rowOff>108727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30004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111629</xdr:rowOff>
    </xdr:from>
    <xdr:to>
      <xdr:col>50</xdr:col>
      <xdr:colOff>165100</xdr:colOff>
      <xdr:row>77</xdr:row>
      <xdr:rowOff>41779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140858</xdr:rowOff>
    </xdr:from>
    <xdr:to>
      <xdr:col>46</xdr:col>
      <xdr:colOff>38100</xdr:colOff>
      <xdr:row>77</xdr:row>
      <xdr:rowOff>71008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81634</xdr:rowOff>
    </xdr:from>
    <xdr:to>
      <xdr:col>41</xdr:col>
      <xdr:colOff>101600</xdr:colOff>
      <xdr:row>77</xdr:row>
      <xdr:rowOff>11784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28311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36094</xdr:rowOff>
    </xdr:from>
    <xdr:to>
      <xdr:col>36</xdr:col>
      <xdr:colOff>165100</xdr:colOff>
      <xdr:row>77</xdr:row>
      <xdr:rowOff>137694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154221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61427</xdr:rowOff>
    </xdr:from>
    <xdr:to>
      <xdr:col>55</xdr:col>
      <xdr:colOff>0</xdr:colOff>
      <xdr:row>94</xdr:row>
      <xdr:rowOff>141712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77727"/>
          <a:ext cx="8382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141712</xdr:rowOff>
    </xdr:from>
    <xdr:to>
      <xdr:col>50</xdr:col>
      <xdr:colOff>114300</xdr:colOff>
      <xdr:row>94</xdr:row>
      <xdr:rowOff>155656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5801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105456</xdr:rowOff>
    </xdr:from>
    <xdr:to>
      <xdr:col>45</xdr:col>
      <xdr:colOff>177800</xdr:colOff>
      <xdr:row>94</xdr:row>
      <xdr:rowOff>155656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21756"/>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105456</xdr:rowOff>
    </xdr:from>
    <xdr:to>
      <xdr:col>41</xdr:col>
      <xdr:colOff>50800</xdr:colOff>
      <xdr:row>96</xdr:row>
      <xdr:rowOff>34682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21756"/>
          <a:ext cx="889000" cy="27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10627</xdr:rowOff>
    </xdr:from>
    <xdr:to>
      <xdr:col>55</xdr:col>
      <xdr:colOff>50800</xdr:colOff>
      <xdr:row>94</xdr:row>
      <xdr:rowOff>112227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33504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90912</xdr:rowOff>
    </xdr:from>
    <xdr:to>
      <xdr:col>50</xdr:col>
      <xdr:colOff>165100</xdr:colOff>
      <xdr:row>95</xdr:row>
      <xdr:rowOff>21062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37589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104856</xdr:rowOff>
    </xdr:from>
    <xdr:to>
      <xdr:col>46</xdr:col>
      <xdr:colOff>38100</xdr:colOff>
      <xdr:row>95</xdr:row>
      <xdr:rowOff>35006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51533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54656</xdr:rowOff>
    </xdr:from>
    <xdr:to>
      <xdr:col>41</xdr:col>
      <xdr:colOff>101600</xdr:colOff>
      <xdr:row>94</xdr:row>
      <xdr:rowOff>156256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155332</xdr:rowOff>
    </xdr:from>
    <xdr:to>
      <xdr:col>36</xdr:col>
      <xdr:colOff>165100</xdr:colOff>
      <xdr:row>96</xdr:row>
      <xdr:rowOff>85482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76609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170071</xdr:rowOff>
    </xdr:from>
    <xdr:to>
      <xdr:col>85</xdr:col>
      <xdr:colOff>127000</xdr:colOff>
      <xdr:row>34</xdr:row>
      <xdr:rowOff>17562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827921"/>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170507</xdr:rowOff>
    </xdr:from>
    <xdr:to>
      <xdr:col>81</xdr:col>
      <xdr:colOff>50800</xdr:colOff>
      <xdr:row>34</xdr:row>
      <xdr:rowOff>17562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28357"/>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170507</xdr:rowOff>
    </xdr:from>
    <xdr:to>
      <xdr:col>76</xdr:col>
      <xdr:colOff>114300</xdr:colOff>
      <xdr:row>34</xdr:row>
      <xdr:rowOff>70793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28357"/>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42817</xdr:rowOff>
    </xdr:from>
    <xdr:to>
      <xdr:col>71</xdr:col>
      <xdr:colOff>177800</xdr:colOff>
      <xdr:row>34</xdr:row>
      <xdr:rowOff>70793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186317"/>
          <a:ext cx="889000" cy="7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119271</xdr:rowOff>
    </xdr:from>
    <xdr:to>
      <xdr:col>85</xdr:col>
      <xdr:colOff>177800</xdr:colOff>
      <xdr:row>34</xdr:row>
      <xdr:rowOff>49421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142148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138212</xdr:rowOff>
    </xdr:from>
    <xdr:to>
      <xdr:col>81</xdr:col>
      <xdr:colOff>101600</xdr:colOff>
      <xdr:row>34</xdr:row>
      <xdr:rowOff>68362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84889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119707</xdr:rowOff>
    </xdr:from>
    <xdr:to>
      <xdr:col>76</xdr:col>
      <xdr:colOff>165100</xdr:colOff>
      <xdr:row>34</xdr:row>
      <xdr:rowOff>49857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66384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19993</xdr:rowOff>
    </xdr:from>
    <xdr:to>
      <xdr:col>72</xdr:col>
      <xdr:colOff>38100</xdr:colOff>
      <xdr:row>34</xdr:row>
      <xdr:rowOff>121593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138120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163467</xdr:rowOff>
    </xdr:from>
    <xdr:to>
      <xdr:col>67</xdr:col>
      <xdr:colOff>101600</xdr:colOff>
      <xdr:row>30</xdr:row>
      <xdr:rowOff>93617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1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110144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49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99352</xdr:rowOff>
    </xdr:from>
    <xdr:to>
      <xdr:col>85</xdr:col>
      <xdr:colOff>127000</xdr:colOff>
      <xdr:row>54</xdr:row>
      <xdr:rowOff>138785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57652"/>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138785</xdr:rowOff>
    </xdr:from>
    <xdr:to>
      <xdr:col>81</xdr:col>
      <xdr:colOff>50800</xdr:colOff>
      <xdr:row>55</xdr:row>
      <xdr:rowOff>136340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97085"/>
          <a:ext cx="889000" cy="1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136340</xdr:rowOff>
    </xdr:from>
    <xdr:to>
      <xdr:col>76</xdr:col>
      <xdr:colOff>114300</xdr:colOff>
      <xdr:row>55</xdr:row>
      <xdr:rowOff>151450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66090"/>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151450</xdr:rowOff>
    </xdr:from>
    <xdr:to>
      <xdr:col>71</xdr:col>
      <xdr:colOff>177800</xdr:colOff>
      <xdr:row>57</xdr:row>
      <xdr:rowOff>55529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81200"/>
          <a:ext cx="889000" cy="2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48552</xdr:rowOff>
    </xdr:from>
    <xdr:to>
      <xdr:col>85</xdr:col>
      <xdr:colOff>177800</xdr:colOff>
      <xdr:row>54</xdr:row>
      <xdr:rowOff>150152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71429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87985</xdr:rowOff>
    </xdr:from>
    <xdr:to>
      <xdr:col>81</xdr:col>
      <xdr:colOff>101600</xdr:colOff>
      <xdr:row>55</xdr:row>
      <xdr:rowOff>18135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34662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85540</xdr:rowOff>
    </xdr:from>
    <xdr:to>
      <xdr:col>76</xdr:col>
      <xdr:colOff>165100</xdr:colOff>
      <xdr:row>56</xdr:row>
      <xdr:rowOff>15690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100650</xdr:rowOff>
    </xdr:from>
    <xdr:to>
      <xdr:col>72</xdr:col>
      <xdr:colOff>38100</xdr:colOff>
      <xdr:row>56</xdr:row>
      <xdr:rowOff>30800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21927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4729</xdr:rowOff>
    </xdr:from>
    <xdr:to>
      <xdr:col>67</xdr:col>
      <xdr:colOff>101600</xdr:colOff>
      <xdr:row>57</xdr:row>
      <xdr:rowOff>106329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97456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53472</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740772"/>
          <a:ext cx="1269" cy="7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143761</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8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5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53472</xdr:rowOff>
    </xdr:from>
    <xdr:to>
      <xdr:col>86</xdr:col>
      <xdr:colOff>25400</xdr:colOff>
      <xdr:row>74</xdr:row>
      <xdr:rowOff>53472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7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103353</xdr:rowOff>
    </xdr:from>
    <xdr:to>
      <xdr:col>85</xdr:col>
      <xdr:colOff>127000</xdr:colOff>
      <xdr:row>77</xdr:row>
      <xdr:rowOff>167498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962103"/>
          <a:ext cx="838200" cy="40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16761</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9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38334</xdr:rowOff>
    </xdr:from>
    <xdr:to>
      <xdr:col>85</xdr:col>
      <xdr:colOff>177800</xdr:colOff>
      <xdr:row>78</xdr:row>
      <xdr:rowOff>139934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76469</xdr:rowOff>
    </xdr:from>
    <xdr:to>
      <xdr:col>81</xdr:col>
      <xdr:colOff>50800</xdr:colOff>
      <xdr:row>75</xdr:row>
      <xdr:rowOff>103353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935219"/>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53604</xdr:rowOff>
    </xdr:from>
    <xdr:to>
      <xdr:col>81</xdr:col>
      <xdr:colOff>101600</xdr:colOff>
      <xdr:row>78</xdr:row>
      <xdr:rowOff>155204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146331</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51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76469</xdr:rowOff>
    </xdr:from>
    <xdr:to>
      <xdr:col>76</xdr:col>
      <xdr:colOff>114300</xdr:colOff>
      <xdr:row>75</xdr:row>
      <xdr:rowOff>122281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935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27361</xdr:rowOff>
    </xdr:from>
    <xdr:to>
      <xdr:col>76</xdr:col>
      <xdr:colOff>165100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120088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48900</xdr:rowOff>
    </xdr:from>
    <xdr:to>
      <xdr:col>71</xdr:col>
      <xdr:colOff>177800</xdr:colOff>
      <xdr:row>75</xdr:row>
      <xdr:rowOff>122281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2221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123281</xdr:rowOff>
    </xdr:from>
    <xdr:to>
      <xdr:col>72</xdr:col>
      <xdr:colOff>38100</xdr:colOff>
      <xdr:row>78</xdr:row>
      <xdr:rowOff>53431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44558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142438</xdr:rowOff>
    </xdr:from>
    <xdr:to>
      <xdr:col>67</xdr:col>
      <xdr:colOff>101600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63715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116698</xdr:rowOff>
    </xdr:from>
    <xdr:to>
      <xdr:col>85</xdr:col>
      <xdr:colOff>177800</xdr:colOff>
      <xdr:row>78</xdr:row>
      <xdr:rowOff>46848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139575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52553</xdr:rowOff>
    </xdr:from>
    <xdr:to>
      <xdr:col>81</xdr:col>
      <xdr:colOff>101600</xdr:colOff>
      <xdr:row>75</xdr:row>
      <xdr:rowOff>154152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170680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25669</xdr:rowOff>
    </xdr:from>
    <xdr:to>
      <xdr:col>76</xdr:col>
      <xdr:colOff>165100</xdr:colOff>
      <xdr:row>75</xdr:row>
      <xdr:rowOff>127269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143796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6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71481</xdr:rowOff>
    </xdr:from>
    <xdr:to>
      <xdr:col>72</xdr:col>
      <xdr:colOff>38100</xdr:colOff>
      <xdr:row>76</xdr:row>
      <xdr:rowOff>1631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9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18158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7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169550</xdr:rowOff>
    </xdr:from>
    <xdr:to>
      <xdr:col>67</xdr:col>
      <xdr:colOff>101600</xdr:colOff>
      <xdr:row>71</xdr:row>
      <xdr:rowOff>99700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1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116227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1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117954</xdr:rowOff>
    </xdr:from>
    <xdr:to>
      <xdr:col>85</xdr:col>
      <xdr:colOff>127000</xdr:colOff>
      <xdr:row>91</xdr:row>
      <xdr:rowOff>162874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719904"/>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66205</xdr:rowOff>
    </xdr:from>
    <xdr:to>
      <xdr:col>81</xdr:col>
      <xdr:colOff>50800</xdr:colOff>
      <xdr:row>91</xdr:row>
      <xdr:rowOff>162874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668155"/>
          <a:ext cx="889000" cy="9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66205</xdr:rowOff>
    </xdr:from>
    <xdr:to>
      <xdr:col>76</xdr:col>
      <xdr:colOff>114300</xdr:colOff>
      <xdr:row>91</xdr:row>
      <xdr:rowOff>105924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668155"/>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36144</xdr:rowOff>
    </xdr:from>
    <xdr:to>
      <xdr:col>71</xdr:col>
      <xdr:colOff>177800</xdr:colOff>
      <xdr:row>91</xdr:row>
      <xdr:rowOff>105924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638094"/>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67154</xdr:rowOff>
    </xdr:from>
    <xdr:to>
      <xdr:col>85</xdr:col>
      <xdr:colOff>177800</xdr:colOff>
      <xdr:row>91</xdr:row>
      <xdr:rowOff>168754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6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90031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112074</xdr:rowOff>
    </xdr:from>
    <xdr:to>
      <xdr:col>81</xdr:col>
      <xdr:colOff>101600</xdr:colOff>
      <xdr:row>92</xdr:row>
      <xdr:rowOff>42224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7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58751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15405</xdr:rowOff>
    </xdr:from>
    <xdr:to>
      <xdr:col>76</xdr:col>
      <xdr:colOff>165100</xdr:colOff>
      <xdr:row>91</xdr:row>
      <xdr:rowOff>117005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133532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3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55124</xdr:rowOff>
    </xdr:from>
    <xdr:to>
      <xdr:col>72</xdr:col>
      <xdr:colOff>38100</xdr:colOff>
      <xdr:row>91</xdr:row>
      <xdr:rowOff>156724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1801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4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156794</xdr:rowOff>
    </xdr:from>
    <xdr:to>
      <xdr:col>67</xdr:col>
      <xdr:colOff>101600</xdr:colOff>
      <xdr:row>91</xdr:row>
      <xdr:rowOff>86944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5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103471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3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137033</xdr:rowOff>
    </xdr:from>
    <xdr:to>
      <xdr:col>116</xdr:col>
      <xdr:colOff>63500</xdr:colOff>
      <xdr:row>38</xdr:row>
      <xdr:rowOff>144653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309233"/>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137033</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309233"/>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12065</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98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12065</xdr:rowOff>
    </xdr:from>
    <xdr:to>
      <xdr:col>102</xdr:col>
      <xdr:colOff>114300</xdr:colOff>
      <xdr:row>39</xdr:row>
      <xdr:rowOff>35306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69861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93853</xdr:rowOff>
    </xdr:from>
    <xdr:to>
      <xdr:col>116</xdr:col>
      <xdr:colOff>114300</xdr:colOff>
      <xdr:row>39</xdr:row>
      <xdr:rowOff>24003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86233</xdr:rowOff>
    </xdr:from>
    <xdr:to>
      <xdr:col>112</xdr:col>
      <xdr:colOff>38100</xdr:colOff>
      <xdr:row>37</xdr:row>
      <xdr:rowOff>16383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32910</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132715</xdr:rowOff>
    </xdr:from>
    <xdr:to>
      <xdr:col>102</xdr:col>
      <xdr:colOff>165100</xdr:colOff>
      <xdr:row>39</xdr:row>
      <xdr:rowOff>62865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53992</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155956</xdr:rowOff>
    </xdr:from>
    <xdr:to>
      <xdr:col>98</xdr:col>
      <xdr:colOff>38100</xdr:colOff>
      <xdr:row>39</xdr:row>
      <xdr:rowOff>86106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77233</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民生費，教育費については，概ね類似団体平均と同水準となっている。　衛生費は，し尿処理施設の建設により，前年度に比べ増加したことで類似団体平均を上回ることとなった。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労働費は，施設の老朽化対策に伴う整備費等が前年度に比べて増加しており，類似団体内で上位となった。農林水産業費は，蒲刈大橋及び豊浜大橋の保全対策事業に係る県直轄事業負担金が増加したことにより，依然として，類似団体平均を上回る状況であ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商工費は，新型コロナウイルス感染症拡大に伴う外出自粛に対する消費喚起事業の終了などにより前年度に比べて減少したものの，依然として，類似団体内平均を上回っている。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土木費は，河川改良事業，市営住宅の改善事業，中央二河町線整備事業などにより，前年度に比べ増加しており，類似団体平均との乖離が大きくなった。</a:t>
          </a:r>
        </a:p>
        <a:p>
          <a:r>
            <a:rPr kumimoji="1" lang="ja-JP" altLang="en-US" sz="1300">
              <a:latin typeface="ＭＳ Ｐゴシック" panose="020B0600070205080204" pitchFamily="50" charset="-128"/>
              <a:ea typeface="ＭＳ Ｐゴシック" panose="020B0600070205080204" pitchFamily="50" charset="-128"/>
            </a:rPr>
            <a:t>　消防費は，出張所・分団詰所の建設工事などにより増加したことから，類似団体内で上位となっている。災害復旧費は，平成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月豪雨災害の農林土木施設の復旧工事に引き続き取り組んでいるため，類似団体平均を上回っている。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公債費は，過去の投資的事業の財源として発行した地方債の額が人口規模に対して大きいことから，類似団体平均を大きく上回っている。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財政調整基金残高については，前年度決算に基づく積立等（</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億円）を行い，同基金を</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億円取り崩しため，前年度と比較して，</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億円増加したことなどにより，</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14.48</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実質収支額については，歳入は前年度とほぼ同規模であったが，歳出で人件費等の減少などにより，前年度と比較して</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億円減少したため，</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6.40</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実質単年度収支については，前年度と比較して</a:t>
          </a:r>
          <a:r>
            <a:rPr kumimoji="1" lang="en-US" altLang="ja-JP" sz="1200">
              <a:latin typeface="ＭＳ ゴシック" pitchFamily="49" charset="-128"/>
              <a:ea typeface="ＭＳ ゴシック" pitchFamily="49" charset="-128"/>
            </a:rPr>
            <a:t>2.41</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億円の黒字，公営企業を除く特別会計の実質収支額についても，国民健康保険事業（事業勘定）外３事業で黒字となったことにより，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億円の黒字となった。</a:t>
          </a:r>
        </a:p>
        <a:p>
          <a:r>
            <a:rPr kumimoji="1" lang="ja-JP" altLang="en-US" sz="1400">
              <a:latin typeface="ＭＳ ゴシック" pitchFamily="49" charset="-128"/>
              <a:ea typeface="ＭＳ ゴシック" pitchFamily="49" charset="-128"/>
            </a:rPr>
            <a:t>　また，公営企業会計等の資金剰余額については，水道事業会計外３事業の全てで黒字となったことにより</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元利償還金，公営企業債の元利償還金に対する繰入金とともに，既往償還分の減少や，新規地方債の発行抑制，低金利による資金調達等の影響により減少傾向であり，前年度と比較し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また，分子の控除財源である算入公債費等については，基準財政需要額に算入された公債費が増加したことにより，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将来負担額については，前年度と比較して一般会計等に係る地方債の現在高が，既往償還分の減少に伴い</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億円減少したほか，斎場整備事業の債務負担行為に基づく支出予定額が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億円，下水道事業等の公営企業債等繰入見込額が</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億円減少したことなどにより，合計で</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また，控除財源である充当可能財源等については，充当可能基金が</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億円増加したものの，都市計画税等の充当可能特定歳入が</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億円，基準財政需要額算入見込額では，地方債の現在高の減少等に伴い</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億円それぞれ減少したため，合計で</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これにより，分子合計は，前年度と比較して</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財政調整基金については，決算剰余金の一部等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また，退職年齢の段階的な引き上げに対応するために設置する退職手当基金で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一定規模の災害など不測の事態への対応に加え，公共施設の長寿命化対策など，今後の財政需要の増加に対応できるよう基金残高を増やしていくほか，地域振興基金の活用方法についても検討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地域振興基金：市民の連帯の強化と地域振興のための事業費用に充てるため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退職手当基金：退職手当の支給により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森林環境譲与税基金：事業の執行により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年度交付分合わせて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地域振興基金は，原資である合併特例債の償還が令和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年度で終了したため，今後の活用について検討していく。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その他の基金は，各基金の目的に応じた事業で多額の負担が見込まれる不測の事態に備えるため，一定額の確保に努める。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条に規定する額等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市税の減収などの不測の事態や大型事業の実施に対応できるよう，引き続き財政運営の効率化を図り，基金残高の確保に努めていく。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基金の預金利子を積み立てたものの，基金残高は，前年度と同額の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行財政改革を着実に進め財政運営の効率化を図ることにより，決算剰余金等による基金残高の確保に努めていく。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112338881</v>
      </c>
      <c r="BO4" s="358"/>
      <c r="BP4" s="358"/>
      <c r="BQ4" s="358"/>
      <c r="BR4" s="358"/>
      <c r="BS4" s="358"/>
      <c r="BT4" s="358"/>
      <c r="BU4" s="359"/>
      <c r="BV4" s="357">
        <v>112300779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6.4</v>
      </c>
      <c r="CU4" s="364"/>
      <c r="CV4" s="364"/>
      <c r="CW4" s="364"/>
      <c r="CX4" s="364"/>
      <c r="CY4" s="364"/>
      <c r="CZ4" s="364"/>
      <c r="DA4" s="365"/>
      <c r="DB4" s="363">
        <v>4.8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108112091</v>
      </c>
      <c r="BO5" s="395"/>
      <c r="BP5" s="395"/>
      <c r="BQ5" s="395"/>
      <c r="BR5" s="395"/>
      <c r="BS5" s="395"/>
      <c r="BT5" s="395"/>
      <c r="BU5" s="396"/>
      <c r="BV5" s="394">
        <v>108836845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95.1</v>
      </c>
      <c r="CU5" s="392"/>
      <c r="CV5" s="392"/>
      <c r="CW5" s="392"/>
      <c r="CX5" s="392"/>
      <c r="CY5" s="392"/>
      <c r="CZ5" s="392"/>
      <c r="DA5" s="393"/>
      <c r="DB5" s="391">
        <v>93.8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4226790</v>
      </c>
      <c r="BO6" s="395"/>
      <c r="BP6" s="395"/>
      <c r="BQ6" s="395"/>
      <c r="BR6" s="395"/>
      <c r="BS6" s="395"/>
      <c r="BT6" s="395"/>
      <c r="BU6" s="396"/>
      <c r="BV6" s="394">
        <v>3463934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97.1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633663</v>
      </c>
      <c r="BO7" s="395"/>
      <c r="BP7" s="395"/>
      <c r="BQ7" s="395"/>
      <c r="BR7" s="395"/>
      <c r="BS7" s="395"/>
      <c r="BT7" s="395"/>
      <c r="BU7" s="396"/>
      <c r="BV7" s="394">
        <v>827823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56173101</v>
      </c>
      <c r="CU7" s="395"/>
      <c r="CV7" s="395"/>
      <c r="CW7" s="395"/>
      <c r="CX7" s="395"/>
      <c r="CY7" s="395"/>
      <c r="CZ7" s="395"/>
      <c r="DA7" s="396"/>
      <c r="DB7" s="394">
        <v>55391653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3593127</v>
      </c>
      <c r="BO8" s="395"/>
      <c r="BP8" s="395"/>
      <c r="BQ8" s="395"/>
      <c r="BR8" s="395"/>
      <c r="BS8" s="395"/>
      <c r="BT8" s="395"/>
      <c r="BU8" s="396"/>
      <c r="BV8" s="394">
        <v>2636111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0.57999999999999996</v>
      </c>
      <c r="CU8" s="435"/>
      <c r="CV8" s="435"/>
      <c r="CW8" s="435"/>
      <c r="CX8" s="435"/>
      <c r="CY8" s="435"/>
      <c r="CZ8" s="435"/>
      <c r="DA8" s="436"/>
      <c r="DB8" s="434">
        <v>0.59</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214592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957016</v>
      </c>
      <c r="BO9" s="395"/>
      <c r="BP9" s="395"/>
      <c r="BQ9" s="395"/>
      <c r="BR9" s="395"/>
      <c r="BS9" s="395"/>
      <c r="BT9" s="395"/>
      <c r="BU9" s="396"/>
      <c r="BV9" s="394">
        <v>-1834525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v>
      </c>
      <c r="CU9" s="392"/>
      <c r="CV9" s="392"/>
      <c r="CW9" s="392"/>
      <c r="CX9" s="392"/>
      <c r="CY9" s="392"/>
      <c r="CZ9" s="392"/>
      <c r="DA9" s="393"/>
      <c r="DB9" s="391">
        <v>16.5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228552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1325078</v>
      </c>
      <c r="BO10" s="395"/>
      <c r="BP10" s="395"/>
      <c r="BQ10" s="395"/>
      <c r="BR10" s="395"/>
      <c r="BS10" s="395"/>
      <c r="BT10" s="395"/>
      <c r="BU10" s="396"/>
      <c r="BV10" s="394">
        <v>2238418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196172</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205349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716422</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201747</v>
      </c>
      <c r="S13" s="479"/>
      <c r="T13" s="479"/>
      <c r="U13" s="479"/>
      <c r="V13" s="480"/>
      <c r="W13" s="410" t="s">
        <v>131</v>
      </c>
      <c r="X13" s="411"/>
      <c r="Y13" s="411"/>
      <c r="Z13" s="411"/>
      <c r="AA13" s="411"/>
      <c r="AB13" s="401"/>
      <c r="AC13" s="445">
        <v>2416</v>
      </c>
      <c r="AD13" s="446"/>
      <c r="AE13" s="446"/>
      <c r="AF13" s="446"/>
      <c r="AG13" s="488"/>
      <c r="AH13" s="445">
        <v>2940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1761844</v>
      </c>
      <c r="BO13" s="395"/>
      <c r="BP13" s="395"/>
      <c r="BQ13" s="395"/>
      <c r="BR13" s="395"/>
      <c r="BS13" s="395"/>
      <c r="BT13" s="395"/>
      <c r="BU13" s="396"/>
      <c r="BV13" s="394">
        <v>403893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5.4</v>
      </c>
      <c r="CU13" s="392"/>
      <c r="CV13" s="392"/>
      <c r="CW13" s="392"/>
      <c r="CX13" s="392"/>
      <c r="CY13" s="392"/>
      <c r="CZ13" s="392"/>
      <c r="DA13" s="393"/>
      <c r="DB13" s="391">
        <v>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209241</v>
      </c>
      <c r="S14" s="479"/>
      <c r="T14" s="479"/>
      <c r="U14" s="479"/>
      <c r="V14" s="480"/>
      <c r="W14" s="384"/>
      <c r="X14" s="385"/>
      <c r="Y14" s="385"/>
      <c r="Z14" s="385"/>
      <c r="AA14" s="385"/>
      <c r="AB14" s="374"/>
      <c r="AC14" s="481">
        <v>2.5</v>
      </c>
      <c r="AD14" s="482"/>
      <c r="AE14" s="482"/>
      <c r="AF14" s="482"/>
      <c r="AG14" s="483"/>
      <c r="AH14" s="481">
        <v>2.9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34.9</v>
      </c>
      <c r="CU14" s="493"/>
      <c r="CV14" s="493"/>
      <c r="CW14" s="493"/>
      <c r="CX14" s="493"/>
      <c r="CY14" s="493"/>
      <c r="CZ14" s="493"/>
      <c r="DA14" s="494"/>
      <c r="DB14" s="492">
        <v>43.7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206063</v>
      </c>
      <c r="S15" s="479"/>
      <c r="T15" s="479"/>
      <c r="U15" s="479"/>
      <c r="V15" s="480"/>
      <c r="W15" s="410" t="s">
        <v>137</v>
      </c>
      <c r="X15" s="411"/>
      <c r="Y15" s="411"/>
      <c r="Z15" s="411"/>
      <c r="AA15" s="411"/>
      <c r="AB15" s="401"/>
      <c r="AC15" s="445">
        <v>27422</v>
      </c>
      <c r="AD15" s="446"/>
      <c r="AE15" s="446"/>
      <c r="AF15" s="446"/>
      <c r="AG15" s="488"/>
      <c r="AH15" s="445">
        <v>29443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27654888</v>
      </c>
      <c r="BO15" s="358"/>
      <c r="BP15" s="358"/>
      <c r="BQ15" s="358"/>
      <c r="BR15" s="358"/>
      <c r="BS15" s="358"/>
      <c r="BT15" s="358"/>
      <c r="BU15" s="359"/>
      <c r="BV15" s="357">
        <v>26809742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28.1</v>
      </c>
      <c r="AD16" s="482"/>
      <c r="AE16" s="482"/>
      <c r="AF16" s="482"/>
      <c r="AG16" s="483"/>
      <c r="AH16" s="481">
        <v>28.9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47659485</v>
      </c>
      <c r="BO16" s="395"/>
      <c r="BP16" s="395"/>
      <c r="BQ16" s="395"/>
      <c r="BR16" s="395"/>
      <c r="BS16" s="395"/>
      <c r="BT16" s="395"/>
      <c r="BU16" s="396"/>
      <c r="BV16" s="394">
        <v>46314203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67611</v>
      </c>
      <c r="AD17" s="446"/>
      <c r="AE17" s="446"/>
      <c r="AF17" s="446"/>
      <c r="AG17" s="488"/>
      <c r="AH17" s="445">
        <v>69401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35033763</v>
      </c>
      <c r="BO17" s="395"/>
      <c r="BP17" s="395"/>
      <c r="BQ17" s="395"/>
      <c r="BR17" s="395"/>
      <c r="BS17" s="395"/>
      <c r="BT17" s="395"/>
      <c r="BU17" s="396"/>
      <c r="BV17" s="394">
        <v>33920784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352.04</v>
      </c>
      <c r="M18" s="518"/>
      <c r="N18" s="518"/>
      <c r="O18" s="518"/>
      <c r="P18" s="518"/>
      <c r="Q18" s="518"/>
      <c r="R18" s="519"/>
      <c r="S18" s="519"/>
      <c r="T18" s="519"/>
      <c r="U18" s="519"/>
      <c r="V18" s="520"/>
      <c r="W18" s="412"/>
      <c r="X18" s="413"/>
      <c r="Y18" s="413"/>
      <c r="Z18" s="413"/>
      <c r="AA18" s="413"/>
      <c r="AB18" s="404"/>
      <c r="AC18" s="521">
        <v>69.400000000000006</v>
      </c>
      <c r="AD18" s="522"/>
      <c r="AE18" s="522"/>
      <c r="AF18" s="522"/>
      <c r="AG18" s="523"/>
      <c r="AH18" s="521">
        <v>68.2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54041933</v>
      </c>
      <c r="BO18" s="395"/>
      <c r="BP18" s="395"/>
      <c r="BQ18" s="395"/>
      <c r="BR18" s="395"/>
      <c r="BS18" s="395"/>
      <c r="BT18" s="395"/>
      <c r="BU18" s="396"/>
      <c r="BV18" s="394">
        <v>54307512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610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73595682</v>
      </c>
      <c r="BO19" s="395"/>
      <c r="BP19" s="395"/>
      <c r="BQ19" s="395"/>
      <c r="BR19" s="395"/>
      <c r="BS19" s="395"/>
      <c r="BT19" s="395"/>
      <c r="BU19" s="396"/>
      <c r="BV19" s="394">
        <v>71007170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94483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107667010</v>
      </c>
      <c r="BO22" s="358"/>
      <c r="BP22" s="358"/>
      <c r="BQ22" s="358"/>
      <c r="BR22" s="358"/>
      <c r="BS22" s="358"/>
      <c r="BT22" s="358"/>
      <c r="BU22" s="359"/>
      <c r="BV22" s="357">
        <v>111328274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84834111</v>
      </c>
      <c r="BO23" s="395"/>
      <c r="BP23" s="395"/>
      <c r="BQ23" s="395"/>
      <c r="BR23" s="395"/>
      <c r="BS23" s="395"/>
      <c r="BT23" s="395"/>
      <c r="BU23" s="396"/>
      <c r="BV23" s="394">
        <v>86264957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10340</v>
      </c>
      <c r="R24" s="446"/>
      <c r="S24" s="446"/>
      <c r="T24" s="446"/>
      <c r="U24" s="446"/>
      <c r="V24" s="488"/>
      <c r="W24" s="540"/>
      <c r="X24" s="541"/>
      <c r="Y24" s="542"/>
      <c r="Z24" s="444" t="s">
        <v>162</v>
      </c>
      <c r="AA24" s="424"/>
      <c r="AB24" s="424"/>
      <c r="AC24" s="424"/>
      <c r="AD24" s="424"/>
      <c r="AE24" s="424"/>
      <c r="AF24" s="424"/>
      <c r="AG24" s="425"/>
      <c r="AH24" s="445">
        <v>1463</v>
      </c>
      <c r="AI24" s="446"/>
      <c r="AJ24" s="446"/>
      <c r="AK24" s="446"/>
      <c r="AL24" s="488"/>
      <c r="AM24" s="445">
        <v>4819122</v>
      </c>
      <c r="AN24" s="446"/>
      <c r="AO24" s="446"/>
      <c r="AP24" s="446"/>
      <c r="AQ24" s="446"/>
      <c r="AR24" s="488"/>
      <c r="AS24" s="445">
        <v>3294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66584022</v>
      </c>
      <c r="BO24" s="395"/>
      <c r="BP24" s="395"/>
      <c r="BQ24" s="395"/>
      <c r="BR24" s="395"/>
      <c r="BS24" s="395"/>
      <c r="BT24" s="395"/>
      <c r="BU24" s="396"/>
      <c r="BV24" s="394">
        <v>67265066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8600</v>
      </c>
      <c r="R25" s="446"/>
      <c r="S25" s="446"/>
      <c r="T25" s="446"/>
      <c r="U25" s="446"/>
      <c r="V25" s="488"/>
      <c r="W25" s="540"/>
      <c r="X25" s="541"/>
      <c r="Y25" s="542"/>
      <c r="Z25" s="444" t="s">
        <v>165</v>
      </c>
      <c r="AA25" s="424"/>
      <c r="AB25" s="424"/>
      <c r="AC25" s="424"/>
      <c r="AD25" s="424"/>
      <c r="AE25" s="424"/>
      <c r="AF25" s="424"/>
      <c r="AG25" s="425"/>
      <c r="AH25" s="445">
        <v>352</v>
      </c>
      <c r="AI25" s="446"/>
      <c r="AJ25" s="446"/>
      <c r="AK25" s="446"/>
      <c r="AL25" s="488"/>
      <c r="AM25" s="445">
        <v>1075360</v>
      </c>
      <c r="AN25" s="446"/>
      <c r="AO25" s="446"/>
      <c r="AP25" s="446"/>
      <c r="AQ25" s="446"/>
      <c r="AR25" s="488"/>
      <c r="AS25" s="445">
        <v>3055</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10829217</v>
      </c>
      <c r="BO25" s="358"/>
      <c r="BP25" s="358"/>
      <c r="BQ25" s="358"/>
      <c r="BR25" s="358"/>
      <c r="BS25" s="358"/>
      <c r="BT25" s="358"/>
      <c r="BU25" s="359"/>
      <c r="BV25" s="357">
        <v>10570476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7400</v>
      </c>
      <c r="R26" s="446"/>
      <c r="S26" s="446"/>
      <c r="T26" s="446"/>
      <c r="U26" s="446"/>
      <c r="V26" s="488"/>
      <c r="W26" s="540"/>
      <c r="X26" s="541"/>
      <c r="Y26" s="542"/>
      <c r="Z26" s="444" t="s">
        <v>168</v>
      </c>
      <c r="AA26" s="546"/>
      <c r="AB26" s="546"/>
      <c r="AC26" s="546"/>
      <c r="AD26" s="546"/>
      <c r="AE26" s="546"/>
      <c r="AF26" s="546"/>
      <c r="AG26" s="547"/>
      <c r="AH26" s="445">
        <v>57</v>
      </c>
      <c r="AI26" s="446"/>
      <c r="AJ26" s="446"/>
      <c r="AK26" s="446"/>
      <c r="AL26" s="488"/>
      <c r="AM26" s="445">
        <v>213465</v>
      </c>
      <c r="AN26" s="446"/>
      <c r="AO26" s="446"/>
      <c r="AP26" s="446"/>
      <c r="AQ26" s="446"/>
      <c r="AR26" s="488"/>
      <c r="AS26" s="445">
        <v>3745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6600</v>
      </c>
      <c r="R27" s="446"/>
      <c r="S27" s="446"/>
      <c r="T27" s="446"/>
      <c r="U27" s="446"/>
      <c r="V27" s="488"/>
      <c r="W27" s="540"/>
      <c r="X27" s="541"/>
      <c r="Y27" s="542"/>
      <c r="Z27" s="444" t="s">
        <v>171</v>
      </c>
      <c r="AA27" s="424"/>
      <c r="AB27" s="424"/>
      <c r="AC27" s="424"/>
      <c r="AD27" s="424"/>
      <c r="AE27" s="424"/>
      <c r="AF27" s="424"/>
      <c r="AG27" s="425"/>
      <c r="AH27" s="445">
        <v>57</v>
      </c>
      <c r="AI27" s="446"/>
      <c r="AJ27" s="446"/>
      <c r="AK27" s="446"/>
      <c r="AL27" s="488"/>
      <c r="AM27" s="445">
        <v>217826</v>
      </c>
      <c r="AN27" s="446"/>
      <c r="AO27" s="446"/>
      <c r="AP27" s="446"/>
      <c r="AQ27" s="446"/>
      <c r="AR27" s="488"/>
      <c r="AS27" s="445">
        <v>3822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1011585</v>
      </c>
      <c r="BO27" s="514"/>
      <c r="BP27" s="514"/>
      <c r="BQ27" s="514"/>
      <c r="BR27" s="514"/>
      <c r="BS27" s="514"/>
      <c r="BT27" s="514"/>
      <c r="BU27" s="515"/>
      <c r="BV27" s="513">
        <v>1010875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6000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8134975</v>
      </c>
      <c r="BO28" s="358"/>
      <c r="BP28" s="358"/>
      <c r="BQ28" s="358"/>
      <c r="BR28" s="358"/>
      <c r="BS28" s="358"/>
      <c r="BT28" s="358"/>
      <c r="BU28" s="359"/>
      <c r="BV28" s="357">
        <v>7526319</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30</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1520</v>
      </c>
      <c r="AI29" s="446"/>
      <c r="AJ29" s="446"/>
      <c r="AK29" s="446"/>
      <c r="AL29" s="488"/>
      <c r="AM29" s="445">
        <v>5036948</v>
      </c>
      <c r="AN29" s="446"/>
      <c r="AO29" s="446"/>
      <c r="AP29" s="446"/>
      <c r="AQ29" s="446"/>
      <c r="AR29" s="488"/>
      <c r="AS29" s="445">
        <v>3314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526677</v>
      </c>
      <c r="BO29" s="395"/>
      <c r="BP29" s="395"/>
      <c r="BQ29" s="395"/>
      <c r="BR29" s="395"/>
      <c r="BS29" s="395"/>
      <c r="BT29" s="395"/>
      <c r="BU29" s="396"/>
      <c r="BV29" s="394">
        <v>526582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5161804</v>
      </c>
      <c r="BO30" s="514"/>
      <c r="BP30" s="514"/>
      <c r="BQ30" s="514"/>
      <c r="BR30" s="514"/>
      <c r="BS30" s="514"/>
      <c r="BT30" s="514"/>
      <c r="BU30" s="515"/>
      <c r="BV30" s="513">
        <v>4729628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国民健康保険事業（事業勘定）特別会計</v>
      </c>
      <c r="X34" s="585"/>
      <c r="Y34" s="585"/>
      <c r="Z34" s="585"/>
      <c r="AA34" s="585"/>
      <c r="AB34" s="585"/>
      <c r="AC34" s="585"/>
      <c r="AD34" s="585"/>
      <c r="AE34" s="585"/>
      <c r="AF34" s="585"/>
      <c r="AG34" s="585"/>
      <c r="AH34" s="585"/>
      <c r="AI34" s="585"/>
      <c r="AJ34" s="585"/>
      <c r="AK34" s="585"/>
      <c r="AL34" s="175"/>
      <c r="AM34" s="584">
        <f>IF(AO34="","",MAX(C34:D43,U34:V43)+1)</f>
        <v>11</v>
      </c>
      <c r="AN34" s="584"/>
      <c r="AO34" s="585" t="str">
        <f>IF('各会計、関係団体の財政状況及び健全化判断比率'!B34="","",'各会計、関係団体の財政状況及び健全化判断比率'!B34)</f>
        <v>水道事業会計</v>
      </c>
      <c r="AP34" s="585"/>
      <c r="AQ34" s="585"/>
      <c r="AR34" s="585"/>
      <c r="AS34" s="585"/>
      <c r="AT34" s="585"/>
      <c r="AU34" s="585"/>
      <c r="AV34" s="585"/>
      <c r="AW34" s="585"/>
      <c r="AX34" s="585"/>
      <c r="AY34" s="585"/>
      <c r="AZ34" s="585"/>
      <c r="BA34" s="585"/>
      <c r="BB34" s="585"/>
      <c r="BC34" s="585"/>
      <c r="BD34" s="175"/>
      <c r="BE34" s="584">
        <f>IF(BG34="","",MAX(C34:D43,U34:V43,AM34:AN43)+1)</f>
        <v>15</v>
      </c>
      <c r="BF34" s="584"/>
      <c r="BG34" s="585" t="str">
        <f>IF('各会計、関係団体の財政状況及び健全化判断比率'!B38="","",'各会計、関係団体の財政状況及び健全化判断比率'!B38)</f>
        <v>港湾整備事業特別会計</v>
      </c>
      <c r="BH34" s="585"/>
      <c r="BI34" s="585"/>
      <c r="BJ34" s="585"/>
      <c r="BK34" s="585"/>
      <c r="BL34" s="585"/>
      <c r="BM34" s="585"/>
      <c r="BN34" s="585"/>
      <c r="BO34" s="585"/>
      <c r="BP34" s="585"/>
      <c r="BQ34" s="585"/>
      <c r="BR34" s="585"/>
      <c r="BS34" s="585"/>
      <c r="BT34" s="585"/>
      <c r="BU34" s="585"/>
      <c r="BV34" s="175"/>
      <c r="BW34" s="584">
        <f>IF(BY34="","",MAX(C34:D43,U34:V43,AM34:AN43,BE34:BF43)+1)</f>
        <v>19</v>
      </c>
      <c r="BX34" s="584"/>
      <c r="BY34" s="585" t="str">
        <f>IF('各会計、関係団体の財政状況及び健全化判断比率'!B68="","",'各会計、関係団体の財政状況及び健全化判断比率'!B68)</f>
        <v>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呉市体育振興財団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公園墓地事業特別会計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国民健康保険事業（直診勘定）特別会計</v>
      </c>
      <c r="X35" s="585"/>
      <c r="Y35" s="585"/>
      <c r="Z35" s="585"/>
      <c r="AA35" s="585"/>
      <c r="AB35" s="585"/>
      <c r="AC35" s="585"/>
      <c r="AD35" s="585"/>
      <c r="AE35" s="585"/>
      <c r="AF35" s="585"/>
      <c r="AG35" s="585"/>
      <c r="AH35" s="585"/>
      <c r="AI35" s="585"/>
      <c r="AJ35" s="585"/>
      <c r="AK35" s="585"/>
      <c r="AL35" s="175"/>
      <c r="AM35" s="584">
        <f t="shared" ref="AM35:AM43" si="0">IF(AO35="","",AM34+1)</f>
        <v>12</v>
      </c>
      <c r="AN35" s="584"/>
      <c r="AO35" s="585" t="str">
        <f>IF('各会計、関係団体の財政状況及び健全化判断比率'!B35="","",'各会計、関係団体の財政状況及び健全化判断比率'!B35)</f>
        <v>工業用水道事業会計</v>
      </c>
      <c r="AP35" s="585"/>
      <c r="AQ35" s="585"/>
      <c r="AR35" s="585"/>
      <c r="AS35" s="585"/>
      <c r="AT35" s="585"/>
      <c r="AU35" s="585"/>
      <c r="AV35" s="585"/>
      <c r="AW35" s="585"/>
      <c r="AX35" s="585"/>
      <c r="AY35" s="585"/>
      <c r="AZ35" s="585"/>
      <c r="BA35" s="585"/>
      <c r="BB35" s="585"/>
      <c r="BC35" s="585"/>
      <c r="BD35" s="175"/>
      <c r="BE35" s="584">
        <f t="shared" ref="BE35:BE43" si="1">IF(BG35="","",BE34+1)</f>
        <v>16</v>
      </c>
      <c r="BF35" s="584"/>
      <c r="BG35" s="585" t="str">
        <f>IF('各会計、関係団体の財政状況及び健全化判断比率'!B39="","",'各会計、関係団体の財政状況及び健全化判断比率'!B39)</f>
        <v>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20</v>
      </c>
      <c r="BX35" s="584"/>
      <c r="BY35" s="585" t="str">
        <f>IF('各会計、関係団体の財政状況及び健全化判断比率'!B69="","",'各会計、関係団体の財政状況及び健全化判断比率'!B69)</f>
        <v>後期高齢者医療広域連合（特別会計）</v>
      </c>
      <c r="BZ35" s="585"/>
      <c r="CA35" s="585"/>
      <c r="CB35" s="585"/>
      <c r="CC35" s="585"/>
      <c r="CD35" s="585"/>
      <c r="CE35" s="585"/>
      <c r="CF35" s="585"/>
      <c r="CG35" s="585"/>
      <c r="CH35" s="585"/>
      <c r="CI35" s="585"/>
      <c r="CJ35" s="585"/>
      <c r="CK35" s="585"/>
      <c r="CL35" s="585"/>
      <c r="CM35" s="585"/>
      <c r="CN35" s="175"/>
      <c r="CO35" s="584">
        <f t="shared" ref="CO35:CO43" si="3">IF(CQ35="","",CO34+1)</f>
        <v>22</v>
      </c>
      <c r="CP35" s="584"/>
      <c r="CQ35" s="585" t="str">
        <f>IF('各会計、関係団体の財政状況及び健全化判断比率'!BS8="","",'各会計、関係団体の財政状況及び健全化判断比率'!BS8)</f>
        <v>くれ産業振興センター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地域下水道事業特別会計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13</v>
      </c>
      <c r="AN36" s="584"/>
      <c r="AO36" s="585" t="str">
        <f>IF('各会計、関係団体の財政状況及び健全化判断比率'!B36="","",'各会計、関係団体の財政状況及び健全化判断比率'!B36)</f>
        <v>下水道事業会計</v>
      </c>
      <c r="AP36" s="585"/>
      <c r="AQ36" s="585"/>
      <c r="AR36" s="585"/>
      <c r="AS36" s="585"/>
      <c r="AT36" s="585"/>
      <c r="AU36" s="585"/>
      <c r="AV36" s="585"/>
      <c r="AW36" s="585"/>
      <c r="AX36" s="585"/>
      <c r="AY36" s="585"/>
      <c r="AZ36" s="585"/>
      <c r="BA36" s="585"/>
      <c r="BB36" s="585"/>
      <c r="BC36" s="585"/>
      <c r="BD36" s="175"/>
      <c r="BE36" s="584">
        <f t="shared" si="1"/>
        <v>17</v>
      </c>
      <c r="BF36" s="584"/>
      <c r="BG36" s="585" t="str">
        <f>IF('各会計、関係団体の財政状況及び健全化判断比率'!B40="","",'各会計、関係団体の財政状況及び健全化判断比率'!B40)</f>
        <v>地方卸売市場事業特別会計</v>
      </c>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23</v>
      </c>
      <c r="CP36" s="584"/>
      <c r="CQ36" s="585" t="str">
        <f>IF('各会計、関係団体の財政状況及び健全化判断比率'!BS9="","",'各会計、関係団体の財政状況及び健全化判断比率'!BS9)</f>
        <v>呉市土地開発公社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v>
      </c>
      <c r="DH36" s="586"/>
      <c r="DI36" s="202"/>
    </row>
    <row r="37" spans="1:113" ht="32.25" customHeight="1" x14ac:dyDescent="0.2">
      <c r="A37" s="175"/>
      <c r="B37" s="199"/>
      <c r="C37" s="584">
        <f>IF(E37="","",C36+1)</f>
        <v>4</v>
      </c>
      <c r="D37" s="584"/>
      <c r="E37" s="585" t="str">
        <f>IF('各会計、関係団体の財政状況及び健全化判断比率'!B10="","",'各会計、関係団体の財政状況及び健全化判断比率'!B10)</f>
        <v>母子父子寡婦福祉資金貸付事業特別会計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介護保険事業（保険勘定）特別会計</v>
      </c>
      <c r="X37" s="585"/>
      <c r="Y37" s="585"/>
      <c r="Z37" s="585"/>
      <c r="AA37" s="585"/>
      <c r="AB37" s="585"/>
      <c r="AC37" s="585"/>
      <c r="AD37" s="585"/>
      <c r="AE37" s="585"/>
      <c r="AF37" s="585"/>
      <c r="AG37" s="585"/>
      <c r="AH37" s="585"/>
      <c r="AI37" s="585"/>
      <c r="AJ37" s="585"/>
      <c r="AK37" s="585"/>
      <c r="AL37" s="175"/>
      <c r="AM37" s="584">
        <f t="shared" si="0"/>
        <v>14</v>
      </c>
      <c r="AN37" s="584"/>
      <c r="AO37" s="585" t="str">
        <f>IF('各会計、関係団体の財政状況及び健全化判断比率'!B37="","",'各会計、関係団体の財政状況及び健全化判断比率'!B37)</f>
        <v>病院事業会計</v>
      </c>
      <c r="AP37" s="585"/>
      <c r="AQ37" s="585"/>
      <c r="AR37" s="585"/>
      <c r="AS37" s="585"/>
      <c r="AT37" s="585"/>
      <c r="AU37" s="585"/>
      <c r="AV37" s="585"/>
      <c r="AW37" s="585"/>
      <c r="AX37" s="585"/>
      <c r="AY37" s="585"/>
      <c r="AZ37" s="585"/>
      <c r="BA37" s="585"/>
      <c r="BB37" s="585"/>
      <c r="BC37" s="585"/>
      <c r="BD37" s="175"/>
      <c r="BE37" s="584">
        <f t="shared" si="1"/>
        <v>18</v>
      </c>
      <c r="BF37" s="584"/>
      <c r="BG37" s="585" t="str">
        <f>IF('各会計、関係団体の財政状況及び健全化判断比率'!B41="","",'各会計、関係団体の財政状況及び健全化判断比率'!B41)</f>
        <v>野呂高原ロッジ事業特別会計</v>
      </c>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24</v>
      </c>
      <c r="CP37" s="584"/>
      <c r="CQ37" s="585" t="str">
        <f>IF('各会計、関係団体の財政状況及び健全化判断比率'!BS10="","",'各会計、関係団体の財政状況及び健全化判断比率'!BS10)</f>
        <v>呉市文化振興財団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9</v>
      </c>
      <c r="V38" s="584"/>
      <c r="W38" s="585" t="str">
        <f>IF('各会計、関係団体の財政状況及び健全化判断比率'!B32="","",'各会計、関係団体の財政状況及び健全化判断比率'!B32)</f>
        <v>介護保険事業（サービス勘定）特別会計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25</v>
      </c>
      <c r="CP38" s="584"/>
      <c r="CQ38" s="585" t="str">
        <f>IF('各会計、関係団体の財政状況及び健全化判断比率'!BS11="","",'各会計、関係団体の財政状況及び健全化判断比率'!BS11)</f>
        <v>蘭島文化振興財団</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f t="shared" si="4"/>
        <v>10</v>
      </c>
      <c r="V39" s="584"/>
      <c r="W39" s="585" t="str">
        <f>IF('各会計、関係団体の財政状況及び健全化判断比率'!B33="","",'各会計、関係団体の財政状況及び健全化判断比率'!B33)</f>
        <v>駐車場事業特別会計</v>
      </c>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26</v>
      </c>
      <c r="CP39" s="584"/>
      <c r="CQ39" s="585" t="str">
        <f>IF('各会計、関係団体の財政状況及び健全化判断比率'!BS12="","",'各会計、関係団体の財政状況及び健全化判断比率'!BS12)</f>
        <v>野呂山観光開発公社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27</v>
      </c>
      <c r="CP40" s="584"/>
      <c r="CQ40" s="585" t="str">
        <f>IF('各会計、関係団体の財政状況及び健全化判断比率'!BS13="","",'各会計、関係団体の財政状況及び健全化判断比率'!BS13)</f>
        <v>安浦町生涯学習振興財団</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28</v>
      </c>
      <c r="CP41" s="584"/>
      <c r="CQ41" s="585" t="str">
        <f>IF('各会計、関係団体の財政状況及び健全化判断比率'!BS14="","",'各会計、関係団体の財政状況及び健全化判断比率'!BS14)</f>
        <v>倉橋まちづくり公社</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29</v>
      </c>
      <c r="CP42" s="584"/>
      <c r="CQ42" s="585" t="str">
        <f>IF('各会計、関係団体の財政状況及び健全化判断比率'!BS15="","",'各会計、関係団体の財政状況及び健全化判断比率'!BS15)</f>
        <v>斎島汽船</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30</v>
      </c>
      <c r="CP43" s="584"/>
      <c r="CQ43" s="585" t="str">
        <f>IF('各会計、関係団体の財政状況及び健全化判断比率'!BS16="","",'各会計、関係団体の財政状況及び健全化判断比率'!BS16)</f>
        <v>くれ勤労者福祉サービスセンター</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jYb9vtMnCgGKqDXNJfT4ureVLibth3IPz/f9Y5GY2zAezdkUui9AvbpiOq/RckRWWSLZqtJksU5d7SE3w1SX+g==" saltValue="DHV1BylGLALyroV/4p17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30519341</v>
      </c>
      <c r="S5" s="600"/>
      <c r="T5" s="600"/>
      <c r="U5" s="600"/>
      <c r="V5" s="600"/>
      <c r="W5" s="600"/>
      <c r="X5" s="600"/>
      <c r="Y5" s="601"/>
      <c r="Z5" s="602">
        <v>27.2</v>
      </c>
      <c r="AA5" s="602"/>
      <c r="AB5" s="602"/>
      <c r="AC5" s="602"/>
      <c r="AD5" s="603">
        <v>28333777</v>
      </c>
      <c r="AE5" s="603"/>
      <c r="AF5" s="603"/>
      <c r="AG5" s="603"/>
      <c r="AH5" s="603"/>
      <c r="AI5" s="603"/>
      <c r="AJ5" s="603"/>
      <c r="AK5" s="603"/>
      <c r="AL5" s="604">
        <v>50.7</v>
      </c>
      <c r="AM5" s="605"/>
      <c r="AN5" s="605"/>
      <c r="AO5" s="606"/>
      <c r="AP5" s="596" t="s">
        <v>216</v>
      </c>
      <c r="AQ5" s="597"/>
      <c r="AR5" s="597"/>
      <c r="AS5" s="597"/>
      <c r="AT5" s="597"/>
      <c r="AU5" s="597"/>
      <c r="AV5" s="597"/>
      <c r="AW5" s="597"/>
      <c r="AX5" s="597"/>
      <c r="AY5" s="597"/>
      <c r="AZ5" s="597"/>
      <c r="BA5" s="597"/>
      <c r="BB5" s="597"/>
      <c r="BC5" s="597"/>
      <c r="BD5" s="597"/>
      <c r="BE5" s="597"/>
      <c r="BF5" s="598"/>
      <c r="BG5" s="610">
        <v>28321392</v>
      </c>
      <c r="BH5" s="611"/>
      <c r="BI5" s="611"/>
      <c r="BJ5" s="611"/>
      <c r="BK5" s="611"/>
      <c r="BL5" s="611"/>
      <c r="BM5" s="611"/>
      <c r="BN5" s="612"/>
      <c r="BO5" s="613">
        <v>92.8</v>
      </c>
      <c r="BP5" s="613"/>
      <c r="BQ5" s="613"/>
      <c r="BR5" s="613"/>
      <c r="BS5" s="614">
        <v>586982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552526</v>
      </c>
      <c r="S6" s="611"/>
      <c r="T6" s="611"/>
      <c r="U6" s="611"/>
      <c r="V6" s="611"/>
      <c r="W6" s="611"/>
      <c r="X6" s="611"/>
      <c r="Y6" s="612"/>
      <c r="Z6" s="613">
        <v>0.5</v>
      </c>
      <c r="AA6" s="613"/>
      <c r="AB6" s="613"/>
      <c r="AC6" s="613"/>
      <c r="AD6" s="614">
        <v>552526</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28321392</v>
      </c>
      <c r="BH6" s="611"/>
      <c r="BI6" s="611"/>
      <c r="BJ6" s="611"/>
      <c r="BK6" s="611"/>
      <c r="BL6" s="611"/>
      <c r="BM6" s="611"/>
      <c r="BN6" s="612"/>
      <c r="BO6" s="613">
        <v>92.8</v>
      </c>
      <c r="BP6" s="613"/>
      <c r="BQ6" s="613"/>
      <c r="BR6" s="613"/>
      <c r="BS6" s="614">
        <v>586982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548844</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548440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13816</v>
      </c>
      <c r="S7" s="611"/>
      <c r="T7" s="611"/>
      <c r="U7" s="611"/>
      <c r="V7" s="611"/>
      <c r="W7" s="611"/>
      <c r="X7" s="611"/>
      <c r="Y7" s="612"/>
      <c r="Z7" s="613">
        <v>0</v>
      </c>
      <c r="AA7" s="613"/>
      <c r="AB7" s="613"/>
      <c r="AC7" s="613"/>
      <c r="AD7" s="614">
        <v>13816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13819869</v>
      </c>
      <c r="BH7" s="611"/>
      <c r="BI7" s="611"/>
      <c r="BJ7" s="611"/>
      <c r="BK7" s="611"/>
      <c r="BL7" s="611"/>
      <c r="BM7" s="611"/>
      <c r="BN7" s="612"/>
      <c r="BO7" s="613">
        <v>45.3</v>
      </c>
      <c r="BP7" s="613"/>
      <c r="BQ7" s="613"/>
      <c r="BR7" s="613"/>
      <c r="BS7" s="614">
        <v>586982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10105603</v>
      </c>
      <c r="CS7" s="611"/>
      <c r="CT7" s="611"/>
      <c r="CU7" s="611"/>
      <c r="CV7" s="611"/>
      <c r="CW7" s="611"/>
      <c r="CX7" s="611"/>
      <c r="CY7" s="612"/>
      <c r="CZ7" s="613">
        <v>9.3000000000000007</v>
      </c>
      <c r="DA7" s="613"/>
      <c r="DB7" s="613"/>
      <c r="DC7" s="613"/>
      <c r="DD7" s="619">
        <v>577583</v>
      </c>
      <c r="DE7" s="611"/>
      <c r="DF7" s="611"/>
      <c r="DG7" s="611"/>
      <c r="DH7" s="611"/>
      <c r="DI7" s="611"/>
      <c r="DJ7" s="611"/>
      <c r="DK7" s="611"/>
      <c r="DL7" s="611"/>
      <c r="DM7" s="611"/>
      <c r="DN7" s="611"/>
      <c r="DO7" s="611"/>
      <c r="DP7" s="612"/>
      <c r="DQ7" s="619">
        <v>8920013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177706</v>
      </c>
      <c r="S8" s="611"/>
      <c r="T8" s="611"/>
      <c r="U8" s="611"/>
      <c r="V8" s="611"/>
      <c r="W8" s="611"/>
      <c r="X8" s="611"/>
      <c r="Y8" s="612"/>
      <c r="Z8" s="613">
        <v>0.2</v>
      </c>
      <c r="AA8" s="613"/>
      <c r="AB8" s="613"/>
      <c r="AC8" s="613"/>
      <c r="AD8" s="614">
        <v>177706</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360108</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41865243</v>
      </c>
      <c r="CS8" s="611"/>
      <c r="CT8" s="611"/>
      <c r="CU8" s="611"/>
      <c r="CV8" s="611"/>
      <c r="CW8" s="611"/>
      <c r="CX8" s="611"/>
      <c r="CY8" s="612"/>
      <c r="CZ8" s="613">
        <v>38.700000000000003</v>
      </c>
      <c r="DA8" s="613"/>
      <c r="DB8" s="613"/>
      <c r="DC8" s="613"/>
      <c r="DD8" s="619">
        <v>598161</v>
      </c>
      <c r="DE8" s="611"/>
      <c r="DF8" s="611"/>
      <c r="DG8" s="611"/>
      <c r="DH8" s="611"/>
      <c r="DI8" s="611"/>
      <c r="DJ8" s="611"/>
      <c r="DK8" s="611"/>
      <c r="DL8" s="611"/>
      <c r="DM8" s="611"/>
      <c r="DN8" s="611"/>
      <c r="DO8" s="611"/>
      <c r="DP8" s="612"/>
      <c r="DQ8" s="619">
        <v>22214761</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195167</v>
      </c>
      <c r="S9" s="611"/>
      <c r="T9" s="611"/>
      <c r="U9" s="611"/>
      <c r="V9" s="611"/>
      <c r="W9" s="611"/>
      <c r="X9" s="611"/>
      <c r="Y9" s="612"/>
      <c r="Z9" s="613">
        <v>0.2</v>
      </c>
      <c r="AA9" s="613"/>
      <c r="AB9" s="613"/>
      <c r="AC9" s="613"/>
      <c r="AD9" s="614">
        <v>195167</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10926041</v>
      </c>
      <c r="BH9" s="611"/>
      <c r="BI9" s="611"/>
      <c r="BJ9" s="611"/>
      <c r="BK9" s="611"/>
      <c r="BL9" s="611"/>
      <c r="BM9" s="611"/>
      <c r="BN9" s="612"/>
      <c r="BO9" s="613">
        <v>35.799999999999997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9936387</v>
      </c>
      <c r="CS9" s="611"/>
      <c r="CT9" s="611"/>
      <c r="CU9" s="611"/>
      <c r="CV9" s="611"/>
      <c r="CW9" s="611"/>
      <c r="CX9" s="611"/>
      <c r="CY9" s="612"/>
      <c r="CZ9" s="613">
        <v>9.1999999999999993</v>
      </c>
      <c r="DA9" s="613"/>
      <c r="DB9" s="613"/>
      <c r="DC9" s="613"/>
      <c r="DD9" s="619">
        <v>1784274</v>
      </c>
      <c r="DE9" s="611"/>
      <c r="DF9" s="611"/>
      <c r="DG9" s="611"/>
      <c r="DH9" s="611"/>
      <c r="DI9" s="611"/>
      <c r="DJ9" s="611"/>
      <c r="DK9" s="611"/>
      <c r="DL9" s="611"/>
      <c r="DM9" s="611"/>
      <c r="DN9" s="611"/>
      <c r="DO9" s="611"/>
      <c r="DP9" s="612"/>
      <c r="DQ9" s="619">
        <v>5736389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479770</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621755</v>
      </c>
      <c r="CS10" s="611"/>
      <c r="CT10" s="611"/>
      <c r="CU10" s="611"/>
      <c r="CV10" s="611"/>
      <c r="CW10" s="611"/>
      <c r="CX10" s="611"/>
      <c r="CY10" s="612"/>
      <c r="CZ10" s="613">
        <v>0.6</v>
      </c>
      <c r="DA10" s="613"/>
      <c r="DB10" s="613"/>
      <c r="DC10" s="613"/>
      <c r="DD10" s="619">
        <v>35744</v>
      </c>
      <c r="DE10" s="611"/>
      <c r="DF10" s="611"/>
      <c r="DG10" s="611"/>
      <c r="DH10" s="611"/>
      <c r="DI10" s="611"/>
      <c r="DJ10" s="611"/>
      <c r="DK10" s="611"/>
      <c r="DL10" s="611"/>
      <c r="DM10" s="611"/>
      <c r="DN10" s="611"/>
      <c r="DO10" s="611"/>
      <c r="DP10" s="612"/>
      <c r="DQ10" s="619">
        <v>109737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5282507</v>
      </c>
      <c r="S11" s="611"/>
      <c r="T11" s="611"/>
      <c r="U11" s="611"/>
      <c r="V11" s="611"/>
      <c r="W11" s="611"/>
      <c r="X11" s="611"/>
      <c r="Y11" s="612"/>
      <c r="Z11" s="615">
        <v>4.7</v>
      </c>
      <c r="AA11" s="616"/>
      <c r="AB11" s="616"/>
      <c r="AC11" s="622"/>
      <c r="AD11" s="619">
        <v>5282507</v>
      </c>
      <c r="AE11" s="611"/>
      <c r="AF11" s="611"/>
      <c r="AG11" s="611"/>
      <c r="AH11" s="611"/>
      <c r="AI11" s="611"/>
      <c r="AJ11" s="611"/>
      <c r="AK11" s="612"/>
      <c r="AL11" s="615">
        <v>9.4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2053950</v>
      </c>
      <c r="BH11" s="611"/>
      <c r="BI11" s="611"/>
      <c r="BJ11" s="611"/>
      <c r="BK11" s="611"/>
      <c r="BL11" s="611"/>
      <c r="BM11" s="611"/>
      <c r="BN11" s="612"/>
      <c r="BO11" s="613">
        <v>6.7</v>
      </c>
      <c r="BP11" s="613"/>
      <c r="BQ11" s="613"/>
      <c r="BR11" s="613"/>
      <c r="BS11" s="614">
        <v>586982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2201982</v>
      </c>
      <c r="CS11" s="611"/>
      <c r="CT11" s="611"/>
      <c r="CU11" s="611"/>
      <c r="CV11" s="611"/>
      <c r="CW11" s="611"/>
      <c r="CX11" s="611"/>
      <c r="CY11" s="612"/>
      <c r="CZ11" s="613">
        <v>2</v>
      </c>
      <c r="DA11" s="613"/>
      <c r="DB11" s="613"/>
      <c r="DC11" s="613"/>
      <c r="DD11" s="619">
        <v>988973</v>
      </c>
      <c r="DE11" s="611"/>
      <c r="DF11" s="611"/>
      <c r="DG11" s="611"/>
      <c r="DH11" s="611"/>
      <c r="DI11" s="611"/>
      <c r="DJ11" s="611"/>
      <c r="DK11" s="611"/>
      <c r="DL11" s="611"/>
      <c r="DM11" s="611"/>
      <c r="DN11" s="611"/>
      <c r="DO11" s="611"/>
      <c r="DP11" s="612"/>
      <c r="DQ11" s="619">
        <v>1214039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25276</v>
      </c>
      <c r="S12" s="611"/>
      <c r="T12" s="611"/>
      <c r="U12" s="611"/>
      <c r="V12" s="611"/>
      <c r="W12" s="611"/>
      <c r="X12" s="611"/>
      <c r="Y12" s="612"/>
      <c r="Z12" s="613">
        <v>0</v>
      </c>
      <c r="AA12" s="613"/>
      <c r="AB12" s="613"/>
      <c r="AC12" s="613"/>
      <c r="AD12" s="614">
        <v>25276</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12507757</v>
      </c>
      <c r="BH12" s="611"/>
      <c r="BI12" s="611"/>
      <c r="BJ12" s="611"/>
      <c r="BK12" s="611"/>
      <c r="BL12" s="611"/>
      <c r="BM12" s="611"/>
      <c r="BN12" s="612"/>
      <c r="BO12" s="613">
        <v>41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4827264</v>
      </c>
      <c r="CS12" s="611"/>
      <c r="CT12" s="611"/>
      <c r="CU12" s="611"/>
      <c r="CV12" s="611"/>
      <c r="CW12" s="611"/>
      <c r="CX12" s="611"/>
      <c r="CY12" s="612"/>
      <c r="CZ12" s="613">
        <v>4.5</v>
      </c>
      <c r="DA12" s="613"/>
      <c r="DB12" s="613"/>
      <c r="DC12" s="613"/>
      <c r="DD12" s="619">
        <v>311706</v>
      </c>
      <c r="DE12" s="611"/>
      <c r="DF12" s="611"/>
      <c r="DG12" s="611"/>
      <c r="DH12" s="611"/>
      <c r="DI12" s="611"/>
      <c r="DJ12" s="611"/>
      <c r="DK12" s="611"/>
      <c r="DL12" s="611"/>
      <c r="DM12" s="611"/>
      <c r="DN12" s="611"/>
      <c r="DO12" s="611"/>
      <c r="DP12" s="612"/>
      <c r="DQ12" s="619">
        <v>1517332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12464702</v>
      </c>
      <c r="BH13" s="611"/>
      <c r="BI13" s="611"/>
      <c r="BJ13" s="611"/>
      <c r="BK13" s="611"/>
      <c r="BL13" s="611"/>
      <c r="BM13" s="611"/>
      <c r="BN13" s="612"/>
      <c r="BO13" s="613">
        <v>40.799999999999997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10970593</v>
      </c>
      <c r="CS13" s="611"/>
      <c r="CT13" s="611"/>
      <c r="CU13" s="611"/>
      <c r="CV13" s="611"/>
      <c r="CW13" s="611"/>
      <c r="CX13" s="611"/>
      <c r="CY13" s="612"/>
      <c r="CZ13" s="613">
        <v>10.1</v>
      </c>
      <c r="DA13" s="613"/>
      <c r="DB13" s="613"/>
      <c r="DC13" s="613"/>
      <c r="DD13" s="619">
        <v>4349425</v>
      </c>
      <c r="DE13" s="611"/>
      <c r="DF13" s="611"/>
      <c r="DG13" s="611"/>
      <c r="DH13" s="611"/>
      <c r="DI13" s="611"/>
      <c r="DJ13" s="611"/>
      <c r="DK13" s="611"/>
      <c r="DL13" s="611"/>
      <c r="DM13" s="611"/>
      <c r="DN13" s="611"/>
      <c r="DO13" s="611"/>
      <c r="DP13" s="612"/>
      <c r="DQ13" s="619">
        <v>6592829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6904</v>
      </c>
      <c r="S14" s="611"/>
      <c r="T14" s="611"/>
      <c r="U14" s="611"/>
      <c r="V14" s="611"/>
      <c r="W14" s="611"/>
      <c r="X14" s="611"/>
      <c r="Y14" s="612"/>
      <c r="Z14" s="613">
        <v>0</v>
      </c>
      <c r="AA14" s="613"/>
      <c r="AB14" s="613"/>
      <c r="AC14" s="613"/>
      <c r="AD14" s="614">
        <v>6904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642021</v>
      </c>
      <c r="BH14" s="611"/>
      <c r="BI14" s="611"/>
      <c r="BJ14" s="611"/>
      <c r="BK14" s="611"/>
      <c r="BL14" s="611"/>
      <c r="BM14" s="611"/>
      <c r="BN14" s="612"/>
      <c r="BO14" s="613">
        <v>2.1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3654423</v>
      </c>
      <c r="CS14" s="611"/>
      <c r="CT14" s="611"/>
      <c r="CU14" s="611"/>
      <c r="CV14" s="611"/>
      <c r="CW14" s="611"/>
      <c r="CX14" s="611"/>
      <c r="CY14" s="612"/>
      <c r="CZ14" s="613">
        <v>3.4</v>
      </c>
      <c r="DA14" s="613"/>
      <c r="DB14" s="613"/>
      <c r="DC14" s="613"/>
      <c r="DD14" s="619">
        <v>296660</v>
      </c>
      <c r="DE14" s="611"/>
      <c r="DF14" s="611"/>
      <c r="DG14" s="611"/>
      <c r="DH14" s="611"/>
      <c r="DI14" s="611"/>
      <c r="DJ14" s="611"/>
      <c r="DK14" s="611"/>
      <c r="DL14" s="611"/>
      <c r="DM14" s="611"/>
      <c r="DN14" s="611"/>
      <c r="DO14" s="611"/>
      <c r="DP14" s="612"/>
      <c r="DQ14" s="619">
        <v>3364092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1351745</v>
      </c>
      <c r="BH15" s="611"/>
      <c r="BI15" s="611"/>
      <c r="BJ15" s="611"/>
      <c r="BK15" s="611"/>
      <c r="BL15" s="611"/>
      <c r="BM15" s="611"/>
      <c r="BN15" s="612"/>
      <c r="BO15" s="613">
        <v>4.4000000000000004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10629909</v>
      </c>
      <c r="CS15" s="611"/>
      <c r="CT15" s="611"/>
      <c r="CU15" s="611"/>
      <c r="CV15" s="611"/>
      <c r="CW15" s="611"/>
      <c r="CX15" s="611"/>
      <c r="CY15" s="612"/>
      <c r="CZ15" s="613">
        <v>9.8000000000000007</v>
      </c>
      <c r="DA15" s="613"/>
      <c r="DB15" s="613"/>
      <c r="DC15" s="613"/>
      <c r="DD15" s="619">
        <v>3558455</v>
      </c>
      <c r="DE15" s="611"/>
      <c r="DF15" s="611"/>
      <c r="DG15" s="611"/>
      <c r="DH15" s="611"/>
      <c r="DI15" s="611"/>
      <c r="DJ15" s="611"/>
      <c r="DK15" s="611"/>
      <c r="DL15" s="611"/>
      <c r="DM15" s="611"/>
      <c r="DN15" s="611"/>
      <c r="DO15" s="611"/>
      <c r="DP15" s="612"/>
      <c r="DQ15" s="619">
        <v>7321405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79984</v>
      </c>
      <c r="S16" s="611"/>
      <c r="T16" s="611"/>
      <c r="U16" s="611"/>
      <c r="V16" s="611"/>
      <c r="W16" s="611"/>
      <c r="X16" s="611"/>
      <c r="Y16" s="612"/>
      <c r="Z16" s="613">
        <v>0.1</v>
      </c>
      <c r="AA16" s="613"/>
      <c r="AB16" s="613"/>
      <c r="AC16" s="613"/>
      <c r="AD16" s="614">
        <v>79984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645126</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23267</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497713</v>
      </c>
      <c r="S17" s="611"/>
      <c r="T17" s="611"/>
      <c r="U17" s="611"/>
      <c r="V17" s="611"/>
      <c r="W17" s="611"/>
      <c r="X17" s="611"/>
      <c r="Y17" s="612"/>
      <c r="Z17" s="613">
        <v>0.4</v>
      </c>
      <c r="AA17" s="613"/>
      <c r="AB17" s="613"/>
      <c r="AC17" s="613"/>
      <c r="AD17" s="614">
        <v>497713</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12066473</v>
      </c>
      <c r="CS17" s="611"/>
      <c r="CT17" s="611"/>
      <c r="CU17" s="611"/>
      <c r="CV17" s="611"/>
      <c r="CW17" s="611"/>
      <c r="CX17" s="611"/>
      <c r="CY17" s="612"/>
      <c r="CZ17" s="613">
        <v>11.2</v>
      </c>
      <c r="DA17" s="613"/>
      <c r="DB17" s="613"/>
      <c r="DC17" s="613"/>
      <c r="DD17" s="619" t="s">
        <v>122</v>
      </c>
      <c r="DE17" s="611"/>
      <c r="DF17" s="611"/>
      <c r="DG17" s="611"/>
      <c r="DH17" s="611"/>
      <c r="DI17" s="611"/>
      <c r="DJ17" s="611"/>
      <c r="DK17" s="611"/>
      <c r="DL17" s="611"/>
      <c r="DM17" s="611"/>
      <c r="DN17" s="611"/>
      <c r="DO17" s="611"/>
      <c r="DP17" s="612"/>
      <c r="DQ17" s="619">
        <v>11768099</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192321</v>
      </c>
      <c r="S18" s="611"/>
      <c r="T18" s="611"/>
      <c r="U18" s="611"/>
      <c r="V18" s="611"/>
      <c r="W18" s="611"/>
      <c r="X18" s="611"/>
      <c r="Y18" s="612"/>
      <c r="Z18" s="613">
        <v>0.2</v>
      </c>
      <c r="AA18" s="613"/>
      <c r="AB18" s="613"/>
      <c r="AC18" s="613"/>
      <c r="AD18" s="614">
        <v>192321</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38489</v>
      </c>
      <c r="CS18" s="611"/>
      <c r="CT18" s="611"/>
      <c r="CU18" s="611"/>
      <c r="CV18" s="611"/>
      <c r="CW18" s="611"/>
      <c r="CX18" s="611"/>
      <c r="CY18" s="612"/>
      <c r="CZ18" s="613">
        <v>0</v>
      </c>
      <c r="DA18" s="613"/>
      <c r="DB18" s="613"/>
      <c r="DC18" s="613"/>
      <c r="DD18" s="619">
        <v>38038</v>
      </c>
      <c r="DE18" s="611"/>
      <c r="DF18" s="611"/>
      <c r="DG18" s="611"/>
      <c r="DH18" s="611"/>
      <c r="DI18" s="611"/>
      <c r="DJ18" s="611"/>
      <c r="DK18" s="611"/>
      <c r="DL18" s="611"/>
      <c r="DM18" s="611"/>
      <c r="DN18" s="611"/>
      <c r="DO18" s="611"/>
      <c r="DP18" s="612"/>
      <c r="DQ18" s="619">
        <v>38489</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177724</v>
      </c>
      <c r="S19" s="611"/>
      <c r="T19" s="611"/>
      <c r="U19" s="611"/>
      <c r="V19" s="611"/>
      <c r="W19" s="611"/>
      <c r="X19" s="611"/>
      <c r="Y19" s="612"/>
      <c r="Z19" s="613">
        <v>0.2</v>
      </c>
      <c r="AA19" s="613"/>
      <c r="AB19" s="613"/>
      <c r="AC19" s="613"/>
      <c r="AD19" s="614">
        <v>177724</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2197949</v>
      </c>
      <c r="BH19" s="611"/>
      <c r="BI19" s="611"/>
      <c r="BJ19" s="611"/>
      <c r="BK19" s="611"/>
      <c r="BL19" s="611"/>
      <c r="BM19" s="611"/>
      <c r="BN19" s="612"/>
      <c r="BO19" s="613">
        <v>7.2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14597</v>
      </c>
      <c r="S20" s="611"/>
      <c r="T20" s="611"/>
      <c r="U20" s="611"/>
      <c r="V20" s="611"/>
      <c r="W20" s="611"/>
      <c r="X20" s="611"/>
      <c r="Y20" s="612"/>
      <c r="Z20" s="613">
        <v>0</v>
      </c>
      <c r="AA20" s="613"/>
      <c r="AB20" s="613"/>
      <c r="AC20" s="613"/>
      <c r="AD20" s="614">
        <v>14597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2197949</v>
      </c>
      <c r="BH20" s="611"/>
      <c r="BI20" s="611"/>
      <c r="BJ20" s="611"/>
      <c r="BK20" s="611"/>
      <c r="BL20" s="611"/>
      <c r="BM20" s="611"/>
      <c r="BN20" s="612"/>
      <c r="BO20" s="613">
        <v>7.2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108112091</v>
      </c>
      <c r="CS20" s="611"/>
      <c r="CT20" s="611"/>
      <c r="CU20" s="611"/>
      <c r="CV20" s="611"/>
      <c r="CW20" s="611"/>
      <c r="CX20" s="611"/>
      <c r="CY20" s="612"/>
      <c r="CZ20" s="613">
        <v>100</v>
      </c>
      <c r="DA20" s="613"/>
      <c r="DB20" s="613"/>
      <c r="DC20" s="613"/>
      <c r="DD20" s="619">
        <v>12539019</v>
      </c>
      <c r="DE20" s="611"/>
      <c r="DF20" s="611"/>
      <c r="DG20" s="611"/>
      <c r="DH20" s="611"/>
      <c r="DI20" s="611"/>
      <c r="DJ20" s="611"/>
      <c r="DK20" s="611"/>
      <c r="DL20" s="611"/>
      <c r="DM20" s="611"/>
      <c r="DN20" s="611"/>
      <c r="DO20" s="611"/>
      <c r="DP20" s="612"/>
      <c r="DQ20" s="619">
        <v>69368892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22435063</v>
      </c>
      <c r="S21" s="611"/>
      <c r="T21" s="611"/>
      <c r="U21" s="611"/>
      <c r="V21" s="611"/>
      <c r="W21" s="611"/>
      <c r="X21" s="611"/>
      <c r="Y21" s="612"/>
      <c r="Z21" s="613">
        <v>20</v>
      </c>
      <c r="AA21" s="613"/>
      <c r="AB21" s="613"/>
      <c r="AC21" s="613"/>
      <c r="AD21" s="614">
        <v>19957820</v>
      </c>
      <c r="AE21" s="614"/>
      <c r="AF21" s="614"/>
      <c r="AG21" s="614"/>
      <c r="AH21" s="614"/>
      <c r="AI21" s="614"/>
      <c r="AJ21" s="614"/>
      <c r="AK21" s="614"/>
      <c r="AL21" s="615">
        <v>35.700000000000003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12385</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19957820</v>
      </c>
      <c r="S22" s="611"/>
      <c r="T22" s="611"/>
      <c r="U22" s="611"/>
      <c r="V22" s="611"/>
      <c r="W22" s="611"/>
      <c r="X22" s="611"/>
      <c r="Y22" s="612"/>
      <c r="Z22" s="613">
        <v>17.8</v>
      </c>
      <c r="AA22" s="613"/>
      <c r="AB22" s="613"/>
      <c r="AC22" s="613"/>
      <c r="AD22" s="614">
        <v>19957820</v>
      </c>
      <c r="AE22" s="614"/>
      <c r="AF22" s="614"/>
      <c r="AG22" s="614"/>
      <c r="AH22" s="614"/>
      <c r="AI22" s="614"/>
      <c r="AJ22" s="614"/>
      <c r="AK22" s="614"/>
      <c r="AL22" s="615">
        <v>35.700000000000003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2477243</v>
      </c>
      <c r="S23" s="611"/>
      <c r="T23" s="611"/>
      <c r="U23" s="611"/>
      <c r="V23" s="611"/>
      <c r="W23" s="611"/>
      <c r="X23" s="611"/>
      <c r="Y23" s="612"/>
      <c r="Z23" s="613">
        <v>2.2000000000000002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2185564</v>
      </c>
      <c r="BH23" s="611"/>
      <c r="BI23" s="611"/>
      <c r="BJ23" s="611"/>
      <c r="BK23" s="611"/>
      <c r="BL23" s="611"/>
      <c r="BM23" s="611"/>
      <c r="BN23" s="612"/>
      <c r="BO23" s="613">
        <v>7.2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55636731</v>
      </c>
      <c r="CS24" s="600"/>
      <c r="CT24" s="600"/>
      <c r="CU24" s="600"/>
      <c r="CV24" s="600"/>
      <c r="CW24" s="600"/>
      <c r="CX24" s="600"/>
      <c r="CY24" s="601"/>
      <c r="CZ24" s="604">
        <v>51.5</v>
      </c>
      <c r="DA24" s="605"/>
      <c r="DB24" s="605"/>
      <c r="DC24" s="621"/>
      <c r="DD24" s="640">
        <v>37351274</v>
      </c>
      <c r="DE24" s="600"/>
      <c r="DF24" s="600"/>
      <c r="DG24" s="600"/>
      <c r="DH24" s="600"/>
      <c r="DI24" s="600"/>
      <c r="DJ24" s="600"/>
      <c r="DK24" s="601"/>
      <c r="DL24" s="640">
        <v>33451740</v>
      </c>
      <c r="DM24" s="600"/>
      <c r="DN24" s="600"/>
      <c r="DO24" s="600"/>
      <c r="DP24" s="600"/>
      <c r="DQ24" s="600"/>
      <c r="DR24" s="600"/>
      <c r="DS24" s="600"/>
      <c r="DT24" s="600"/>
      <c r="DU24" s="600"/>
      <c r="DV24" s="601"/>
      <c r="DW24" s="604">
        <v>58.9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59978324</v>
      </c>
      <c r="S25" s="611"/>
      <c r="T25" s="611"/>
      <c r="U25" s="611"/>
      <c r="V25" s="611"/>
      <c r="W25" s="611"/>
      <c r="X25" s="611"/>
      <c r="Y25" s="612"/>
      <c r="Z25" s="613">
        <v>53.4</v>
      </c>
      <c r="AA25" s="613"/>
      <c r="AB25" s="613"/>
      <c r="AC25" s="613"/>
      <c r="AD25" s="614">
        <v>55315517</v>
      </c>
      <c r="AE25" s="614"/>
      <c r="AF25" s="614"/>
      <c r="AG25" s="614"/>
      <c r="AH25" s="614"/>
      <c r="AI25" s="614"/>
      <c r="AJ25" s="614"/>
      <c r="AK25" s="614"/>
      <c r="AL25" s="615">
        <v>98.9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15830096</v>
      </c>
      <c r="CS25" s="643"/>
      <c r="CT25" s="643"/>
      <c r="CU25" s="643"/>
      <c r="CV25" s="643"/>
      <c r="CW25" s="643"/>
      <c r="CX25" s="643"/>
      <c r="CY25" s="644"/>
      <c r="CZ25" s="615">
        <v>14.6</v>
      </c>
      <c r="DA25" s="641"/>
      <c r="DB25" s="641"/>
      <c r="DC25" s="645"/>
      <c r="DD25" s="619">
        <v>14520624</v>
      </c>
      <c r="DE25" s="643"/>
      <c r="DF25" s="643"/>
      <c r="DG25" s="643"/>
      <c r="DH25" s="643"/>
      <c r="DI25" s="643"/>
      <c r="DJ25" s="643"/>
      <c r="DK25" s="644"/>
      <c r="DL25" s="619">
        <v>14243648</v>
      </c>
      <c r="DM25" s="643"/>
      <c r="DN25" s="643"/>
      <c r="DO25" s="643"/>
      <c r="DP25" s="643"/>
      <c r="DQ25" s="643"/>
      <c r="DR25" s="643"/>
      <c r="DS25" s="643"/>
      <c r="DT25" s="643"/>
      <c r="DU25" s="643"/>
      <c r="DV25" s="644"/>
      <c r="DW25" s="615">
        <v>25.1</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16518</v>
      </c>
      <c r="S26" s="611"/>
      <c r="T26" s="611"/>
      <c r="U26" s="611"/>
      <c r="V26" s="611"/>
      <c r="W26" s="611"/>
      <c r="X26" s="611"/>
      <c r="Y26" s="612"/>
      <c r="Z26" s="613">
        <v>0</v>
      </c>
      <c r="AA26" s="613"/>
      <c r="AB26" s="613"/>
      <c r="AC26" s="613"/>
      <c r="AD26" s="614">
        <v>16518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9783043</v>
      </c>
      <c r="CS26" s="611"/>
      <c r="CT26" s="611"/>
      <c r="CU26" s="611"/>
      <c r="CV26" s="611"/>
      <c r="CW26" s="611"/>
      <c r="CX26" s="611"/>
      <c r="CY26" s="612"/>
      <c r="CZ26" s="615">
        <v>9</v>
      </c>
      <c r="DA26" s="641"/>
      <c r="DB26" s="641"/>
      <c r="DC26" s="645"/>
      <c r="DD26" s="619">
        <v>9110102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539256</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30519341</v>
      </c>
      <c r="BH27" s="611"/>
      <c r="BI27" s="611"/>
      <c r="BJ27" s="611"/>
      <c r="BK27" s="611"/>
      <c r="BL27" s="611"/>
      <c r="BM27" s="611"/>
      <c r="BN27" s="612"/>
      <c r="BO27" s="613">
        <v>100</v>
      </c>
      <c r="BP27" s="613"/>
      <c r="BQ27" s="613"/>
      <c r="BR27" s="613"/>
      <c r="BS27" s="614">
        <v>586982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27740162</v>
      </c>
      <c r="CS27" s="643"/>
      <c r="CT27" s="643"/>
      <c r="CU27" s="643"/>
      <c r="CV27" s="643"/>
      <c r="CW27" s="643"/>
      <c r="CX27" s="643"/>
      <c r="CY27" s="644"/>
      <c r="CZ27" s="615">
        <v>25.7</v>
      </c>
      <c r="DA27" s="641"/>
      <c r="DB27" s="641"/>
      <c r="DC27" s="645"/>
      <c r="DD27" s="619">
        <v>11062551</v>
      </c>
      <c r="DE27" s="643"/>
      <c r="DF27" s="643"/>
      <c r="DG27" s="643"/>
      <c r="DH27" s="643"/>
      <c r="DI27" s="643"/>
      <c r="DJ27" s="643"/>
      <c r="DK27" s="644"/>
      <c r="DL27" s="619">
        <v>7596660</v>
      </c>
      <c r="DM27" s="643"/>
      <c r="DN27" s="643"/>
      <c r="DO27" s="643"/>
      <c r="DP27" s="643"/>
      <c r="DQ27" s="643"/>
      <c r="DR27" s="643"/>
      <c r="DS27" s="643"/>
      <c r="DT27" s="643"/>
      <c r="DU27" s="643"/>
      <c r="DV27" s="644"/>
      <c r="DW27" s="615">
        <v>13.4</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1260373</v>
      </c>
      <c r="S28" s="611"/>
      <c r="T28" s="611"/>
      <c r="U28" s="611"/>
      <c r="V28" s="611"/>
      <c r="W28" s="611"/>
      <c r="X28" s="611"/>
      <c r="Y28" s="612"/>
      <c r="Z28" s="613">
        <v>1.1000000000000001</v>
      </c>
      <c r="AA28" s="613"/>
      <c r="AB28" s="613"/>
      <c r="AC28" s="613"/>
      <c r="AD28" s="614">
        <v>118548</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12066473</v>
      </c>
      <c r="CS28" s="611"/>
      <c r="CT28" s="611"/>
      <c r="CU28" s="611"/>
      <c r="CV28" s="611"/>
      <c r="CW28" s="611"/>
      <c r="CX28" s="611"/>
      <c r="CY28" s="612"/>
      <c r="CZ28" s="615">
        <v>11.2</v>
      </c>
      <c r="DA28" s="641"/>
      <c r="DB28" s="641"/>
      <c r="DC28" s="645"/>
      <c r="DD28" s="619">
        <v>11768099</v>
      </c>
      <c r="DE28" s="611"/>
      <c r="DF28" s="611"/>
      <c r="DG28" s="611"/>
      <c r="DH28" s="611"/>
      <c r="DI28" s="611"/>
      <c r="DJ28" s="611"/>
      <c r="DK28" s="612"/>
      <c r="DL28" s="619">
        <v>11611432</v>
      </c>
      <c r="DM28" s="611"/>
      <c r="DN28" s="611"/>
      <c r="DO28" s="611"/>
      <c r="DP28" s="611"/>
      <c r="DQ28" s="611"/>
      <c r="DR28" s="611"/>
      <c r="DS28" s="611"/>
      <c r="DT28" s="611"/>
      <c r="DU28" s="611"/>
      <c r="DV28" s="612"/>
      <c r="DW28" s="615">
        <v>20.399999999999999</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906166</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12066473</v>
      </c>
      <c r="CS29" s="643"/>
      <c r="CT29" s="643"/>
      <c r="CU29" s="643"/>
      <c r="CV29" s="643"/>
      <c r="CW29" s="643"/>
      <c r="CX29" s="643"/>
      <c r="CY29" s="644"/>
      <c r="CZ29" s="615">
        <v>11.2</v>
      </c>
      <c r="DA29" s="641"/>
      <c r="DB29" s="641"/>
      <c r="DC29" s="645"/>
      <c r="DD29" s="619">
        <v>11768099</v>
      </c>
      <c r="DE29" s="643"/>
      <c r="DF29" s="643"/>
      <c r="DG29" s="643"/>
      <c r="DH29" s="643"/>
      <c r="DI29" s="643"/>
      <c r="DJ29" s="643"/>
      <c r="DK29" s="644"/>
      <c r="DL29" s="619">
        <v>11611432</v>
      </c>
      <c r="DM29" s="643"/>
      <c r="DN29" s="643"/>
      <c r="DO29" s="643"/>
      <c r="DP29" s="643"/>
      <c r="DQ29" s="643"/>
      <c r="DR29" s="643"/>
      <c r="DS29" s="643"/>
      <c r="DT29" s="643"/>
      <c r="DU29" s="643"/>
      <c r="DV29" s="644"/>
      <c r="DW29" s="615">
        <v>20.399999999999999</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21911988</v>
      </c>
      <c r="S30" s="611"/>
      <c r="T30" s="611"/>
      <c r="U30" s="611"/>
      <c r="V30" s="611"/>
      <c r="W30" s="611"/>
      <c r="X30" s="611"/>
      <c r="Y30" s="612"/>
      <c r="Z30" s="613">
        <v>19.5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11729165</v>
      </c>
      <c r="CS30" s="611"/>
      <c r="CT30" s="611"/>
      <c r="CU30" s="611"/>
      <c r="CV30" s="611"/>
      <c r="CW30" s="611"/>
      <c r="CX30" s="611"/>
      <c r="CY30" s="612"/>
      <c r="CZ30" s="615">
        <v>10.8</v>
      </c>
      <c r="DA30" s="641"/>
      <c r="DB30" s="641"/>
      <c r="DC30" s="645"/>
      <c r="DD30" s="619">
        <v>11451060</v>
      </c>
      <c r="DE30" s="611"/>
      <c r="DF30" s="611"/>
      <c r="DG30" s="611"/>
      <c r="DH30" s="611"/>
      <c r="DI30" s="611"/>
      <c r="DJ30" s="611"/>
      <c r="DK30" s="612"/>
      <c r="DL30" s="619">
        <v>11294541</v>
      </c>
      <c r="DM30" s="611"/>
      <c r="DN30" s="611"/>
      <c r="DO30" s="611"/>
      <c r="DP30" s="611"/>
      <c r="DQ30" s="611"/>
      <c r="DR30" s="611"/>
      <c r="DS30" s="611"/>
      <c r="DT30" s="611"/>
      <c r="DU30" s="611"/>
      <c r="DV30" s="612"/>
      <c r="DW30" s="615">
        <v>19.899999999999999</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133325</v>
      </c>
      <c r="S31" s="611"/>
      <c r="T31" s="611"/>
      <c r="U31" s="611"/>
      <c r="V31" s="611"/>
      <c r="W31" s="611"/>
      <c r="X31" s="611"/>
      <c r="Y31" s="612"/>
      <c r="Z31" s="613">
        <v>0.1</v>
      </c>
      <c r="AA31" s="613"/>
      <c r="AB31" s="613"/>
      <c r="AC31" s="613"/>
      <c r="AD31" s="614">
        <v>133325</v>
      </c>
      <c r="AE31" s="614"/>
      <c r="AF31" s="614"/>
      <c r="AG31" s="614"/>
      <c r="AH31" s="614"/>
      <c r="AI31" s="614"/>
      <c r="AJ31" s="614"/>
      <c r="AK31" s="614"/>
      <c r="AL31" s="615">
        <v>0.2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99.8</v>
      </c>
      <c r="BH31" s="654"/>
      <c r="BI31" s="654"/>
      <c r="BJ31" s="654"/>
      <c r="BK31" s="654"/>
      <c r="BL31" s="654"/>
      <c r="BM31" s="605">
        <v>99.4</v>
      </c>
      <c r="BN31" s="654"/>
      <c r="BO31" s="654"/>
      <c r="BP31" s="654"/>
      <c r="BQ31" s="655"/>
      <c r="BR31" s="666">
        <v>99.9</v>
      </c>
      <c r="BS31" s="654"/>
      <c r="BT31" s="654"/>
      <c r="BU31" s="654"/>
      <c r="BV31" s="654"/>
      <c r="BW31" s="654"/>
      <c r="BX31" s="605">
        <v>99.5</v>
      </c>
      <c r="BY31" s="654"/>
      <c r="BZ31" s="654"/>
      <c r="CA31" s="654"/>
      <c r="CB31" s="655"/>
      <c r="CD31" s="648"/>
      <c r="CE31" s="649"/>
      <c r="CF31" s="607" t="s">
        <v>300</v>
      </c>
      <c r="CG31" s="608"/>
      <c r="CH31" s="608"/>
      <c r="CI31" s="608"/>
      <c r="CJ31" s="608"/>
      <c r="CK31" s="608"/>
      <c r="CL31" s="608"/>
      <c r="CM31" s="608"/>
      <c r="CN31" s="608"/>
      <c r="CO31" s="608"/>
      <c r="CP31" s="608"/>
      <c r="CQ31" s="609"/>
      <c r="CR31" s="610">
        <v>337308</v>
      </c>
      <c r="CS31" s="643"/>
      <c r="CT31" s="643"/>
      <c r="CU31" s="643"/>
      <c r="CV31" s="643"/>
      <c r="CW31" s="643"/>
      <c r="CX31" s="643"/>
      <c r="CY31" s="644"/>
      <c r="CZ31" s="615">
        <v>0.3</v>
      </c>
      <c r="DA31" s="641"/>
      <c r="DB31" s="641"/>
      <c r="DC31" s="645"/>
      <c r="DD31" s="619">
        <v>317039</v>
      </c>
      <c r="DE31" s="643"/>
      <c r="DF31" s="643"/>
      <c r="DG31" s="643"/>
      <c r="DH31" s="643"/>
      <c r="DI31" s="643"/>
      <c r="DJ31" s="643"/>
      <c r="DK31" s="644"/>
      <c r="DL31" s="619">
        <v>316891</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7286087</v>
      </c>
      <c r="S32" s="611"/>
      <c r="T32" s="611"/>
      <c r="U32" s="611"/>
      <c r="V32" s="611"/>
      <c r="W32" s="611"/>
      <c r="X32" s="611"/>
      <c r="Y32" s="612"/>
      <c r="Z32" s="613">
        <v>6.5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99.8</v>
      </c>
      <c r="BH32" s="643"/>
      <c r="BI32" s="643"/>
      <c r="BJ32" s="643"/>
      <c r="BK32" s="643"/>
      <c r="BL32" s="643"/>
      <c r="BM32" s="616">
        <v>99.4</v>
      </c>
      <c r="BN32" s="643"/>
      <c r="BO32" s="643"/>
      <c r="BP32" s="643"/>
      <c r="BQ32" s="665"/>
      <c r="BR32" s="667">
        <v>99.9</v>
      </c>
      <c r="BS32" s="643"/>
      <c r="BT32" s="643"/>
      <c r="BU32" s="643"/>
      <c r="BV32" s="643"/>
      <c r="BW32" s="643"/>
      <c r="BX32" s="616">
        <v>99.5</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1589720</v>
      </c>
      <c r="S33" s="611"/>
      <c r="T33" s="611"/>
      <c r="U33" s="611"/>
      <c r="V33" s="611"/>
      <c r="W33" s="611"/>
      <c r="X33" s="611"/>
      <c r="Y33" s="612"/>
      <c r="Z33" s="613">
        <v>1.4</v>
      </c>
      <c r="AA33" s="613"/>
      <c r="AB33" s="613"/>
      <c r="AC33" s="613"/>
      <c r="AD33" s="614">
        <v>260539</v>
      </c>
      <c r="AE33" s="614"/>
      <c r="AF33" s="614"/>
      <c r="AG33" s="614"/>
      <c r="AH33" s="614"/>
      <c r="AI33" s="614"/>
      <c r="AJ33" s="614"/>
      <c r="AK33" s="614"/>
      <c r="AL33" s="615">
        <v>0.5</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99.3</v>
      </c>
      <c r="BN33" s="669"/>
      <c r="BO33" s="669"/>
      <c r="BP33" s="669"/>
      <c r="BQ33" s="671"/>
      <c r="BR33" s="668">
        <v>99.8</v>
      </c>
      <c r="BS33" s="669"/>
      <c r="BT33" s="669"/>
      <c r="BU33" s="669"/>
      <c r="BV33" s="669"/>
      <c r="BW33" s="669"/>
      <c r="BX33" s="670">
        <v>99.4</v>
      </c>
      <c r="BY33" s="669"/>
      <c r="BZ33" s="669"/>
      <c r="CA33" s="669"/>
      <c r="CB33" s="671"/>
      <c r="CD33" s="607" t="s">
        <v>307</v>
      </c>
      <c r="CE33" s="608"/>
      <c r="CF33" s="608"/>
      <c r="CG33" s="608"/>
      <c r="CH33" s="608"/>
      <c r="CI33" s="608"/>
      <c r="CJ33" s="608"/>
      <c r="CK33" s="608"/>
      <c r="CL33" s="608"/>
      <c r="CM33" s="608"/>
      <c r="CN33" s="608"/>
      <c r="CO33" s="608"/>
      <c r="CP33" s="608"/>
      <c r="CQ33" s="609"/>
      <c r="CR33" s="610">
        <v>39291215</v>
      </c>
      <c r="CS33" s="643"/>
      <c r="CT33" s="643"/>
      <c r="CU33" s="643"/>
      <c r="CV33" s="643"/>
      <c r="CW33" s="643"/>
      <c r="CX33" s="643"/>
      <c r="CY33" s="644"/>
      <c r="CZ33" s="615">
        <v>36.299999999999997</v>
      </c>
      <c r="DA33" s="641"/>
      <c r="DB33" s="641"/>
      <c r="DC33" s="645"/>
      <c r="DD33" s="619">
        <v>28785061</v>
      </c>
      <c r="DE33" s="643"/>
      <c r="DF33" s="643"/>
      <c r="DG33" s="643"/>
      <c r="DH33" s="643"/>
      <c r="DI33" s="643"/>
      <c r="DJ33" s="643"/>
      <c r="DK33" s="644"/>
      <c r="DL33" s="619">
        <v>20590193</v>
      </c>
      <c r="DM33" s="643"/>
      <c r="DN33" s="643"/>
      <c r="DO33" s="643"/>
      <c r="DP33" s="643"/>
      <c r="DQ33" s="643"/>
      <c r="DR33" s="643"/>
      <c r="DS33" s="643"/>
      <c r="DT33" s="643"/>
      <c r="DU33" s="643"/>
      <c r="DV33" s="644"/>
      <c r="DW33" s="615">
        <v>36.200000000000003</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797879</v>
      </c>
      <c r="S34" s="611"/>
      <c r="T34" s="611"/>
      <c r="U34" s="611"/>
      <c r="V34" s="611"/>
      <c r="W34" s="611"/>
      <c r="X34" s="611"/>
      <c r="Y34" s="612"/>
      <c r="Z34" s="613">
        <v>0.7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13360345</v>
      </c>
      <c r="CS34" s="611"/>
      <c r="CT34" s="611"/>
      <c r="CU34" s="611"/>
      <c r="CV34" s="611"/>
      <c r="CW34" s="611"/>
      <c r="CX34" s="611"/>
      <c r="CY34" s="612"/>
      <c r="CZ34" s="615">
        <v>12.4</v>
      </c>
      <c r="DA34" s="641"/>
      <c r="DB34" s="641"/>
      <c r="DC34" s="645"/>
      <c r="DD34" s="619">
        <v>9469554</v>
      </c>
      <c r="DE34" s="611"/>
      <c r="DF34" s="611"/>
      <c r="DG34" s="611"/>
      <c r="DH34" s="611"/>
      <c r="DI34" s="611"/>
      <c r="DJ34" s="611"/>
      <c r="DK34" s="612"/>
      <c r="DL34" s="619">
        <v>8093564</v>
      </c>
      <c r="DM34" s="611"/>
      <c r="DN34" s="611"/>
      <c r="DO34" s="611"/>
      <c r="DP34" s="611"/>
      <c r="DQ34" s="611"/>
      <c r="DR34" s="611"/>
      <c r="DS34" s="611"/>
      <c r="DT34" s="611"/>
      <c r="DU34" s="611"/>
      <c r="DV34" s="612"/>
      <c r="DW34" s="615">
        <v>14.2</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1109813</v>
      </c>
      <c r="S35" s="611"/>
      <c r="T35" s="611"/>
      <c r="U35" s="611"/>
      <c r="V35" s="611"/>
      <c r="W35" s="611"/>
      <c r="X35" s="611"/>
      <c r="Y35" s="612"/>
      <c r="Z35" s="613">
        <v>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1076061</v>
      </c>
      <c r="CS35" s="643"/>
      <c r="CT35" s="643"/>
      <c r="CU35" s="643"/>
      <c r="CV35" s="643"/>
      <c r="CW35" s="643"/>
      <c r="CX35" s="643"/>
      <c r="CY35" s="644"/>
      <c r="CZ35" s="615">
        <v>1</v>
      </c>
      <c r="DA35" s="641"/>
      <c r="DB35" s="641"/>
      <c r="DC35" s="645"/>
      <c r="DD35" s="619">
        <v>888236</v>
      </c>
      <c r="DE35" s="643"/>
      <c r="DF35" s="643"/>
      <c r="DG35" s="643"/>
      <c r="DH35" s="643"/>
      <c r="DI35" s="643"/>
      <c r="DJ35" s="643"/>
      <c r="DK35" s="644"/>
      <c r="DL35" s="619">
        <v>888142</v>
      </c>
      <c r="DM35" s="643"/>
      <c r="DN35" s="643"/>
      <c r="DO35" s="643"/>
      <c r="DP35" s="643"/>
      <c r="DQ35" s="643"/>
      <c r="DR35" s="643"/>
      <c r="DS35" s="643"/>
      <c r="DT35" s="643"/>
      <c r="DU35" s="643"/>
      <c r="DV35" s="644"/>
      <c r="DW35" s="615">
        <v>1.6</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3463934</v>
      </c>
      <c r="S36" s="611"/>
      <c r="T36" s="611"/>
      <c r="U36" s="611"/>
      <c r="V36" s="611"/>
      <c r="W36" s="611"/>
      <c r="X36" s="611"/>
      <c r="Y36" s="612"/>
      <c r="Z36" s="613">
        <v>3.1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14273348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77321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7537463</v>
      </c>
      <c r="CS36" s="611"/>
      <c r="CT36" s="611"/>
      <c r="CU36" s="611"/>
      <c r="CV36" s="611"/>
      <c r="CW36" s="611"/>
      <c r="CX36" s="611"/>
      <c r="CY36" s="612"/>
      <c r="CZ36" s="615">
        <v>7</v>
      </c>
      <c r="DA36" s="641"/>
      <c r="DB36" s="641"/>
      <c r="DC36" s="645"/>
      <c r="DD36" s="619">
        <v>6734527</v>
      </c>
      <c r="DE36" s="611"/>
      <c r="DF36" s="611"/>
      <c r="DG36" s="611"/>
      <c r="DH36" s="611"/>
      <c r="DI36" s="611"/>
      <c r="DJ36" s="611"/>
      <c r="DK36" s="612"/>
      <c r="DL36" s="619">
        <v>3505127</v>
      </c>
      <c r="DM36" s="611"/>
      <c r="DN36" s="611"/>
      <c r="DO36" s="611"/>
      <c r="DP36" s="611"/>
      <c r="DQ36" s="611"/>
      <c r="DR36" s="611"/>
      <c r="DS36" s="611"/>
      <c r="DT36" s="611"/>
      <c r="DU36" s="611"/>
      <c r="DV36" s="612"/>
      <c r="DW36" s="615">
        <v>6.2</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5277598</v>
      </c>
      <c r="S37" s="611"/>
      <c r="T37" s="611"/>
      <c r="U37" s="611"/>
      <c r="V37" s="611"/>
      <c r="W37" s="611"/>
      <c r="X37" s="611"/>
      <c r="Y37" s="612"/>
      <c r="Z37" s="613">
        <v>4.7</v>
      </c>
      <c r="AA37" s="613"/>
      <c r="AB37" s="613"/>
      <c r="AC37" s="613"/>
      <c r="AD37" s="614">
        <v>78849</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1989338</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-45121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22977</v>
      </c>
      <c r="CS37" s="643"/>
      <c r="CT37" s="643"/>
      <c r="CU37" s="643"/>
      <c r="CV37" s="643"/>
      <c r="CW37" s="643"/>
      <c r="CX37" s="643"/>
      <c r="CY37" s="644"/>
      <c r="CZ37" s="615">
        <v>0</v>
      </c>
      <c r="DA37" s="641"/>
      <c r="DB37" s="641"/>
      <c r="DC37" s="645"/>
      <c r="DD37" s="619">
        <v>22977</v>
      </c>
      <c r="DE37" s="643"/>
      <c r="DF37" s="643"/>
      <c r="DG37" s="643"/>
      <c r="DH37" s="643"/>
      <c r="DI37" s="643"/>
      <c r="DJ37" s="643"/>
      <c r="DK37" s="644"/>
      <c r="DL37" s="619">
        <v>10066</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8067900</v>
      </c>
      <c r="S38" s="611"/>
      <c r="T38" s="611"/>
      <c r="U38" s="611"/>
      <c r="V38" s="611"/>
      <c r="W38" s="611"/>
      <c r="X38" s="611"/>
      <c r="Y38" s="612"/>
      <c r="Z38" s="613">
        <v>7.2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1042430</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24331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11302099</v>
      </c>
      <c r="CS38" s="611"/>
      <c r="CT38" s="611"/>
      <c r="CU38" s="611"/>
      <c r="CV38" s="611"/>
      <c r="CW38" s="611"/>
      <c r="CX38" s="611"/>
      <c r="CY38" s="612"/>
      <c r="CZ38" s="615">
        <v>10.5</v>
      </c>
      <c r="DA38" s="641"/>
      <c r="DB38" s="641"/>
      <c r="DC38" s="645"/>
      <c r="DD38" s="619">
        <v>9592756</v>
      </c>
      <c r="DE38" s="611"/>
      <c r="DF38" s="611"/>
      <c r="DG38" s="611"/>
      <c r="DH38" s="611"/>
      <c r="DI38" s="611"/>
      <c r="DJ38" s="611"/>
      <c r="DK38" s="612"/>
      <c r="DL38" s="619">
        <v>8050157</v>
      </c>
      <c r="DM38" s="611"/>
      <c r="DN38" s="611"/>
      <c r="DO38" s="611"/>
      <c r="DP38" s="611"/>
      <c r="DQ38" s="611"/>
      <c r="DR38" s="611"/>
      <c r="DS38" s="611"/>
      <c r="DT38" s="611"/>
      <c r="DU38" s="611"/>
      <c r="DV38" s="612"/>
      <c r="DW38" s="615">
        <v>14.2</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1000000</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33698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2054480</v>
      </c>
      <c r="CS39" s="643"/>
      <c r="CT39" s="643"/>
      <c r="CU39" s="643"/>
      <c r="CV39" s="643"/>
      <c r="CW39" s="643"/>
      <c r="CX39" s="643"/>
      <c r="CY39" s="644"/>
      <c r="CZ39" s="615">
        <v>1.9</v>
      </c>
      <c r="DA39" s="641"/>
      <c r="DB39" s="641"/>
      <c r="DC39" s="645"/>
      <c r="DD39" s="619">
        <v>2046785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880500</v>
      </c>
      <c r="S40" s="611"/>
      <c r="T40" s="611"/>
      <c r="U40" s="611"/>
      <c r="V40" s="611"/>
      <c r="W40" s="611"/>
      <c r="X40" s="611"/>
      <c r="Y40" s="612"/>
      <c r="Z40" s="613">
        <v>0.8</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228424</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3960767</v>
      </c>
      <c r="CS40" s="611"/>
      <c r="CT40" s="611"/>
      <c r="CU40" s="611"/>
      <c r="CV40" s="611"/>
      <c r="CW40" s="611"/>
      <c r="CX40" s="611"/>
      <c r="CY40" s="612"/>
      <c r="CZ40" s="615">
        <v>3.7</v>
      </c>
      <c r="DA40" s="641"/>
      <c r="DB40" s="641"/>
      <c r="DC40" s="645"/>
      <c r="DD40" s="619">
        <v>53203</v>
      </c>
      <c r="DE40" s="611"/>
      <c r="DF40" s="611"/>
      <c r="DG40" s="611"/>
      <c r="DH40" s="611"/>
      <c r="DI40" s="611"/>
      <c r="DJ40" s="611"/>
      <c r="DK40" s="612"/>
      <c r="DL40" s="619">
        <v>53203</v>
      </c>
      <c r="DM40" s="611"/>
      <c r="DN40" s="611"/>
      <c r="DO40" s="611"/>
      <c r="DP40" s="611"/>
      <c r="DQ40" s="611"/>
      <c r="DR40" s="611"/>
      <c r="DS40" s="611"/>
      <c r="DT40" s="611"/>
      <c r="DU40" s="611"/>
      <c r="DV40" s="612"/>
      <c r="DW40" s="615">
        <v>0.1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112338881</v>
      </c>
      <c r="S41" s="683"/>
      <c r="T41" s="683"/>
      <c r="U41" s="683"/>
      <c r="V41" s="683"/>
      <c r="W41" s="683"/>
      <c r="X41" s="683"/>
      <c r="Y41" s="687"/>
      <c r="Z41" s="688">
        <v>100</v>
      </c>
      <c r="AA41" s="688"/>
      <c r="AB41" s="688"/>
      <c r="AC41" s="688"/>
      <c r="AD41" s="689">
        <v>55923296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1499539</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8513617</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448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13184145</v>
      </c>
      <c r="CS42" s="643"/>
      <c r="CT42" s="643"/>
      <c r="CU42" s="643"/>
      <c r="CV42" s="643"/>
      <c r="CW42" s="643"/>
      <c r="CX42" s="643"/>
      <c r="CY42" s="644"/>
      <c r="CZ42" s="615">
        <v>12.2</v>
      </c>
      <c r="DA42" s="641"/>
      <c r="DB42" s="641"/>
      <c r="DC42" s="645"/>
      <c r="DD42" s="619">
        <v>3232557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439728</v>
      </c>
      <c r="CS43" s="643"/>
      <c r="CT43" s="643"/>
      <c r="CU43" s="643"/>
      <c r="CV43" s="643"/>
      <c r="CW43" s="643"/>
      <c r="CX43" s="643"/>
      <c r="CY43" s="644"/>
      <c r="CZ43" s="615">
        <v>0.4</v>
      </c>
      <c r="DA43" s="641"/>
      <c r="DB43" s="641"/>
      <c r="DC43" s="645"/>
      <c r="DD43" s="619">
        <v>418308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12539019</v>
      </c>
      <c r="CS44" s="611"/>
      <c r="CT44" s="611"/>
      <c r="CU44" s="611"/>
      <c r="CV44" s="611"/>
      <c r="CW44" s="611"/>
      <c r="CX44" s="611"/>
      <c r="CY44" s="612"/>
      <c r="CZ44" s="615">
        <v>11.6</v>
      </c>
      <c r="DA44" s="616"/>
      <c r="DB44" s="616"/>
      <c r="DC44" s="622"/>
      <c r="DD44" s="619">
        <v>3209290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4252189</v>
      </c>
      <c r="CS45" s="643"/>
      <c r="CT45" s="643"/>
      <c r="CU45" s="643"/>
      <c r="CV45" s="643"/>
      <c r="CW45" s="643"/>
      <c r="CX45" s="643"/>
      <c r="CY45" s="644"/>
      <c r="CZ45" s="615">
        <v>3.9</v>
      </c>
      <c r="DA45" s="641"/>
      <c r="DB45" s="641"/>
      <c r="DC45" s="645"/>
      <c r="DD45" s="619">
        <v>579800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7578892</v>
      </c>
      <c r="CS46" s="611"/>
      <c r="CT46" s="611"/>
      <c r="CU46" s="611"/>
      <c r="CV46" s="611"/>
      <c r="CW46" s="611"/>
      <c r="CX46" s="611"/>
      <c r="CY46" s="612"/>
      <c r="CZ46" s="615">
        <v>7</v>
      </c>
      <c r="DA46" s="616"/>
      <c r="DB46" s="616"/>
      <c r="DC46" s="622"/>
      <c r="DD46" s="619">
        <v>2610039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645126</v>
      </c>
      <c r="CS47" s="643"/>
      <c r="CT47" s="643"/>
      <c r="CU47" s="643"/>
      <c r="CV47" s="643"/>
      <c r="CW47" s="643"/>
      <c r="CX47" s="643"/>
      <c r="CY47" s="644"/>
      <c r="CZ47" s="615">
        <v>0.6</v>
      </c>
      <c r="DA47" s="641"/>
      <c r="DB47" s="641"/>
      <c r="DC47" s="645"/>
      <c r="DD47" s="619">
        <v>23267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108112091</v>
      </c>
      <c r="CS49" s="669"/>
      <c r="CT49" s="669"/>
      <c r="CU49" s="669"/>
      <c r="CV49" s="669"/>
      <c r="CW49" s="669"/>
      <c r="CX49" s="669"/>
      <c r="CY49" s="698"/>
      <c r="CZ49" s="690">
        <v>100</v>
      </c>
      <c r="DA49" s="699"/>
      <c r="DB49" s="699"/>
      <c r="DC49" s="700"/>
      <c r="DD49" s="701">
        <v>69368892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p/TRvFbogZh1ucFF0pFCjyc0vfkdeuCf+2tM/e0sLnARQwXSamYjin6bZEYeMhPwG6IMmddAwUS1ldo64zZ4g==" saltValue="vlPv+p30SszKU5xEM/Qj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112176</v>
      </c>
      <c r="R7" s="740"/>
      <c r="S7" s="740"/>
      <c r="T7" s="740"/>
      <c r="U7" s="740"/>
      <c r="V7" s="740">
        <v>108008</v>
      </c>
      <c r="W7" s="740"/>
      <c r="X7" s="740"/>
      <c r="Y7" s="740"/>
      <c r="Z7" s="740"/>
      <c r="AA7" s="740">
        <v>4168</v>
      </c>
      <c r="AB7" s="740"/>
      <c r="AC7" s="740"/>
      <c r="AD7" s="740"/>
      <c r="AE7" s="741"/>
      <c r="AF7" s="742">
        <v>3592</v>
      </c>
      <c r="AG7" s="743"/>
      <c r="AH7" s="743"/>
      <c r="AI7" s="743"/>
      <c r="AJ7" s="744"/>
      <c r="AK7" s="745">
        <v>114</v>
      </c>
      <c r="AL7" s="746"/>
      <c r="AM7" s="746"/>
      <c r="AN7" s="746"/>
      <c r="AO7" s="746"/>
      <c r="AP7" s="746">
        <v>107716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565</v>
      </c>
      <c r="BT7" s="734"/>
      <c r="BU7" s="734"/>
      <c r="BV7" s="734"/>
      <c r="BW7" s="734"/>
      <c r="BX7" s="734"/>
      <c r="BY7" s="734"/>
      <c r="BZ7" s="734"/>
      <c r="CA7" s="734"/>
      <c r="CB7" s="734"/>
      <c r="CC7" s="734"/>
      <c r="CD7" s="734"/>
      <c r="CE7" s="734"/>
      <c r="CF7" s="734"/>
      <c r="CG7" s="749"/>
      <c r="CH7" s="730">
        <v>16</v>
      </c>
      <c r="CI7" s="731"/>
      <c r="CJ7" s="731"/>
      <c r="CK7" s="731"/>
      <c r="CL7" s="732"/>
      <c r="CM7" s="730">
        <v>345</v>
      </c>
      <c r="CN7" s="731"/>
      <c r="CO7" s="731"/>
      <c r="CP7" s="731"/>
      <c r="CQ7" s="732"/>
      <c r="CR7" s="730">
        <v>170</v>
      </c>
      <c r="CS7" s="731"/>
      <c r="CT7" s="731"/>
      <c r="CU7" s="731"/>
      <c r="CV7" s="732"/>
      <c r="CW7" s="730" t="s">
        <v>560</v>
      </c>
      <c r="CX7" s="731"/>
      <c r="CY7" s="731"/>
      <c r="CZ7" s="731"/>
      <c r="DA7" s="732"/>
      <c r="DB7" s="730" t="s">
        <v>560</v>
      </c>
      <c r="DC7" s="731"/>
      <c r="DD7" s="731"/>
      <c r="DE7" s="731"/>
      <c r="DF7" s="732"/>
      <c r="DG7" s="730" t="s">
        <v>560</v>
      </c>
      <c r="DH7" s="731"/>
      <c r="DI7" s="731"/>
      <c r="DJ7" s="731"/>
      <c r="DK7" s="732"/>
      <c r="DL7" s="730" t="s">
        <v>560</v>
      </c>
      <c r="DM7" s="731"/>
      <c r="DN7" s="731"/>
      <c r="DO7" s="731"/>
      <c r="DP7" s="732"/>
      <c r="DQ7" s="730" t="s">
        <v>560</v>
      </c>
      <c r="DR7" s="731"/>
      <c r="DS7" s="731"/>
      <c r="DT7" s="731"/>
      <c r="DU7" s="732"/>
      <c r="DV7" s="733"/>
      <c r="DW7" s="734"/>
      <c r="DX7" s="734"/>
      <c r="DY7" s="734"/>
      <c r="DZ7" s="735"/>
      <c r="EA7" s="228"/>
    </row>
    <row r="8" spans="1:131" s="229" customFormat="1" ht="26.25" customHeight="1" x14ac:dyDescent="0.2">
      <c r="A8" s="232">
        <v>2</v>
      </c>
      <c r="B8" s="767" t="s">
        <v>375</v>
      </c>
      <c r="C8" s="768"/>
      <c r="D8" s="768"/>
      <c r="E8" s="768"/>
      <c r="F8" s="768"/>
      <c r="G8" s="768"/>
      <c r="H8" s="768"/>
      <c r="I8" s="768"/>
      <c r="J8" s="768"/>
      <c r="K8" s="768"/>
      <c r="L8" s="768"/>
      <c r="M8" s="768"/>
      <c r="N8" s="768"/>
      <c r="O8" s="768"/>
      <c r="P8" s="769"/>
      <c r="Q8" s="770">
        <v>10</v>
      </c>
      <c r="R8" s="771"/>
      <c r="S8" s="771"/>
      <c r="T8" s="771"/>
      <c r="U8" s="771"/>
      <c r="V8" s="771">
        <v>10</v>
      </c>
      <c r="W8" s="771"/>
      <c r="X8" s="771"/>
      <c r="Y8" s="771"/>
      <c r="Z8" s="771"/>
      <c r="AA8" s="771">
        <v>0</v>
      </c>
      <c r="AB8" s="771"/>
      <c r="AC8" s="771"/>
      <c r="AD8" s="771"/>
      <c r="AE8" s="772"/>
      <c r="AF8" s="773" t="s">
        <v>122</v>
      </c>
      <c r="AG8" s="774"/>
      <c r="AH8" s="774"/>
      <c r="AI8" s="774"/>
      <c r="AJ8" s="775"/>
      <c r="AK8" s="756">
        <v>1</v>
      </c>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566</v>
      </c>
      <c r="BT8" s="761"/>
      <c r="BU8" s="761"/>
      <c r="BV8" s="761"/>
      <c r="BW8" s="761"/>
      <c r="BX8" s="761"/>
      <c r="BY8" s="761"/>
      <c r="BZ8" s="761"/>
      <c r="CA8" s="761"/>
      <c r="CB8" s="761"/>
      <c r="CC8" s="761"/>
      <c r="CD8" s="761"/>
      <c r="CE8" s="761"/>
      <c r="CF8" s="761"/>
      <c r="CG8" s="762"/>
      <c r="CH8" s="763">
        <v>0</v>
      </c>
      <c r="CI8" s="764"/>
      <c r="CJ8" s="764"/>
      <c r="CK8" s="764"/>
      <c r="CL8" s="765"/>
      <c r="CM8" s="763">
        <v>36</v>
      </c>
      <c r="CN8" s="764"/>
      <c r="CO8" s="764"/>
      <c r="CP8" s="764"/>
      <c r="CQ8" s="765"/>
      <c r="CR8" s="763">
        <v>30</v>
      </c>
      <c r="CS8" s="764"/>
      <c r="CT8" s="764"/>
      <c r="CU8" s="764"/>
      <c r="CV8" s="765"/>
      <c r="CW8" s="763" t="s">
        <v>581</v>
      </c>
      <c r="CX8" s="764"/>
      <c r="CY8" s="764"/>
      <c r="CZ8" s="764"/>
      <c r="DA8" s="765"/>
      <c r="DB8" s="763" t="s">
        <v>500</v>
      </c>
      <c r="DC8" s="764"/>
      <c r="DD8" s="764"/>
      <c r="DE8" s="764"/>
      <c r="DF8" s="765"/>
      <c r="DG8" s="763" t="s">
        <v>500</v>
      </c>
      <c r="DH8" s="764"/>
      <c r="DI8" s="764"/>
      <c r="DJ8" s="764"/>
      <c r="DK8" s="765"/>
      <c r="DL8" s="763" t="s">
        <v>500</v>
      </c>
      <c r="DM8" s="764"/>
      <c r="DN8" s="764"/>
      <c r="DO8" s="764"/>
      <c r="DP8" s="765"/>
      <c r="DQ8" s="763" t="s">
        <v>500</v>
      </c>
      <c r="DR8" s="764"/>
      <c r="DS8" s="764"/>
      <c r="DT8" s="764"/>
      <c r="DU8" s="765"/>
      <c r="DV8" s="760"/>
      <c r="DW8" s="761"/>
      <c r="DX8" s="761"/>
      <c r="DY8" s="761"/>
      <c r="DZ8" s="766"/>
      <c r="EA8" s="228"/>
    </row>
    <row r="9" spans="1:131" s="229" customFormat="1" ht="26.25" customHeight="1" x14ac:dyDescent="0.2">
      <c r="A9" s="232">
        <v>3</v>
      </c>
      <c r="B9" s="767" t="s">
        <v>376</v>
      </c>
      <c r="C9" s="768"/>
      <c r="D9" s="768"/>
      <c r="E9" s="768"/>
      <c r="F9" s="768"/>
      <c r="G9" s="768"/>
      <c r="H9" s="768"/>
      <c r="I9" s="768"/>
      <c r="J9" s="768"/>
      <c r="K9" s="768"/>
      <c r="L9" s="768"/>
      <c r="M9" s="768"/>
      <c r="N9" s="768"/>
      <c r="O9" s="768"/>
      <c r="P9" s="769"/>
      <c r="Q9" s="770">
        <v>22</v>
      </c>
      <c r="R9" s="771"/>
      <c r="S9" s="771"/>
      <c r="T9" s="771"/>
      <c r="U9" s="771"/>
      <c r="V9" s="771">
        <v>21</v>
      </c>
      <c r="W9" s="771"/>
      <c r="X9" s="771"/>
      <c r="Y9" s="771"/>
      <c r="Z9" s="771"/>
      <c r="AA9" s="771">
        <v>1</v>
      </c>
      <c r="AB9" s="771"/>
      <c r="AC9" s="771"/>
      <c r="AD9" s="771"/>
      <c r="AE9" s="772"/>
      <c r="AF9" s="773">
        <v>1</v>
      </c>
      <c r="AG9" s="774"/>
      <c r="AH9" s="774"/>
      <c r="AI9" s="774"/>
      <c r="AJ9" s="775"/>
      <c r="AK9" s="756">
        <v>8</v>
      </c>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t="s">
        <v>567</v>
      </c>
      <c r="BS9" s="760" t="s">
        <v>568</v>
      </c>
      <c r="BT9" s="761"/>
      <c r="BU9" s="761"/>
      <c r="BV9" s="761"/>
      <c r="BW9" s="761"/>
      <c r="BX9" s="761"/>
      <c r="BY9" s="761"/>
      <c r="BZ9" s="761"/>
      <c r="CA9" s="761"/>
      <c r="CB9" s="761"/>
      <c r="CC9" s="761"/>
      <c r="CD9" s="761"/>
      <c r="CE9" s="761"/>
      <c r="CF9" s="761"/>
      <c r="CG9" s="762"/>
      <c r="CH9" s="763">
        <v>1</v>
      </c>
      <c r="CI9" s="764"/>
      <c r="CJ9" s="764"/>
      <c r="CK9" s="764"/>
      <c r="CL9" s="765"/>
      <c r="CM9" s="763">
        <v>1940</v>
      </c>
      <c r="CN9" s="764"/>
      <c r="CO9" s="764"/>
      <c r="CP9" s="764"/>
      <c r="CQ9" s="765"/>
      <c r="CR9" s="763">
        <v>5</v>
      </c>
      <c r="CS9" s="764"/>
      <c r="CT9" s="764"/>
      <c r="CU9" s="764"/>
      <c r="CV9" s="765"/>
      <c r="CW9" s="763" t="s">
        <v>560</v>
      </c>
      <c r="CX9" s="764"/>
      <c r="CY9" s="764"/>
      <c r="CZ9" s="764"/>
      <c r="DA9" s="765"/>
      <c r="DB9" s="763" t="s">
        <v>560</v>
      </c>
      <c r="DC9" s="764"/>
      <c r="DD9" s="764"/>
      <c r="DE9" s="764"/>
      <c r="DF9" s="765"/>
      <c r="DG9" s="763">
        <v>180</v>
      </c>
      <c r="DH9" s="764"/>
      <c r="DI9" s="764"/>
      <c r="DJ9" s="764"/>
      <c r="DK9" s="765"/>
      <c r="DL9" s="763" t="s">
        <v>560</v>
      </c>
      <c r="DM9" s="764"/>
      <c r="DN9" s="764"/>
      <c r="DO9" s="764"/>
      <c r="DP9" s="765"/>
      <c r="DQ9" s="763">
        <v>353</v>
      </c>
      <c r="DR9" s="764"/>
      <c r="DS9" s="764"/>
      <c r="DT9" s="764"/>
      <c r="DU9" s="765"/>
      <c r="DV9" s="760"/>
      <c r="DW9" s="761"/>
      <c r="DX9" s="761"/>
      <c r="DY9" s="761"/>
      <c r="DZ9" s="766"/>
      <c r="EA9" s="228"/>
    </row>
    <row r="10" spans="1:131" s="229" customFormat="1" ht="26.25" customHeight="1" x14ac:dyDescent="0.2">
      <c r="A10" s="232">
        <v>4</v>
      </c>
      <c r="B10" s="767" t="s">
        <v>377</v>
      </c>
      <c r="C10" s="768"/>
      <c r="D10" s="768"/>
      <c r="E10" s="768"/>
      <c r="F10" s="768"/>
      <c r="G10" s="768"/>
      <c r="H10" s="768"/>
      <c r="I10" s="768"/>
      <c r="J10" s="768"/>
      <c r="K10" s="768"/>
      <c r="L10" s="768"/>
      <c r="M10" s="768"/>
      <c r="N10" s="768"/>
      <c r="O10" s="768"/>
      <c r="P10" s="769"/>
      <c r="Q10" s="770">
        <v>183</v>
      </c>
      <c r="R10" s="771"/>
      <c r="S10" s="771"/>
      <c r="T10" s="771"/>
      <c r="U10" s="771"/>
      <c r="V10" s="771">
        <v>125</v>
      </c>
      <c r="W10" s="771"/>
      <c r="X10" s="771"/>
      <c r="Y10" s="771"/>
      <c r="Z10" s="771"/>
      <c r="AA10" s="771">
        <v>58</v>
      </c>
      <c r="AB10" s="771"/>
      <c r="AC10" s="771"/>
      <c r="AD10" s="771"/>
      <c r="AE10" s="772"/>
      <c r="AF10" s="773" t="s">
        <v>122</v>
      </c>
      <c r="AG10" s="774"/>
      <c r="AH10" s="774"/>
      <c r="AI10" s="774"/>
      <c r="AJ10" s="775"/>
      <c r="AK10" s="756">
        <v>10</v>
      </c>
      <c r="AL10" s="757"/>
      <c r="AM10" s="757"/>
      <c r="AN10" s="757"/>
      <c r="AO10" s="757"/>
      <c r="AP10" s="757">
        <v>389</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569</v>
      </c>
      <c r="BT10" s="761"/>
      <c r="BU10" s="761"/>
      <c r="BV10" s="761"/>
      <c r="BW10" s="761"/>
      <c r="BX10" s="761"/>
      <c r="BY10" s="761"/>
      <c r="BZ10" s="761"/>
      <c r="CA10" s="761"/>
      <c r="CB10" s="761"/>
      <c r="CC10" s="761"/>
      <c r="CD10" s="761"/>
      <c r="CE10" s="761"/>
      <c r="CF10" s="761"/>
      <c r="CG10" s="762"/>
      <c r="CH10" s="763">
        <v>0</v>
      </c>
      <c r="CI10" s="764"/>
      <c r="CJ10" s="764"/>
      <c r="CK10" s="764"/>
      <c r="CL10" s="765"/>
      <c r="CM10" s="763">
        <v>339</v>
      </c>
      <c r="CN10" s="764"/>
      <c r="CO10" s="764"/>
      <c r="CP10" s="764"/>
      <c r="CQ10" s="765"/>
      <c r="CR10" s="763">
        <v>210</v>
      </c>
      <c r="CS10" s="764"/>
      <c r="CT10" s="764"/>
      <c r="CU10" s="764"/>
      <c r="CV10" s="765"/>
      <c r="CW10" s="763" t="s">
        <v>560</v>
      </c>
      <c r="CX10" s="764"/>
      <c r="CY10" s="764"/>
      <c r="CZ10" s="764"/>
      <c r="DA10" s="765"/>
      <c r="DB10" s="763" t="s">
        <v>560</v>
      </c>
      <c r="DC10" s="764"/>
      <c r="DD10" s="764"/>
      <c r="DE10" s="764"/>
      <c r="DF10" s="765"/>
      <c r="DG10" s="763" t="s">
        <v>560</v>
      </c>
      <c r="DH10" s="764"/>
      <c r="DI10" s="764"/>
      <c r="DJ10" s="764"/>
      <c r="DK10" s="765"/>
      <c r="DL10" s="763" t="s">
        <v>560</v>
      </c>
      <c r="DM10" s="764"/>
      <c r="DN10" s="764"/>
      <c r="DO10" s="764"/>
      <c r="DP10" s="765"/>
      <c r="DQ10" s="763" t="s">
        <v>560</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570</v>
      </c>
      <c r="BT11" s="761"/>
      <c r="BU11" s="761"/>
      <c r="BV11" s="761"/>
      <c r="BW11" s="761"/>
      <c r="BX11" s="761"/>
      <c r="BY11" s="761"/>
      <c r="BZ11" s="761"/>
      <c r="CA11" s="761"/>
      <c r="CB11" s="761"/>
      <c r="CC11" s="761"/>
      <c r="CD11" s="761"/>
      <c r="CE11" s="761"/>
      <c r="CF11" s="761"/>
      <c r="CG11" s="762"/>
      <c r="CH11" s="763">
        <v>-5</v>
      </c>
      <c r="CI11" s="764"/>
      <c r="CJ11" s="764"/>
      <c r="CK11" s="764"/>
      <c r="CL11" s="765"/>
      <c r="CM11" s="763">
        <v>139</v>
      </c>
      <c r="CN11" s="764"/>
      <c r="CO11" s="764"/>
      <c r="CP11" s="764"/>
      <c r="CQ11" s="765"/>
      <c r="CR11" s="763">
        <v>50</v>
      </c>
      <c r="CS11" s="764"/>
      <c r="CT11" s="764"/>
      <c r="CU11" s="764"/>
      <c r="CV11" s="765"/>
      <c r="CW11" s="763" t="s">
        <v>560</v>
      </c>
      <c r="CX11" s="764"/>
      <c r="CY11" s="764"/>
      <c r="CZ11" s="764"/>
      <c r="DA11" s="765"/>
      <c r="DB11" s="763" t="s">
        <v>560</v>
      </c>
      <c r="DC11" s="764"/>
      <c r="DD11" s="764"/>
      <c r="DE11" s="764"/>
      <c r="DF11" s="765"/>
      <c r="DG11" s="763" t="s">
        <v>560</v>
      </c>
      <c r="DH11" s="764"/>
      <c r="DI11" s="764"/>
      <c r="DJ11" s="764"/>
      <c r="DK11" s="765"/>
      <c r="DL11" s="763" t="s">
        <v>560</v>
      </c>
      <c r="DM11" s="764"/>
      <c r="DN11" s="764"/>
      <c r="DO11" s="764"/>
      <c r="DP11" s="765"/>
      <c r="DQ11" s="763" t="s">
        <v>560</v>
      </c>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571</v>
      </c>
      <c r="BT12" s="761"/>
      <c r="BU12" s="761"/>
      <c r="BV12" s="761"/>
      <c r="BW12" s="761"/>
      <c r="BX12" s="761"/>
      <c r="BY12" s="761"/>
      <c r="BZ12" s="761"/>
      <c r="CA12" s="761"/>
      <c r="CB12" s="761"/>
      <c r="CC12" s="761"/>
      <c r="CD12" s="761"/>
      <c r="CE12" s="761"/>
      <c r="CF12" s="761"/>
      <c r="CG12" s="762"/>
      <c r="CH12" s="763">
        <v>0</v>
      </c>
      <c r="CI12" s="764"/>
      <c r="CJ12" s="764"/>
      <c r="CK12" s="764"/>
      <c r="CL12" s="765"/>
      <c r="CM12" s="763">
        <v>53</v>
      </c>
      <c r="CN12" s="764"/>
      <c r="CO12" s="764"/>
      <c r="CP12" s="764"/>
      <c r="CQ12" s="765"/>
      <c r="CR12" s="763">
        <v>5</v>
      </c>
      <c r="CS12" s="764"/>
      <c r="CT12" s="764"/>
      <c r="CU12" s="764"/>
      <c r="CV12" s="765"/>
      <c r="CW12" s="763" t="s">
        <v>560</v>
      </c>
      <c r="CX12" s="764"/>
      <c r="CY12" s="764"/>
      <c r="CZ12" s="764"/>
      <c r="DA12" s="765"/>
      <c r="DB12" s="763" t="s">
        <v>560</v>
      </c>
      <c r="DC12" s="764"/>
      <c r="DD12" s="764"/>
      <c r="DE12" s="764"/>
      <c r="DF12" s="765"/>
      <c r="DG12" s="763" t="s">
        <v>560</v>
      </c>
      <c r="DH12" s="764"/>
      <c r="DI12" s="764"/>
      <c r="DJ12" s="764"/>
      <c r="DK12" s="765"/>
      <c r="DL12" s="763" t="s">
        <v>560</v>
      </c>
      <c r="DM12" s="764"/>
      <c r="DN12" s="764"/>
      <c r="DO12" s="764"/>
      <c r="DP12" s="765"/>
      <c r="DQ12" s="763" t="s">
        <v>560</v>
      </c>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572</v>
      </c>
      <c r="BT13" s="761"/>
      <c r="BU13" s="761"/>
      <c r="BV13" s="761"/>
      <c r="BW13" s="761"/>
      <c r="BX13" s="761"/>
      <c r="BY13" s="761"/>
      <c r="BZ13" s="761"/>
      <c r="CA13" s="761"/>
      <c r="CB13" s="761"/>
      <c r="CC13" s="761"/>
      <c r="CD13" s="761"/>
      <c r="CE13" s="761"/>
      <c r="CF13" s="761"/>
      <c r="CG13" s="762"/>
      <c r="CH13" s="763">
        <v>-1</v>
      </c>
      <c r="CI13" s="764"/>
      <c r="CJ13" s="764"/>
      <c r="CK13" s="764"/>
      <c r="CL13" s="765"/>
      <c r="CM13" s="763">
        <v>102</v>
      </c>
      <c r="CN13" s="764"/>
      <c r="CO13" s="764"/>
      <c r="CP13" s="764"/>
      <c r="CQ13" s="765"/>
      <c r="CR13" s="763">
        <v>106</v>
      </c>
      <c r="CS13" s="764"/>
      <c r="CT13" s="764"/>
      <c r="CU13" s="764"/>
      <c r="CV13" s="765"/>
      <c r="CW13" s="763" t="s">
        <v>560</v>
      </c>
      <c r="CX13" s="764"/>
      <c r="CY13" s="764"/>
      <c r="CZ13" s="764"/>
      <c r="DA13" s="765"/>
      <c r="DB13" s="763" t="s">
        <v>560</v>
      </c>
      <c r="DC13" s="764"/>
      <c r="DD13" s="764"/>
      <c r="DE13" s="764"/>
      <c r="DF13" s="765"/>
      <c r="DG13" s="763" t="s">
        <v>560</v>
      </c>
      <c r="DH13" s="764"/>
      <c r="DI13" s="764"/>
      <c r="DJ13" s="764"/>
      <c r="DK13" s="765"/>
      <c r="DL13" s="763" t="s">
        <v>560</v>
      </c>
      <c r="DM13" s="764"/>
      <c r="DN13" s="764"/>
      <c r="DO13" s="764"/>
      <c r="DP13" s="765"/>
      <c r="DQ13" s="763" t="s">
        <v>560</v>
      </c>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573</v>
      </c>
      <c r="BT14" s="761"/>
      <c r="BU14" s="761"/>
      <c r="BV14" s="761"/>
      <c r="BW14" s="761"/>
      <c r="BX14" s="761"/>
      <c r="BY14" s="761"/>
      <c r="BZ14" s="761"/>
      <c r="CA14" s="761"/>
      <c r="CB14" s="761"/>
      <c r="CC14" s="761"/>
      <c r="CD14" s="761"/>
      <c r="CE14" s="761"/>
      <c r="CF14" s="761"/>
      <c r="CG14" s="762"/>
      <c r="CH14" s="763">
        <v>-7</v>
      </c>
      <c r="CI14" s="764"/>
      <c r="CJ14" s="764"/>
      <c r="CK14" s="764"/>
      <c r="CL14" s="765"/>
      <c r="CM14" s="763">
        <v>80</v>
      </c>
      <c r="CN14" s="764"/>
      <c r="CO14" s="764"/>
      <c r="CP14" s="764"/>
      <c r="CQ14" s="765"/>
      <c r="CR14" s="763">
        <v>50</v>
      </c>
      <c r="CS14" s="764"/>
      <c r="CT14" s="764"/>
      <c r="CU14" s="764"/>
      <c r="CV14" s="765"/>
      <c r="CW14" s="763" t="s">
        <v>560</v>
      </c>
      <c r="CX14" s="764"/>
      <c r="CY14" s="764"/>
      <c r="CZ14" s="764"/>
      <c r="DA14" s="765"/>
      <c r="DB14" s="763" t="s">
        <v>560</v>
      </c>
      <c r="DC14" s="764"/>
      <c r="DD14" s="764"/>
      <c r="DE14" s="764"/>
      <c r="DF14" s="765"/>
      <c r="DG14" s="763" t="s">
        <v>560</v>
      </c>
      <c r="DH14" s="764"/>
      <c r="DI14" s="764"/>
      <c r="DJ14" s="764"/>
      <c r="DK14" s="765"/>
      <c r="DL14" s="763" t="s">
        <v>560</v>
      </c>
      <c r="DM14" s="764"/>
      <c r="DN14" s="764"/>
      <c r="DO14" s="764"/>
      <c r="DP14" s="765"/>
      <c r="DQ14" s="763" t="s">
        <v>560</v>
      </c>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574</v>
      </c>
      <c r="BT15" s="761"/>
      <c r="BU15" s="761"/>
      <c r="BV15" s="761"/>
      <c r="BW15" s="761"/>
      <c r="BX15" s="761"/>
      <c r="BY15" s="761"/>
      <c r="BZ15" s="761"/>
      <c r="CA15" s="761"/>
      <c r="CB15" s="761"/>
      <c r="CC15" s="761"/>
      <c r="CD15" s="761"/>
      <c r="CE15" s="761"/>
      <c r="CF15" s="761"/>
      <c r="CG15" s="762"/>
      <c r="CH15" s="763">
        <v>-70</v>
      </c>
      <c r="CI15" s="764"/>
      <c r="CJ15" s="764"/>
      <c r="CK15" s="764"/>
      <c r="CL15" s="765"/>
      <c r="CM15" s="763">
        <v>-46</v>
      </c>
      <c r="CN15" s="764"/>
      <c r="CO15" s="764"/>
      <c r="CP15" s="764"/>
      <c r="CQ15" s="765"/>
      <c r="CR15" s="763">
        <v>10</v>
      </c>
      <c r="CS15" s="764"/>
      <c r="CT15" s="764"/>
      <c r="CU15" s="764"/>
      <c r="CV15" s="765"/>
      <c r="CW15" s="763">
        <v>29</v>
      </c>
      <c r="CX15" s="764"/>
      <c r="CY15" s="764"/>
      <c r="CZ15" s="764"/>
      <c r="DA15" s="765"/>
      <c r="DB15" s="763">
        <v>66</v>
      </c>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575</v>
      </c>
      <c r="BT16" s="761"/>
      <c r="BU16" s="761"/>
      <c r="BV16" s="761"/>
      <c r="BW16" s="761"/>
      <c r="BX16" s="761"/>
      <c r="BY16" s="761"/>
      <c r="BZ16" s="761"/>
      <c r="CA16" s="761"/>
      <c r="CB16" s="761"/>
      <c r="CC16" s="761"/>
      <c r="CD16" s="761"/>
      <c r="CE16" s="761"/>
      <c r="CF16" s="761"/>
      <c r="CG16" s="762"/>
      <c r="CH16" s="763">
        <v>0</v>
      </c>
      <c r="CI16" s="764"/>
      <c r="CJ16" s="764"/>
      <c r="CK16" s="764"/>
      <c r="CL16" s="765"/>
      <c r="CM16" s="763">
        <v>36</v>
      </c>
      <c r="CN16" s="764"/>
      <c r="CO16" s="764"/>
      <c r="CP16" s="764"/>
      <c r="CQ16" s="765"/>
      <c r="CR16" s="763">
        <v>20</v>
      </c>
      <c r="CS16" s="764"/>
      <c r="CT16" s="764"/>
      <c r="CU16" s="764"/>
      <c r="CV16" s="765"/>
      <c r="CW16" s="763" t="s">
        <v>560</v>
      </c>
      <c r="CX16" s="764"/>
      <c r="CY16" s="764"/>
      <c r="CZ16" s="764"/>
      <c r="DA16" s="765"/>
      <c r="DB16" s="763" t="s">
        <v>560</v>
      </c>
      <c r="DC16" s="764"/>
      <c r="DD16" s="764"/>
      <c r="DE16" s="764"/>
      <c r="DF16" s="765"/>
      <c r="DG16" s="763" t="s">
        <v>560</v>
      </c>
      <c r="DH16" s="764"/>
      <c r="DI16" s="764"/>
      <c r="DJ16" s="764"/>
      <c r="DK16" s="765"/>
      <c r="DL16" s="763" t="s">
        <v>560</v>
      </c>
      <c r="DM16" s="764"/>
      <c r="DN16" s="764"/>
      <c r="DO16" s="764"/>
      <c r="DP16" s="765"/>
      <c r="DQ16" s="763" t="s">
        <v>560</v>
      </c>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379</v>
      </c>
      <c r="B23" s="776" t="s">
        <v>380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3593</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391</v>
      </c>
      <c r="C28" s="737"/>
      <c r="D28" s="737"/>
      <c r="E28" s="737"/>
      <c r="F28" s="737"/>
      <c r="G28" s="737"/>
      <c r="H28" s="737"/>
      <c r="I28" s="737"/>
      <c r="J28" s="737"/>
      <c r="K28" s="737"/>
      <c r="L28" s="737"/>
      <c r="M28" s="737"/>
      <c r="N28" s="737"/>
      <c r="O28" s="737"/>
      <c r="P28" s="738"/>
      <c r="Q28" s="809">
        <v>20975</v>
      </c>
      <c r="R28" s="810"/>
      <c r="S28" s="810"/>
      <c r="T28" s="810"/>
      <c r="U28" s="810"/>
      <c r="V28" s="810">
        <v>20898</v>
      </c>
      <c r="W28" s="810"/>
      <c r="X28" s="810"/>
      <c r="Y28" s="810"/>
      <c r="Z28" s="810"/>
      <c r="AA28" s="810">
        <v>77</v>
      </c>
      <c r="AB28" s="810"/>
      <c r="AC28" s="810"/>
      <c r="AD28" s="810"/>
      <c r="AE28" s="811"/>
      <c r="AF28" s="812">
        <v>77</v>
      </c>
      <c r="AG28" s="810"/>
      <c r="AH28" s="810"/>
      <c r="AI28" s="810"/>
      <c r="AJ28" s="813"/>
      <c r="AK28" s="814">
        <v>1824</v>
      </c>
      <c r="AL28" s="815"/>
      <c r="AM28" s="815"/>
      <c r="AN28" s="815"/>
      <c r="AO28" s="815"/>
      <c r="AP28" s="815" t="s">
        <v>560</v>
      </c>
      <c r="AQ28" s="815"/>
      <c r="AR28" s="815"/>
      <c r="AS28" s="815"/>
      <c r="AT28" s="815"/>
      <c r="AU28" s="815" t="s">
        <v>560</v>
      </c>
      <c r="AV28" s="815"/>
      <c r="AW28" s="815"/>
      <c r="AX28" s="815"/>
      <c r="AY28" s="815"/>
      <c r="AZ28" s="816" t="s">
        <v>560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392</v>
      </c>
      <c r="C29" s="768"/>
      <c r="D29" s="768"/>
      <c r="E29" s="768"/>
      <c r="F29" s="768"/>
      <c r="G29" s="768"/>
      <c r="H29" s="768"/>
      <c r="I29" s="768"/>
      <c r="J29" s="768"/>
      <c r="K29" s="768"/>
      <c r="L29" s="768"/>
      <c r="M29" s="768"/>
      <c r="N29" s="768"/>
      <c r="O29" s="768"/>
      <c r="P29" s="769"/>
      <c r="Q29" s="770">
        <v>39</v>
      </c>
      <c r="R29" s="771"/>
      <c r="S29" s="771"/>
      <c r="T29" s="771"/>
      <c r="U29" s="771"/>
      <c r="V29" s="771">
        <v>39</v>
      </c>
      <c r="W29" s="771"/>
      <c r="X29" s="771"/>
      <c r="Y29" s="771"/>
      <c r="Z29" s="771"/>
      <c r="AA29" s="771" t="s">
        <v>560</v>
      </c>
      <c r="AB29" s="771"/>
      <c r="AC29" s="771"/>
      <c r="AD29" s="771"/>
      <c r="AE29" s="772"/>
      <c r="AF29" s="773" t="s">
        <v>122</v>
      </c>
      <c r="AG29" s="774"/>
      <c r="AH29" s="774"/>
      <c r="AI29" s="774"/>
      <c r="AJ29" s="775"/>
      <c r="AK29" s="821">
        <v>35</v>
      </c>
      <c r="AL29" s="817"/>
      <c r="AM29" s="817"/>
      <c r="AN29" s="817"/>
      <c r="AO29" s="817"/>
      <c r="AP29" s="817">
        <v>141</v>
      </c>
      <c r="AQ29" s="817"/>
      <c r="AR29" s="817"/>
      <c r="AS29" s="817"/>
      <c r="AT29" s="817"/>
      <c r="AU29" s="817">
        <v>126</v>
      </c>
      <c r="AV29" s="817"/>
      <c r="AW29" s="817"/>
      <c r="AX29" s="817"/>
      <c r="AY29" s="817"/>
      <c r="AZ29" s="818" t="s">
        <v>560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393</v>
      </c>
      <c r="C30" s="768"/>
      <c r="D30" s="768"/>
      <c r="E30" s="768"/>
      <c r="F30" s="768"/>
      <c r="G30" s="768"/>
      <c r="H30" s="768"/>
      <c r="I30" s="768"/>
      <c r="J30" s="768"/>
      <c r="K30" s="768"/>
      <c r="L30" s="768"/>
      <c r="M30" s="768"/>
      <c r="N30" s="768"/>
      <c r="O30" s="768"/>
      <c r="P30" s="769"/>
      <c r="Q30" s="770">
        <v>4109</v>
      </c>
      <c r="R30" s="771"/>
      <c r="S30" s="771"/>
      <c r="T30" s="771"/>
      <c r="U30" s="771"/>
      <c r="V30" s="771">
        <v>4091</v>
      </c>
      <c r="W30" s="771"/>
      <c r="X30" s="771"/>
      <c r="Y30" s="771"/>
      <c r="Z30" s="771"/>
      <c r="AA30" s="771">
        <v>18</v>
      </c>
      <c r="AB30" s="771"/>
      <c r="AC30" s="771"/>
      <c r="AD30" s="771"/>
      <c r="AE30" s="772"/>
      <c r="AF30" s="773">
        <v>18</v>
      </c>
      <c r="AG30" s="774"/>
      <c r="AH30" s="774"/>
      <c r="AI30" s="774"/>
      <c r="AJ30" s="775"/>
      <c r="AK30" s="821">
        <v>905</v>
      </c>
      <c r="AL30" s="817"/>
      <c r="AM30" s="817"/>
      <c r="AN30" s="817"/>
      <c r="AO30" s="817"/>
      <c r="AP30" s="817" t="s">
        <v>560</v>
      </c>
      <c r="AQ30" s="817"/>
      <c r="AR30" s="817"/>
      <c r="AS30" s="817"/>
      <c r="AT30" s="817"/>
      <c r="AU30" s="817" t="s">
        <v>560</v>
      </c>
      <c r="AV30" s="817"/>
      <c r="AW30" s="817"/>
      <c r="AX30" s="817"/>
      <c r="AY30" s="817"/>
      <c r="AZ30" s="818" t="s">
        <v>560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394</v>
      </c>
      <c r="C31" s="768"/>
      <c r="D31" s="768"/>
      <c r="E31" s="768"/>
      <c r="F31" s="768"/>
      <c r="G31" s="768"/>
      <c r="H31" s="768"/>
      <c r="I31" s="768"/>
      <c r="J31" s="768"/>
      <c r="K31" s="768"/>
      <c r="L31" s="768"/>
      <c r="M31" s="768"/>
      <c r="N31" s="768"/>
      <c r="O31" s="768"/>
      <c r="P31" s="769"/>
      <c r="Q31" s="770">
        <v>22971</v>
      </c>
      <c r="R31" s="771"/>
      <c r="S31" s="771"/>
      <c r="T31" s="771"/>
      <c r="U31" s="771"/>
      <c r="V31" s="771">
        <v>22816</v>
      </c>
      <c r="W31" s="771"/>
      <c r="X31" s="771"/>
      <c r="Y31" s="771"/>
      <c r="Z31" s="771"/>
      <c r="AA31" s="771">
        <v>155</v>
      </c>
      <c r="AB31" s="771"/>
      <c r="AC31" s="771"/>
      <c r="AD31" s="771"/>
      <c r="AE31" s="772"/>
      <c r="AF31" s="773">
        <v>155</v>
      </c>
      <c r="AG31" s="774"/>
      <c r="AH31" s="774"/>
      <c r="AI31" s="774"/>
      <c r="AJ31" s="775"/>
      <c r="AK31" s="821">
        <v>3571</v>
      </c>
      <c r="AL31" s="817"/>
      <c r="AM31" s="817"/>
      <c r="AN31" s="817"/>
      <c r="AO31" s="817"/>
      <c r="AP31" s="817" t="s">
        <v>560</v>
      </c>
      <c r="AQ31" s="817"/>
      <c r="AR31" s="817"/>
      <c r="AS31" s="817"/>
      <c r="AT31" s="817"/>
      <c r="AU31" s="817" t="s">
        <v>560</v>
      </c>
      <c r="AV31" s="817"/>
      <c r="AW31" s="817"/>
      <c r="AX31" s="817"/>
      <c r="AY31" s="817"/>
      <c r="AZ31" s="818" t="s">
        <v>560</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395</v>
      </c>
      <c r="C32" s="768"/>
      <c r="D32" s="768"/>
      <c r="E32" s="768"/>
      <c r="F32" s="768"/>
      <c r="G32" s="768"/>
      <c r="H32" s="768"/>
      <c r="I32" s="768"/>
      <c r="J32" s="768"/>
      <c r="K32" s="768"/>
      <c r="L32" s="768"/>
      <c r="M32" s="768"/>
      <c r="N32" s="768"/>
      <c r="O32" s="768"/>
      <c r="P32" s="769"/>
      <c r="Q32" s="770">
        <v>67</v>
      </c>
      <c r="R32" s="771"/>
      <c r="S32" s="771"/>
      <c r="T32" s="771"/>
      <c r="U32" s="771"/>
      <c r="V32" s="771">
        <v>67</v>
      </c>
      <c r="W32" s="771"/>
      <c r="X32" s="771"/>
      <c r="Y32" s="771"/>
      <c r="Z32" s="771"/>
      <c r="AA32" s="771" t="s">
        <v>560</v>
      </c>
      <c r="AB32" s="771"/>
      <c r="AC32" s="771"/>
      <c r="AD32" s="771"/>
      <c r="AE32" s="772"/>
      <c r="AF32" s="773" t="s">
        <v>122</v>
      </c>
      <c r="AG32" s="774"/>
      <c r="AH32" s="774"/>
      <c r="AI32" s="774"/>
      <c r="AJ32" s="775"/>
      <c r="AK32" s="821">
        <v>52</v>
      </c>
      <c r="AL32" s="817"/>
      <c r="AM32" s="817"/>
      <c r="AN32" s="817"/>
      <c r="AO32" s="817"/>
      <c r="AP32" s="817">
        <v>275</v>
      </c>
      <c r="AQ32" s="817"/>
      <c r="AR32" s="817"/>
      <c r="AS32" s="817"/>
      <c r="AT32" s="817"/>
      <c r="AU32" s="817">
        <v>225</v>
      </c>
      <c r="AV32" s="817"/>
      <c r="AW32" s="817"/>
      <c r="AX32" s="817"/>
      <c r="AY32" s="817"/>
      <c r="AZ32" s="818" t="s">
        <v>560</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396</v>
      </c>
      <c r="C33" s="768"/>
      <c r="D33" s="768"/>
      <c r="E33" s="768"/>
      <c r="F33" s="768"/>
      <c r="G33" s="768"/>
      <c r="H33" s="768"/>
      <c r="I33" s="768"/>
      <c r="J33" s="768"/>
      <c r="K33" s="768"/>
      <c r="L33" s="768"/>
      <c r="M33" s="768"/>
      <c r="N33" s="768"/>
      <c r="O33" s="768"/>
      <c r="P33" s="769"/>
      <c r="Q33" s="770">
        <v>192</v>
      </c>
      <c r="R33" s="771"/>
      <c r="S33" s="771"/>
      <c r="T33" s="771"/>
      <c r="U33" s="771"/>
      <c r="V33" s="771">
        <v>172</v>
      </c>
      <c r="W33" s="771"/>
      <c r="X33" s="771"/>
      <c r="Y33" s="771"/>
      <c r="Z33" s="771"/>
      <c r="AA33" s="771">
        <v>20</v>
      </c>
      <c r="AB33" s="771"/>
      <c r="AC33" s="771"/>
      <c r="AD33" s="771"/>
      <c r="AE33" s="772"/>
      <c r="AF33" s="773">
        <v>20</v>
      </c>
      <c r="AG33" s="774"/>
      <c r="AH33" s="774"/>
      <c r="AI33" s="774"/>
      <c r="AJ33" s="775"/>
      <c r="AK33" s="821">
        <v>11</v>
      </c>
      <c r="AL33" s="817"/>
      <c r="AM33" s="817"/>
      <c r="AN33" s="817"/>
      <c r="AO33" s="817"/>
      <c r="AP33" s="817">
        <v>114</v>
      </c>
      <c r="AQ33" s="817"/>
      <c r="AR33" s="817"/>
      <c r="AS33" s="817"/>
      <c r="AT33" s="817"/>
      <c r="AU33" s="817">
        <v>8</v>
      </c>
      <c r="AV33" s="817"/>
      <c r="AW33" s="817"/>
      <c r="AX33" s="817"/>
      <c r="AY33" s="817"/>
      <c r="AZ33" s="818" t="s">
        <v>560</v>
      </c>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397</v>
      </c>
      <c r="C34" s="768"/>
      <c r="D34" s="768"/>
      <c r="E34" s="768"/>
      <c r="F34" s="768"/>
      <c r="G34" s="768"/>
      <c r="H34" s="768"/>
      <c r="I34" s="768"/>
      <c r="J34" s="768"/>
      <c r="K34" s="768"/>
      <c r="L34" s="768"/>
      <c r="M34" s="768"/>
      <c r="N34" s="768"/>
      <c r="O34" s="768"/>
      <c r="P34" s="769"/>
      <c r="Q34" s="770">
        <v>5661</v>
      </c>
      <c r="R34" s="771"/>
      <c r="S34" s="771"/>
      <c r="T34" s="771"/>
      <c r="U34" s="771"/>
      <c r="V34" s="771">
        <v>5866</v>
      </c>
      <c r="W34" s="771"/>
      <c r="X34" s="771"/>
      <c r="Y34" s="771"/>
      <c r="Z34" s="771"/>
      <c r="AA34" s="771">
        <v>-205</v>
      </c>
      <c r="AB34" s="771"/>
      <c r="AC34" s="771"/>
      <c r="AD34" s="771"/>
      <c r="AE34" s="772"/>
      <c r="AF34" s="773">
        <v>1967</v>
      </c>
      <c r="AG34" s="774"/>
      <c r="AH34" s="774"/>
      <c r="AI34" s="774"/>
      <c r="AJ34" s="775"/>
      <c r="AK34" s="821">
        <v>130</v>
      </c>
      <c r="AL34" s="817"/>
      <c r="AM34" s="817"/>
      <c r="AN34" s="817"/>
      <c r="AO34" s="817"/>
      <c r="AP34" s="817">
        <v>17119</v>
      </c>
      <c r="AQ34" s="817"/>
      <c r="AR34" s="817"/>
      <c r="AS34" s="817"/>
      <c r="AT34" s="817"/>
      <c r="AU34" s="817">
        <v>839</v>
      </c>
      <c r="AV34" s="817"/>
      <c r="AW34" s="817"/>
      <c r="AX34" s="817"/>
      <c r="AY34" s="817"/>
      <c r="AZ34" s="818" t="s">
        <v>560</v>
      </c>
      <c r="BA34" s="818"/>
      <c r="BB34" s="818"/>
      <c r="BC34" s="818"/>
      <c r="BD34" s="818"/>
      <c r="BE34" s="819" t="s">
        <v>398</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399</v>
      </c>
      <c r="C35" s="768"/>
      <c r="D35" s="768"/>
      <c r="E35" s="768"/>
      <c r="F35" s="768"/>
      <c r="G35" s="768"/>
      <c r="H35" s="768"/>
      <c r="I35" s="768"/>
      <c r="J35" s="768"/>
      <c r="K35" s="768"/>
      <c r="L35" s="768"/>
      <c r="M35" s="768"/>
      <c r="N35" s="768"/>
      <c r="O35" s="768"/>
      <c r="P35" s="769"/>
      <c r="Q35" s="770">
        <v>925</v>
      </c>
      <c r="R35" s="771"/>
      <c r="S35" s="771"/>
      <c r="T35" s="771"/>
      <c r="U35" s="771"/>
      <c r="V35" s="771">
        <v>3567</v>
      </c>
      <c r="W35" s="771"/>
      <c r="X35" s="771"/>
      <c r="Y35" s="771"/>
      <c r="Z35" s="771"/>
      <c r="AA35" s="771">
        <v>-2642</v>
      </c>
      <c r="AB35" s="771"/>
      <c r="AC35" s="771"/>
      <c r="AD35" s="771"/>
      <c r="AE35" s="772"/>
      <c r="AF35" s="773">
        <v>1293</v>
      </c>
      <c r="AG35" s="774"/>
      <c r="AH35" s="774"/>
      <c r="AI35" s="774"/>
      <c r="AJ35" s="775"/>
      <c r="AK35" s="821">
        <v>0</v>
      </c>
      <c r="AL35" s="817"/>
      <c r="AM35" s="817"/>
      <c r="AN35" s="817"/>
      <c r="AO35" s="817"/>
      <c r="AP35" s="817">
        <v>1043</v>
      </c>
      <c r="AQ35" s="817"/>
      <c r="AR35" s="817"/>
      <c r="AS35" s="817"/>
      <c r="AT35" s="817"/>
      <c r="AU35" s="817" t="s">
        <v>560</v>
      </c>
      <c r="AV35" s="817"/>
      <c r="AW35" s="817"/>
      <c r="AX35" s="817"/>
      <c r="AY35" s="817"/>
      <c r="AZ35" s="818" t="s">
        <v>560</v>
      </c>
      <c r="BA35" s="818"/>
      <c r="BB35" s="818"/>
      <c r="BC35" s="818"/>
      <c r="BD35" s="818"/>
      <c r="BE35" s="819" t="s">
        <v>398</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400</v>
      </c>
      <c r="C36" s="768"/>
      <c r="D36" s="768"/>
      <c r="E36" s="768"/>
      <c r="F36" s="768"/>
      <c r="G36" s="768"/>
      <c r="H36" s="768"/>
      <c r="I36" s="768"/>
      <c r="J36" s="768"/>
      <c r="K36" s="768"/>
      <c r="L36" s="768"/>
      <c r="M36" s="768"/>
      <c r="N36" s="768"/>
      <c r="O36" s="768"/>
      <c r="P36" s="769"/>
      <c r="Q36" s="770">
        <v>6960</v>
      </c>
      <c r="R36" s="771"/>
      <c r="S36" s="771"/>
      <c r="T36" s="771"/>
      <c r="U36" s="771"/>
      <c r="V36" s="771">
        <v>6856</v>
      </c>
      <c r="W36" s="771"/>
      <c r="X36" s="771"/>
      <c r="Y36" s="771"/>
      <c r="Z36" s="771"/>
      <c r="AA36" s="771">
        <v>104</v>
      </c>
      <c r="AB36" s="771"/>
      <c r="AC36" s="771"/>
      <c r="AD36" s="771"/>
      <c r="AE36" s="772"/>
      <c r="AF36" s="773">
        <v>297</v>
      </c>
      <c r="AG36" s="774"/>
      <c r="AH36" s="774"/>
      <c r="AI36" s="774"/>
      <c r="AJ36" s="775"/>
      <c r="AK36" s="821">
        <v>1689</v>
      </c>
      <c r="AL36" s="817"/>
      <c r="AM36" s="817"/>
      <c r="AN36" s="817"/>
      <c r="AO36" s="817"/>
      <c r="AP36" s="817">
        <v>34697</v>
      </c>
      <c r="AQ36" s="817"/>
      <c r="AR36" s="817"/>
      <c r="AS36" s="817"/>
      <c r="AT36" s="817"/>
      <c r="AU36" s="817">
        <v>12248</v>
      </c>
      <c r="AV36" s="817"/>
      <c r="AW36" s="817"/>
      <c r="AX36" s="817"/>
      <c r="AY36" s="817"/>
      <c r="AZ36" s="818" t="s">
        <v>560</v>
      </c>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401</v>
      </c>
      <c r="C37" s="768"/>
      <c r="D37" s="768"/>
      <c r="E37" s="768"/>
      <c r="F37" s="768"/>
      <c r="G37" s="768"/>
      <c r="H37" s="768"/>
      <c r="I37" s="768"/>
      <c r="J37" s="768"/>
      <c r="K37" s="768"/>
      <c r="L37" s="768"/>
      <c r="M37" s="768"/>
      <c r="N37" s="768"/>
      <c r="O37" s="768"/>
      <c r="P37" s="769"/>
      <c r="Q37" s="770">
        <v>815</v>
      </c>
      <c r="R37" s="771"/>
      <c r="S37" s="771"/>
      <c r="T37" s="771"/>
      <c r="U37" s="771"/>
      <c r="V37" s="771">
        <v>753</v>
      </c>
      <c r="W37" s="771"/>
      <c r="X37" s="771"/>
      <c r="Y37" s="771"/>
      <c r="Z37" s="771"/>
      <c r="AA37" s="771">
        <v>62</v>
      </c>
      <c r="AB37" s="771"/>
      <c r="AC37" s="771"/>
      <c r="AD37" s="771"/>
      <c r="AE37" s="772"/>
      <c r="AF37" s="773">
        <v>164</v>
      </c>
      <c r="AG37" s="774"/>
      <c r="AH37" s="774"/>
      <c r="AI37" s="774"/>
      <c r="AJ37" s="775"/>
      <c r="AK37" s="821">
        <v>228</v>
      </c>
      <c r="AL37" s="817"/>
      <c r="AM37" s="817"/>
      <c r="AN37" s="817"/>
      <c r="AO37" s="817"/>
      <c r="AP37" s="817">
        <v>41</v>
      </c>
      <c r="AQ37" s="817"/>
      <c r="AR37" s="817"/>
      <c r="AS37" s="817"/>
      <c r="AT37" s="817"/>
      <c r="AU37" s="817">
        <v>26</v>
      </c>
      <c r="AV37" s="817"/>
      <c r="AW37" s="817"/>
      <c r="AX37" s="817"/>
      <c r="AY37" s="817"/>
      <c r="AZ37" s="818" t="s">
        <v>560</v>
      </c>
      <c r="BA37" s="818"/>
      <c r="BB37" s="818"/>
      <c r="BC37" s="818"/>
      <c r="BD37" s="818"/>
      <c r="BE37" s="819" t="s">
        <v>398</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t="s">
        <v>402</v>
      </c>
      <c r="C38" s="768"/>
      <c r="D38" s="768"/>
      <c r="E38" s="768"/>
      <c r="F38" s="768"/>
      <c r="G38" s="768"/>
      <c r="H38" s="768"/>
      <c r="I38" s="768"/>
      <c r="J38" s="768"/>
      <c r="K38" s="768"/>
      <c r="L38" s="768"/>
      <c r="M38" s="768"/>
      <c r="N38" s="768"/>
      <c r="O38" s="768"/>
      <c r="P38" s="769"/>
      <c r="Q38" s="770">
        <v>628</v>
      </c>
      <c r="R38" s="771"/>
      <c r="S38" s="771"/>
      <c r="T38" s="771"/>
      <c r="U38" s="771"/>
      <c r="V38" s="771">
        <v>628</v>
      </c>
      <c r="W38" s="771"/>
      <c r="X38" s="771"/>
      <c r="Y38" s="771"/>
      <c r="Z38" s="771"/>
      <c r="AA38" s="771">
        <v>0</v>
      </c>
      <c r="AB38" s="771"/>
      <c r="AC38" s="771"/>
      <c r="AD38" s="771"/>
      <c r="AE38" s="772"/>
      <c r="AF38" s="773" t="s">
        <v>122</v>
      </c>
      <c r="AG38" s="774"/>
      <c r="AH38" s="774"/>
      <c r="AI38" s="774"/>
      <c r="AJ38" s="775"/>
      <c r="AK38" s="821">
        <v>101</v>
      </c>
      <c r="AL38" s="817"/>
      <c r="AM38" s="817"/>
      <c r="AN38" s="817"/>
      <c r="AO38" s="817"/>
      <c r="AP38" s="817">
        <v>4063</v>
      </c>
      <c r="AQ38" s="817"/>
      <c r="AR38" s="817"/>
      <c r="AS38" s="817"/>
      <c r="AT38" s="817"/>
      <c r="AU38" s="817">
        <v>727</v>
      </c>
      <c r="AV38" s="817"/>
      <c r="AW38" s="817"/>
      <c r="AX38" s="817"/>
      <c r="AY38" s="817"/>
      <c r="AZ38" s="818" t="s">
        <v>560</v>
      </c>
      <c r="BA38" s="818"/>
      <c r="BB38" s="818"/>
      <c r="BC38" s="818"/>
      <c r="BD38" s="818"/>
      <c r="BE38" s="819" t="s">
        <v>403</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t="s">
        <v>404</v>
      </c>
      <c r="C39" s="768"/>
      <c r="D39" s="768"/>
      <c r="E39" s="768"/>
      <c r="F39" s="768"/>
      <c r="G39" s="768"/>
      <c r="H39" s="768"/>
      <c r="I39" s="768"/>
      <c r="J39" s="768"/>
      <c r="K39" s="768"/>
      <c r="L39" s="768"/>
      <c r="M39" s="768"/>
      <c r="N39" s="768"/>
      <c r="O39" s="768"/>
      <c r="P39" s="769"/>
      <c r="Q39" s="770">
        <v>593</v>
      </c>
      <c r="R39" s="771"/>
      <c r="S39" s="771"/>
      <c r="T39" s="771"/>
      <c r="U39" s="771"/>
      <c r="V39" s="771">
        <v>595</v>
      </c>
      <c r="W39" s="771"/>
      <c r="X39" s="771"/>
      <c r="Y39" s="771"/>
      <c r="Z39" s="771"/>
      <c r="AA39" s="771">
        <v>-2</v>
      </c>
      <c r="AB39" s="771"/>
      <c r="AC39" s="771"/>
      <c r="AD39" s="771"/>
      <c r="AE39" s="772"/>
      <c r="AF39" s="773">
        <v>1</v>
      </c>
      <c r="AG39" s="774"/>
      <c r="AH39" s="774"/>
      <c r="AI39" s="774"/>
      <c r="AJ39" s="775"/>
      <c r="AK39" s="821">
        <v>308</v>
      </c>
      <c r="AL39" s="817"/>
      <c r="AM39" s="817"/>
      <c r="AN39" s="817"/>
      <c r="AO39" s="817"/>
      <c r="AP39" s="817">
        <v>2709</v>
      </c>
      <c r="AQ39" s="817"/>
      <c r="AR39" s="817"/>
      <c r="AS39" s="817"/>
      <c r="AT39" s="817"/>
      <c r="AU39" s="817">
        <v>2617</v>
      </c>
      <c r="AV39" s="817"/>
      <c r="AW39" s="817"/>
      <c r="AX39" s="817"/>
      <c r="AY39" s="817"/>
      <c r="AZ39" s="818" t="s">
        <v>560</v>
      </c>
      <c r="BA39" s="818"/>
      <c r="BB39" s="818"/>
      <c r="BC39" s="818"/>
      <c r="BD39" s="818"/>
      <c r="BE39" s="819" t="s">
        <v>403</v>
      </c>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t="s">
        <v>405</v>
      </c>
      <c r="C40" s="768"/>
      <c r="D40" s="768"/>
      <c r="E40" s="768"/>
      <c r="F40" s="768"/>
      <c r="G40" s="768"/>
      <c r="H40" s="768"/>
      <c r="I40" s="768"/>
      <c r="J40" s="768"/>
      <c r="K40" s="768"/>
      <c r="L40" s="768"/>
      <c r="M40" s="768"/>
      <c r="N40" s="768"/>
      <c r="O40" s="768"/>
      <c r="P40" s="769"/>
      <c r="Q40" s="770">
        <v>89</v>
      </c>
      <c r="R40" s="771"/>
      <c r="S40" s="771"/>
      <c r="T40" s="771"/>
      <c r="U40" s="771"/>
      <c r="V40" s="771">
        <v>82</v>
      </c>
      <c r="W40" s="771"/>
      <c r="X40" s="771"/>
      <c r="Y40" s="771"/>
      <c r="Z40" s="771"/>
      <c r="AA40" s="771">
        <v>7</v>
      </c>
      <c r="AB40" s="771"/>
      <c r="AC40" s="771"/>
      <c r="AD40" s="771"/>
      <c r="AE40" s="772"/>
      <c r="AF40" s="773">
        <v>7</v>
      </c>
      <c r="AG40" s="774"/>
      <c r="AH40" s="774"/>
      <c r="AI40" s="774"/>
      <c r="AJ40" s="775"/>
      <c r="AK40" s="821">
        <v>6</v>
      </c>
      <c r="AL40" s="817"/>
      <c r="AM40" s="817"/>
      <c r="AN40" s="817"/>
      <c r="AO40" s="817"/>
      <c r="AP40" s="817">
        <v>12</v>
      </c>
      <c r="AQ40" s="817"/>
      <c r="AR40" s="817"/>
      <c r="AS40" s="817"/>
      <c r="AT40" s="817"/>
      <c r="AU40" s="817">
        <v>4</v>
      </c>
      <c r="AV40" s="817"/>
      <c r="AW40" s="817"/>
      <c r="AX40" s="817"/>
      <c r="AY40" s="817"/>
      <c r="AZ40" s="818" t="s">
        <v>560</v>
      </c>
      <c r="BA40" s="818"/>
      <c r="BB40" s="818"/>
      <c r="BC40" s="818"/>
      <c r="BD40" s="818"/>
      <c r="BE40" s="819" t="s">
        <v>403</v>
      </c>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t="s">
        <v>406</v>
      </c>
      <c r="C41" s="768"/>
      <c r="D41" s="768"/>
      <c r="E41" s="768"/>
      <c r="F41" s="768"/>
      <c r="G41" s="768"/>
      <c r="H41" s="768"/>
      <c r="I41" s="768"/>
      <c r="J41" s="768"/>
      <c r="K41" s="768"/>
      <c r="L41" s="768"/>
      <c r="M41" s="768"/>
      <c r="N41" s="768"/>
      <c r="O41" s="768"/>
      <c r="P41" s="769"/>
      <c r="Q41" s="770">
        <v>36</v>
      </c>
      <c r="R41" s="771"/>
      <c r="S41" s="771"/>
      <c r="T41" s="771"/>
      <c r="U41" s="771"/>
      <c r="V41" s="771">
        <v>35</v>
      </c>
      <c r="W41" s="771"/>
      <c r="X41" s="771"/>
      <c r="Y41" s="771"/>
      <c r="Z41" s="771"/>
      <c r="AA41" s="771">
        <v>1</v>
      </c>
      <c r="AB41" s="771"/>
      <c r="AC41" s="771"/>
      <c r="AD41" s="771"/>
      <c r="AE41" s="772"/>
      <c r="AF41" s="773" t="s">
        <v>122</v>
      </c>
      <c r="AG41" s="774"/>
      <c r="AH41" s="774"/>
      <c r="AI41" s="774"/>
      <c r="AJ41" s="775"/>
      <c r="AK41" s="821">
        <v>36</v>
      </c>
      <c r="AL41" s="817"/>
      <c r="AM41" s="817"/>
      <c r="AN41" s="817"/>
      <c r="AO41" s="817"/>
      <c r="AP41" s="817" t="s">
        <v>560</v>
      </c>
      <c r="AQ41" s="817"/>
      <c r="AR41" s="817"/>
      <c r="AS41" s="817"/>
      <c r="AT41" s="817"/>
      <c r="AU41" s="817" t="s">
        <v>560</v>
      </c>
      <c r="AV41" s="817"/>
      <c r="AW41" s="817"/>
      <c r="AX41" s="817"/>
      <c r="AY41" s="817"/>
      <c r="AZ41" s="818" t="s">
        <v>560</v>
      </c>
      <c r="BA41" s="818"/>
      <c r="BB41" s="818"/>
      <c r="BC41" s="818"/>
      <c r="BD41" s="818"/>
      <c r="BE41" s="819" t="s">
        <v>403</v>
      </c>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t="s">
        <v>561</v>
      </c>
      <c r="C42" s="768"/>
      <c r="D42" s="768"/>
      <c r="E42" s="768"/>
      <c r="F42" s="768"/>
      <c r="G42" s="768"/>
      <c r="H42" s="768"/>
      <c r="I42" s="768"/>
      <c r="J42" s="768"/>
      <c r="K42" s="768"/>
      <c r="L42" s="768"/>
      <c r="M42" s="768"/>
      <c r="N42" s="768"/>
      <c r="O42" s="768"/>
      <c r="P42" s="769"/>
      <c r="Q42" s="770">
        <v>4873</v>
      </c>
      <c r="R42" s="771"/>
      <c r="S42" s="771"/>
      <c r="T42" s="771"/>
      <c r="U42" s="771"/>
      <c r="V42" s="771">
        <v>4873</v>
      </c>
      <c r="W42" s="771"/>
      <c r="X42" s="771"/>
      <c r="Y42" s="771"/>
      <c r="Z42" s="771"/>
      <c r="AA42" s="771">
        <v>0</v>
      </c>
      <c r="AB42" s="771"/>
      <c r="AC42" s="771"/>
      <c r="AD42" s="771"/>
      <c r="AE42" s="772"/>
      <c r="AF42" s="773">
        <v>0</v>
      </c>
      <c r="AG42" s="774"/>
      <c r="AH42" s="774"/>
      <c r="AI42" s="774"/>
      <c r="AJ42" s="775"/>
      <c r="AK42" s="821">
        <v>1000</v>
      </c>
      <c r="AL42" s="817"/>
      <c r="AM42" s="817"/>
      <c r="AN42" s="817"/>
      <c r="AO42" s="817"/>
      <c r="AP42" s="817">
        <v>2928</v>
      </c>
      <c r="AQ42" s="817"/>
      <c r="AR42" s="817"/>
      <c r="AS42" s="817"/>
      <c r="AT42" s="817"/>
      <c r="AU42" s="817">
        <v>2651</v>
      </c>
      <c r="AV42" s="817"/>
      <c r="AW42" s="817"/>
      <c r="AX42" s="817"/>
      <c r="AY42" s="817"/>
      <c r="AZ42" s="818" t="s">
        <v>560</v>
      </c>
      <c r="BA42" s="818"/>
      <c r="BB42" s="818"/>
      <c r="BC42" s="818"/>
      <c r="BD42" s="818"/>
      <c r="BE42" s="819" t="s">
        <v>403</v>
      </c>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t="s">
        <v>562</v>
      </c>
      <c r="C43" s="768"/>
      <c r="D43" s="768"/>
      <c r="E43" s="768"/>
      <c r="F43" s="768"/>
      <c r="G43" s="768"/>
      <c r="H43" s="768"/>
      <c r="I43" s="768"/>
      <c r="J43" s="768"/>
      <c r="K43" s="768"/>
      <c r="L43" s="768"/>
      <c r="M43" s="768"/>
      <c r="N43" s="768"/>
      <c r="O43" s="768"/>
      <c r="P43" s="769"/>
      <c r="Q43" s="770">
        <v>16</v>
      </c>
      <c r="R43" s="771"/>
      <c r="S43" s="771"/>
      <c r="T43" s="771"/>
      <c r="U43" s="771"/>
      <c r="V43" s="771">
        <v>16</v>
      </c>
      <c r="W43" s="771"/>
      <c r="X43" s="771"/>
      <c r="Y43" s="771"/>
      <c r="Z43" s="771"/>
      <c r="AA43" s="771" t="s">
        <v>560</v>
      </c>
      <c r="AB43" s="771"/>
      <c r="AC43" s="771"/>
      <c r="AD43" s="771"/>
      <c r="AE43" s="772"/>
      <c r="AF43" s="773" t="s">
        <v>560</v>
      </c>
      <c r="AG43" s="774"/>
      <c r="AH43" s="774"/>
      <c r="AI43" s="774"/>
      <c r="AJ43" s="775"/>
      <c r="AK43" s="821" t="s">
        <v>560</v>
      </c>
      <c r="AL43" s="817"/>
      <c r="AM43" s="817"/>
      <c r="AN43" s="817"/>
      <c r="AO43" s="817"/>
      <c r="AP43" s="817">
        <v>413</v>
      </c>
      <c r="AQ43" s="817"/>
      <c r="AR43" s="817"/>
      <c r="AS43" s="817"/>
      <c r="AT43" s="817"/>
      <c r="AU43" s="817">
        <v>305</v>
      </c>
      <c r="AV43" s="817"/>
      <c r="AW43" s="817"/>
      <c r="AX43" s="817"/>
      <c r="AY43" s="817"/>
      <c r="AZ43" s="818" t="s">
        <v>560</v>
      </c>
      <c r="BA43" s="818"/>
      <c r="BB43" s="818"/>
      <c r="BC43" s="818"/>
      <c r="BD43" s="818"/>
      <c r="BE43" s="819" t="s">
        <v>403</v>
      </c>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379</v>
      </c>
      <c r="B63" s="776" t="s">
        <v>408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3998</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411</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563</v>
      </c>
      <c r="C68" s="857"/>
      <c r="D68" s="857"/>
      <c r="E68" s="857"/>
      <c r="F68" s="857"/>
      <c r="G68" s="857"/>
      <c r="H68" s="857"/>
      <c r="I68" s="857"/>
      <c r="J68" s="857"/>
      <c r="K68" s="857"/>
      <c r="L68" s="857"/>
      <c r="M68" s="857"/>
      <c r="N68" s="857"/>
      <c r="O68" s="857"/>
      <c r="P68" s="858"/>
      <c r="Q68" s="859">
        <v>1609</v>
      </c>
      <c r="R68" s="853"/>
      <c r="S68" s="853"/>
      <c r="T68" s="853"/>
      <c r="U68" s="853"/>
      <c r="V68" s="853">
        <v>1467</v>
      </c>
      <c r="W68" s="853"/>
      <c r="X68" s="853"/>
      <c r="Y68" s="853"/>
      <c r="Z68" s="853"/>
      <c r="AA68" s="853">
        <v>141</v>
      </c>
      <c r="AB68" s="853"/>
      <c r="AC68" s="853"/>
      <c r="AD68" s="853"/>
      <c r="AE68" s="853"/>
      <c r="AF68" s="853">
        <v>141</v>
      </c>
      <c r="AG68" s="853"/>
      <c r="AH68" s="853"/>
      <c r="AI68" s="853"/>
      <c r="AJ68" s="853"/>
      <c r="AK68" s="853" t="s">
        <v>560</v>
      </c>
      <c r="AL68" s="853"/>
      <c r="AM68" s="853"/>
      <c r="AN68" s="853"/>
      <c r="AO68" s="853"/>
      <c r="AP68" s="853" t="s">
        <v>560</v>
      </c>
      <c r="AQ68" s="853"/>
      <c r="AR68" s="853"/>
      <c r="AS68" s="853"/>
      <c r="AT68" s="853"/>
      <c r="AU68" s="853" t="s">
        <v>560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564</v>
      </c>
      <c r="C69" s="861"/>
      <c r="D69" s="861"/>
      <c r="E69" s="861"/>
      <c r="F69" s="861"/>
      <c r="G69" s="861"/>
      <c r="H69" s="861"/>
      <c r="I69" s="861"/>
      <c r="J69" s="861"/>
      <c r="K69" s="861"/>
      <c r="L69" s="861"/>
      <c r="M69" s="861"/>
      <c r="N69" s="861"/>
      <c r="O69" s="861"/>
      <c r="P69" s="862"/>
      <c r="Q69" s="863">
        <v>456917</v>
      </c>
      <c r="R69" s="817"/>
      <c r="S69" s="817"/>
      <c r="T69" s="817"/>
      <c r="U69" s="817"/>
      <c r="V69" s="817">
        <v>456118</v>
      </c>
      <c r="W69" s="817"/>
      <c r="X69" s="817"/>
      <c r="Y69" s="817"/>
      <c r="Z69" s="817"/>
      <c r="AA69" s="817">
        <v>799</v>
      </c>
      <c r="AB69" s="817"/>
      <c r="AC69" s="817"/>
      <c r="AD69" s="817"/>
      <c r="AE69" s="817"/>
      <c r="AF69" s="817">
        <v>794</v>
      </c>
      <c r="AG69" s="817"/>
      <c r="AH69" s="817"/>
      <c r="AI69" s="817"/>
      <c r="AJ69" s="817"/>
      <c r="AK69" s="817">
        <v>892</v>
      </c>
      <c r="AL69" s="817"/>
      <c r="AM69" s="817"/>
      <c r="AN69" s="817"/>
      <c r="AO69" s="817"/>
      <c r="AP69" s="817" t="s">
        <v>560</v>
      </c>
      <c r="AQ69" s="817"/>
      <c r="AR69" s="817"/>
      <c r="AS69" s="817"/>
      <c r="AT69" s="817"/>
      <c r="AU69" s="817" t="s">
        <v>560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379</v>
      </c>
      <c r="B88" s="776" t="s">
        <v>412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76" t="s">
        <v>413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421</v>
      </c>
      <c r="AB109" s="880"/>
      <c r="AC109" s="880"/>
      <c r="AD109" s="880"/>
      <c r="AE109" s="881"/>
      <c r="AF109" s="879" t="s">
        <v>422</v>
      </c>
      <c r="AG109" s="880"/>
      <c r="AH109" s="880"/>
      <c r="AI109" s="880"/>
      <c r="AJ109" s="881"/>
      <c r="AK109" s="879" t="s">
        <v>294</v>
      </c>
      <c r="AL109" s="880"/>
      <c r="AM109" s="880"/>
      <c r="AN109" s="880"/>
      <c r="AO109" s="881"/>
      <c r="AP109" s="879" t="s">
        <v>423</v>
      </c>
      <c r="AQ109" s="880"/>
      <c r="AR109" s="880"/>
      <c r="AS109" s="880"/>
      <c r="AT109" s="882"/>
      <c r="AU109" s="899" t="s">
        <v>420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421</v>
      </c>
      <c r="BR109" s="880"/>
      <c r="BS109" s="880"/>
      <c r="BT109" s="880"/>
      <c r="BU109" s="881"/>
      <c r="BV109" s="879" t="s">
        <v>422</v>
      </c>
      <c r="BW109" s="880"/>
      <c r="BX109" s="880"/>
      <c r="BY109" s="880"/>
      <c r="BZ109" s="881"/>
      <c r="CA109" s="879" t="s">
        <v>294</v>
      </c>
      <c r="CB109" s="880"/>
      <c r="CC109" s="880"/>
      <c r="CD109" s="880"/>
      <c r="CE109" s="881"/>
      <c r="CF109" s="900" t="s">
        <v>423</v>
      </c>
      <c r="CG109" s="900"/>
      <c r="CH109" s="900"/>
      <c r="CI109" s="900"/>
      <c r="CJ109" s="900"/>
      <c r="CK109" s="879" t="s">
        <v>424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421</v>
      </c>
      <c r="DH109" s="880"/>
      <c r="DI109" s="880"/>
      <c r="DJ109" s="880"/>
      <c r="DK109" s="881"/>
      <c r="DL109" s="879" t="s">
        <v>422</v>
      </c>
      <c r="DM109" s="880"/>
      <c r="DN109" s="880"/>
      <c r="DO109" s="880"/>
      <c r="DP109" s="881"/>
      <c r="DQ109" s="879" t="s">
        <v>294</v>
      </c>
      <c r="DR109" s="880"/>
      <c r="DS109" s="880"/>
      <c r="DT109" s="880"/>
      <c r="DU109" s="881"/>
      <c r="DV109" s="879" t="s">
        <v>423</v>
      </c>
      <c r="DW109" s="880"/>
      <c r="DX109" s="880"/>
      <c r="DY109" s="880"/>
      <c r="DZ109" s="882"/>
    </row>
    <row r="110" spans="1:131" s="224" customFormat="1" ht="26.25" customHeight="1" x14ac:dyDescent="0.2">
      <c r="A110" s="883" t="s">
        <v>425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12478044</v>
      </c>
      <c r="AB110" s="887"/>
      <c r="AC110" s="887"/>
      <c r="AD110" s="887"/>
      <c r="AE110" s="888"/>
      <c r="AF110" s="889">
        <v>12026322</v>
      </c>
      <c r="AG110" s="887"/>
      <c r="AH110" s="887"/>
      <c r="AI110" s="887"/>
      <c r="AJ110" s="888"/>
      <c r="AK110" s="889">
        <v>11912422</v>
      </c>
      <c r="AL110" s="887"/>
      <c r="AM110" s="887"/>
      <c r="AN110" s="887"/>
      <c r="AO110" s="888"/>
      <c r="AP110" s="890">
        <v>25.5</v>
      </c>
      <c r="AQ110" s="891"/>
      <c r="AR110" s="891"/>
      <c r="AS110" s="891"/>
      <c r="AT110" s="892"/>
      <c r="AU110" s="893" t="s">
        <v>69</v>
      </c>
      <c r="AV110" s="894"/>
      <c r="AW110" s="894"/>
      <c r="AX110" s="894"/>
      <c r="AY110" s="894"/>
      <c r="AZ110" s="916" t="s">
        <v>426</v>
      </c>
      <c r="BA110" s="884"/>
      <c r="BB110" s="884"/>
      <c r="BC110" s="884"/>
      <c r="BD110" s="884"/>
      <c r="BE110" s="884"/>
      <c r="BF110" s="884"/>
      <c r="BG110" s="884"/>
      <c r="BH110" s="884"/>
      <c r="BI110" s="884"/>
      <c r="BJ110" s="884"/>
      <c r="BK110" s="884"/>
      <c r="BL110" s="884"/>
      <c r="BM110" s="884"/>
      <c r="BN110" s="884"/>
      <c r="BO110" s="884"/>
      <c r="BP110" s="885"/>
      <c r="BQ110" s="917">
        <v>115881931</v>
      </c>
      <c r="BR110" s="918"/>
      <c r="BS110" s="918"/>
      <c r="BT110" s="918"/>
      <c r="BU110" s="918"/>
      <c r="BV110" s="918">
        <v>111815252</v>
      </c>
      <c r="BW110" s="918"/>
      <c r="BX110" s="918"/>
      <c r="BY110" s="918"/>
      <c r="BZ110" s="918"/>
      <c r="CA110" s="918">
        <v>108105032</v>
      </c>
      <c r="CB110" s="918"/>
      <c r="CC110" s="918"/>
      <c r="CD110" s="918"/>
      <c r="CE110" s="918"/>
      <c r="CF110" s="931">
        <v>231.1</v>
      </c>
      <c r="CG110" s="932"/>
      <c r="CH110" s="932"/>
      <c r="CI110" s="932"/>
      <c r="CJ110" s="932"/>
      <c r="CK110" s="933" t="s">
        <v>427</v>
      </c>
      <c r="CL110" s="934"/>
      <c r="CM110" s="916" t="s">
        <v>428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360777</v>
      </c>
      <c r="DH110" s="918"/>
      <c r="DI110" s="918"/>
      <c r="DJ110" s="918"/>
      <c r="DK110" s="918"/>
      <c r="DL110" s="918">
        <v>272551</v>
      </c>
      <c r="DM110" s="918"/>
      <c r="DN110" s="918"/>
      <c r="DO110" s="918"/>
      <c r="DP110" s="918"/>
      <c r="DQ110" s="918">
        <v>183026</v>
      </c>
      <c r="DR110" s="918"/>
      <c r="DS110" s="918"/>
      <c r="DT110" s="918"/>
      <c r="DU110" s="918"/>
      <c r="DV110" s="919">
        <v>0.4</v>
      </c>
      <c r="DW110" s="919"/>
      <c r="DX110" s="919"/>
      <c r="DY110" s="919"/>
      <c r="DZ110" s="920"/>
    </row>
    <row r="111" spans="1:131" s="224" customFormat="1" ht="26.25" customHeight="1" x14ac:dyDescent="0.2">
      <c r="A111" s="921" t="s">
        <v>429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430</v>
      </c>
      <c r="BA111" s="910"/>
      <c r="BB111" s="910"/>
      <c r="BC111" s="910"/>
      <c r="BD111" s="910"/>
      <c r="BE111" s="910"/>
      <c r="BF111" s="910"/>
      <c r="BG111" s="910"/>
      <c r="BH111" s="910"/>
      <c r="BI111" s="910"/>
      <c r="BJ111" s="910"/>
      <c r="BK111" s="910"/>
      <c r="BL111" s="910"/>
      <c r="BM111" s="910"/>
      <c r="BN111" s="910"/>
      <c r="BO111" s="910"/>
      <c r="BP111" s="911"/>
      <c r="BQ111" s="912">
        <v>360777</v>
      </c>
      <c r="BR111" s="913"/>
      <c r="BS111" s="913"/>
      <c r="BT111" s="913"/>
      <c r="BU111" s="913"/>
      <c r="BV111" s="913">
        <v>272551</v>
      </c>
      <c r="BW111" s="913"/>
      <c r="BX111" s="913"/>
      <c r="BY111" s="913"/>
      <c r="BZ111" s="913"/>
      <c r="CA111" s="913">
        <v>183026</v>
      </c>
      <c r="CB111" s="913"/>
      <c r="CC111" s="913"/>
      <c r="CD111" s="913"/>
      <c r="CE111" s="913"/>
      <c r="CF111" s="907">
        <v>0.4</v>
      </c>
      <c r="CG111" s="908"/>
      <c r="CH111" s="908"/>
      <c r="CI111" s="908"/>
      <c r="CJ111" s="908"/>
      <c r="CK111" s="935"/>
      <c r="CL111" s="936"/>
      <c r="CM111" s="909" t="s">
        <v>431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432</v>
      </c>
      <c r="B112" s="940"/>
      <c r="C112" s="910" t="s">
        <v>433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434</v>
      </c>
      <c r="BA112" s="910"/>
      <c r="BB112" s="910"/>
      <c r="BC112" s="910"/>
      <c r="BD112" s="910"/>
      <c r="BE112" s="910"/>
      <c r="BF112" s="910"/>
      <c r="BG112" s="910"/>
      <c r="BH112" s="910"/>
      <c r="BI112" s="910"/>
      <c r="BJ112" s="910"/>
      <c r="BK112" s="910"/>
      <c r="BL112" s="910"/>
      <c r="BM112" s="910"/>
      <c r="BN112" s="910"/>
      <c r="BO112" s="910"/>
      <c r="BP112" s="911"/>
      <c r="BQ112" s="912">
        <v>24023973</v>
      </c>
      <c r="BR112" s="913"/>
      <c r="BS112" s="913"/>
      <c r="BT112" s="913"/>
      <c r="BU112" s="913"/>
      <c r="BV112" s="913">
        <v>21443469</v>
      </c>
      <c r="BW112" s="913"/>
      <c r="BX112" s="913"/>
      <c r="BY112" s="913"/>
      <c r="BZ112" s="913"/>
      <c r="CA112" s="913">
        <v>19867672</v>
      </c>
      <c r="CB112" s="913"/>
      <c r="CC112" s="913"/>
      <c r="CD112" s="913"/>
      <c r="CE112" s="913"/>
      <c r="CF112" s="907">
        <v>42.5</v>
      </c>
      <c r="CG112" s="908"/>
      <c r="CH112" s="908"/>
      <c r="CI112" s="908"/>
      <c r="CJ112" s="908"/>
      <c r="CK112" s="935"/>
      <c r="CL112" s="936"/>
      <c r="CM112" s="909" t="s">
        <v>435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436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1564729</v>
      </c>
      <c r="AB113" s="925"/>
      <c r="AC113" s="925"/>
      <c r="AD113" s="925"/>
      <c r="AE113" s="926"/>
      <c r="AF113" s="927">
        <v>1537898</v>
      </c>
      <c r="AG113" s="925"/>
      <c r="AH113" s="925"/>
      <c r="AI113" s="925"/>
      <c r="AJ113" s="926"/>
      <c r="AK113" s="927">
        <v>1488863</v>
      </c>
      <c r="AL113" s="925"/>
      <c r="AM113" s="925"/>
      <c r="AN113" s="925"/>
      <c r="AO113" s="926"/>
      <c r="AP113" s="928">
        <v>3.2</v>
      </c>
      <c r="AQ113" s="929"/>
      <c r="AR113" s="929"/>
      <c r="AS113" s="929"/>
      <c r="AT113" s="930"/>
      <c r="AU113" s="895"/>
      <c r="AV113" s="896"/>
      <c r="AW113" s="896"/>
      <c r="AX113" s="896"/>
      <c r="AY113" s="896"/>
      <c r="AZ113" s="909" t="s">
        <v>437</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440</v>
      </c>
      <c r="BA114" s="910"/>
      <c r="BB114" s="910"/>
      <c r="BC114" s="910"/>
      <c r="BD114" s="910"/>
      <c r="BE114" s="910"/>
      <c r="BF114" s="910"/>
      <c r="BG114" s="910"/>
      <c r="BH114" s="910"/>
      <c r="BI114" s="910"/>
      <c r="BJ114" s="910"/>
      <c r="BK114" s="910"/>
      <c r="BL114" s="910"/>
      <c r="BM114" s="910"/>
      <c r="BN114" s="910"/>
      <c r="BO114" s="910"/>
      <c r="BP114" s="911"/>
      <c r="BQ114" s="912">
        <v>14778477</v>
      </c>
      <c r="BR114" s="913"/>
      <c r="BS114" s="913"/>
      <c r="BT114" s="913"/>
      <c r="BU114" s="913"/>
      <c r="BV114" s="913">
        <v>14221680</v>
      </c>
      <c r="BW114" s="913"/>
      <c r="BX114" s="913"/>
      <c r="BY114" s="913"/>
      <c r="BZ114" s="913"/>
      <c r="CA114" s="913">
        <v>14612628</v>
      </c>
      <c r="CB114" s="913"/>
      <c r="CC114" s="913"/>
      <c r="CD114" s="913"/>
      <c r="CE114" s="913"/>
      <c r="CF114" s="907">
        <v>31.2</v>
      </c>
      <c r="CG114" s="908"/>
      <c r="CH114" s="908"/>
      <c r="CI114" s="908"/>
      <c r="CJ114" s="908"/>
      <c r="CK114" s="935"/>
      <c r="CL114" s="936"/>
      <c r="CM114" s="909" t="s">
        <v>441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442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92738</v>
      </c>
      <c r="AB115" s="925"/>
      <c r="AC115" s="925"/>
      <c r="AD115" s="925"/>
      <c r="AE115" s="926"/>
      <c r="AF115" s="927">
        <v>92799</v>
      </c>
      <c r="AG115" s="925"/>
      <c r="AH115" s="925"/>
      <c r="AI115" s="925"/>
      <c r="AJ115" s="926"/>
      <c r="AK115" s="927">
        <v>92861</v>
      </c>
      <c r="AL115" s="925"/>
      <c r="AM115" s="925"/>
      <c r="AN115" s="925"/>
      <c r="AO115" s="926"/>
      <c r="AP115" s="928">
        <v>0.2</v>
      </c>
      <c r="AQ115" s="929"/>
      <c r="AR115" s="929"/>
      <c r="AS115" s="929"/>
      <c r="AT115" s="930"/>
      <c r="AU115" s="895"/>
      <c r="AV115" s="896"/>
      <c r="AW115" s="896"/>
      <c r="AX115" s="896"/>
      <c r="AY115" s="896"/>
      <c r="AZ115" s="909" t="s">
        <v>443</v>
      </c>
      <c r="BA115" s="910"/>
      <c r="BB115" s="910"/>
      <c r="BC115" s="910"/>
      <c r="BD115" s="910"/>
      <c r="BE115" s="910"/>
      <c r="BF115" s="910"/>
      <c r="BG115" s="910"/>
      <c r="BH115" s="910"/>
      <c r="BI115" s="910"/>
      <c r="BJ115" s="910"/>
      <c r="BK115" s="910"/>
      <c r="BL115" s="910"/>
      <c r="BM115" s="910"/>
      <c r="BN115" s="910"/>
      <c r="BO115" s="910"/>
      <c r="BP115" s="911"/>
      <c r="BQ115" s="912">
        <v>684285</v>
      </c>
      <c r="BR115" s="913"/>
      <c r="BS115" s="913"/>
      <c r="BT115" s="913"/>
      <c r="BU115" s="913"/>
      <c r="BV115" s="913">
        <v>461004</v>
      </c>
      <c r="BW115" s="913"/>
      <c r="BX115" s="913"/>
      <c r="BY115" s="913"/>
      <c r="BZ115" s="913"/>
      <c r="CA115" s="913">
        <v>484190</v>
      </c>
      <c r="CB115" s="913"/>
      <c r="CC115" s="913"/>
      <c r="CD115" s="913"/>
      <c r="CE115" s="913"/>
      <c r="CF115" s="907">
        <v>1</v>
      </c>
      <c r="CG115" s="908"/>
      <c r="CH115" s="908"/>
      <c r="CI115" s="908"/>
      <c r="CJ115" s="908"/>
      <c r="CK115" s="935"/>
      <c r="CL115" s="936"/>
      <c r="CM115" s="909" t="s">
        <v>444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445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1755</v>
      </c>
      <c r="AB116" s="946"/>
      <c r="AC116" s="946"/>
      <c r="AD116" s="946"/>
      <c r="AE116" s="947"/>
      <c r="AF116" s="948">
        <v>4371</v>
      </c>
      <c r="AG116" s="946"/>
      <c r="AH116" s="946"/>
      <c r="AI116" s="946"/>
      <c r="AJ116" s="947"/>
      <c r="AK116" s="948">
        <v>3130</v>
      </c>
      <c r="AL116" s="946"/>
      <c r="AM116" s="946"/>
      <c r="AN116" s="946"/>
      <c r="AO116" s="947"/>
      <c r="AP116" s="949">
        <v>0</v>
      </c>
      <c r="AQ116" s="950"/>
      <c r="AR116" s="950"/>
      <c r="AS116" s="950"/>
      <c r="AT116" s="951"/>
      <c r="AU116" s="895"/>
      <c r="AV116" s="896"/>
      <c r="AW116" s="896"/>
      <c r="AX116" s="896"/>
      <c r="AY116" s="896"/>
      <c r="AZ116" s="954" t="s">
        <v>446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448</v>
      </c>
      <c r="Z117" s="881"/>
      <c r="AA117" s="965">
        <v>14137266</v>
      </c>
      <c r="AB117" s="966"/>
      <c r="AC117" s="966"/>
      <c r="AD117" s="966"/>
      <c r="AE117" s="967"/>
      <c r="AF117" s="968">
        <v>13661390</v>
      </c>
      <c r="AG117" s="966"/>
      <c r="AH117" s="966"/>
      <c r="AI117" s="966"/>
      <c r="AJ117" s="967"/>
      <c r="AK117" s="968">
        <v>13497276</v>
      </c>
      <c r="AL117" s="966"/>
      <c r="AM117" s="966"/>
      <c r="AN117" s="966"/>
      <c r="AO117" s="967"/>
      <c r="AP117" s="969"/>
      <c r="AQ117" s="970"/>
      <c r="AR117" s="970"/>
      <c r="AS117" s="970"/>
      <c r="AT117" s="971"/>
      <c r="AU117" s="895"/>
      <c r="AV117" s="896"/>
      <c r="AW117" s="896"/>
      <c r="AX117" s="896"/>
      <c r="AY117" s="896"/>
      <c r="AZ117" s="961" t="s">
        <v>449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450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424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421</v>
      </c>
      <c r="AB118" s="880"/>
      <c r="AC118" s="880"/>
      <c r="AD118" s="880"/>
      <c r="AE118" s="881"/>
      <c r="AF118" s="879" t="s">
        <v>422</v>
      </c>
      <c r="AG118" s="880"/>
      <c r="AH118" s="880"/>
      <c r="AI118" s="880"/>
      <c r="AJ118" s="881"/>
      <c r="AK118" s="879" t="s">
        <v>294</v>
      </c>
      <c r="AL118" s="880"/>
      <c r="AM118" s="880"/>
      <c r="AN118" s="880"/>
      <c r="AO118" s="881"/>
      <c r="AP118" s="957" t="s">
        <v>423</v>
      </c>
      <c r="AQ118" s="958"/>
      <c r="AR118" s="958"/>
      <c r="AS118" s="958"/>
      <c r="AT118" s="959"/>
      <c r="AU118" s="895"/>
      <c r="AV118" s="896"/>
      <c r="AW118" s="896"/>
      <c r="AX118" s="896"/>
      <c r="AY118" s="896"/>
      <c r="AZ118" s="960" t="s">
        <v>451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452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427</v>
      </c>
      <c r="B119" s="934"/>
      <c r="C119" s="916" t="s">
        <v>428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92738</v>
      </c>
      <c r="AB119" s="887"/>
      <c r="AC119" s="887"/>
      <c r="AD119" s="887"/>
      <c r="AE119" s="888"/>
      <c r="AF119" s="889">
        <v>92799</v>
      </c>
      <c r="AG119" s="887"/>
      <c r="AH119" s="887"/>
      <c r="AI119" s="887"/>
      <c r="AJ119" s="888"/>
      <c r="AK119" s="889">
        <v>92861</v>
      </c>
      <c r="AL119" s="887"/>
      <c r="AM119" s="887"/>
      <c r="AN119" s="887"/>
      <c r="AO119" s="888"/>
      <c r="AP119" s="890">
        <v>0.2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453</v>
      </c>
      <c r="BP119" s="992"/>
      <c r="BQ119" s="986">
        <v>155729443</v>
      </c>
      <c r="BR119" s="987"/>
      <c r="BS119" s="987"/>
      <c r="BT119" s="987"/>
      <c r="BU119" s="987"/>
      <c r="BV119" s="987">
        <v>148213956</v>
      </c>
      <c r="BW119" s="987"/>
      <c r="BX119" s="987"/>
      <c r="BY119" s="987"/>
      <c r="BZ119" s="987"/>
      <c r="CA119" s="987">
        <v>143252548</v>
      </c>
      <c r="CB119" s="987"/>
      <c r="CC119" s="987"/>
      <c r="CD119" s="987"/>
      <c r="CE119" s="987"/>
      <c r="CF119" s="988"/>
      <c r="CG119" s="989"/>
      <c r="CH119" s="989"/>
      <c r="CI119" s="989"/>
      <c r="CJ119" s="990"/>
      <c r="CK119" s="937"/>
      <c r="CL119" s="938"/>
      <c r="CM119" s="960" t="s">
        <v>454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431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455</v>
      </c>
      <c r="AV120" s="979"/>
      <c r="AW120" s="979"/>
      <c r="AX120" s="979"/>
      <c r="AY120" s="980"/>
      <c r="AZ120" s="916" t="s">
        <v>456</v>
      </c>
      <c r="BA120" s="884"/>
      <c r="BB120" s="884"/>
      <c r="BC120" s="884"/>
      <c r="BD120" s="884"/>
      <c r="BE120" s="884"/>
      <c r="BF120" s="884"/>
      <c r="BG120" s="884"/>
      <c r="BH120" s="884"/>
      <c r="BI120" s="884"/>
      <c r="BJ120" s="884"/>
      <c r="BK120" s="884"/>
      <c r="BL120" s="884"/>
      <c r="BM120" s="884"/>
      <c r="BN120" s="884"/>
      <c r="BO120" s="884"/>
      <c r="BP120" s="885"/>
      <c r="BQ120" s="917">
        <v>13347714</v>
      </c>
      <c r="BR120" s="918"/>
      <c r="BS120" s="918"/>
      <c r="BT120" s="918"/>
      <c r="BU120" s="918"/>
      <c r="BV120" s="918">
        <v>16084323</v>
      </c>
      <c r="BW120" s="918"/>
      <c r="BX120" s="918"/>
      <c r="BY120" s="918"/>
      <c r="BZ120" s="918"/>
      <c r="CA120" s="918">
        <v>17126742</v>
      </c>
      <c r="CB120" s="918"/>
      <c r="CC120" s="918"/>
      <c r="CD120" s="918"/>
      <c r="CE120" s="918"/>
      <c r="CF120" s="931">
        <v>36.6</v>
      </c>
      <c r="CG120" s="932"/>
      <c r="CH120" s="932"/>
      <c r="CI120" s="932"/>
      <c r="CJ120" s="932"/>
      <c r="CK120" s="993" t="s">
        <v>457</v>
      </c>
      <c r="CL120" s="994"/>
      <c r="CM120" s="994"/>
      <c r="CN120" s="994"/>
      <c r="CO120" s="995"/>
      <c r="CP120" s="1001" t="s">
        <v>400</v>
      </c>
      <c r="CQ120" s="1002"/>
      <c r="CR120" s="1002"/>
      <c r="CS120" s="1002"/>
      <c r="CT120" s="1002"/>
      <c r="CU120" s="1002"/>
      <c r="CV120" s="1002"/>
      <c r="CW120" s="1002"/>
      <c r="CX120" s="1002"/>
      <c r="CY120" s="1002"/>
      <c r="CZ120" s="1002"/>
      <c r="DA120" s="1002"/>
      <c r="DB120" s="1002"/>
      <c r="DC120" s="1002"/>
      <c r="DD120" s="1002"/>
      <c r="DE120" s="1002"/>
      <c r="DF120" s="1003"/>
      <c r="DG120" s="917">
        <v>14246692</v>
      </c>
      <c r="DH120" s="918"/>
      <c r="DI120" s="918"/>
      <c r="DJ120" s="918"/>
      <c r="DK120" s="918"/>
      <c r="DL120" s="918">
        <v>12959583</v>
      </c>
      <c r="DM120" s="918"/>
      <c r="DN120" s="918"/>
      <c r="DO120" s="918"/>
      <c r="DP120" s="918"/>
      <c r="DQ120" s="918">
        <v>12247985</v>
      </c>
      <c r="DR120" s="918"/>
      <c r="DS120" s="918"/>
      <c r="DT120" s="918"/>
      <c r="DU120" s="918"/>
      <c r="DV120" s="919">
        <v>26.2</v>
      </c>
      <c r="DW120" s="919"/>
      <c r="DX120" s="919"/>
      <c r="DY120" s="919"/>
      <c r="DZ120" s="920"/>
    </row>
    <row r="121" spans="1:130" s="224" customFormat="1" ht="26.25" customHeight="1" x14ac:dyDescent="0.2">
      <c r="A121" s="1044"/>
      <c r="B121" s="936"/>
      <c r="C121" s="961" t="s">
        <v>458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459</v>
      </c>
      <c r="BA121" s="910"/>
      <c r="BB121" s="910"/>
      <c r="BC121" s="910"/>
      <c r="BD121" s="910"/>
      <c r="BE121" s="910"/>
      <c r="BF121" s="910"/>
      <c r="BG121" s="910"/>
      <c r="BH121" s="910"/>
      <c r="BI121" s="910"/>
      <c r="BJ121" s="910"/>
      <c r="BK121" s="910"/>
      <c r="BL121" s="910"/>
      <c r="BM121" s="910"/>
      <c r="BN121" s="910"/>
      <c r="BO121" s="910"/>
      <c r="BP121" s="911"/>
      <c r="BQ121" s="912">
        <v>13291686</v>
      </c>
      <c r="BR121" s="913"/>
      <c r="BS121" s="913"/>
      <c r="BT121" s="913"/>
      <c r="BU121" s="913"/>
      <c r="BV121" s="913">
        <v>12353168</v>
      </c>
      <c r="BW121" s="913"/>
      <c r="BX121" s="913"/>
      <c r="BY121" s="913"/>
      <c r="BZ121" s="913"/>
      <c r="CA121" s="913">
        <v>11596337</v>
      </c>
      <c r="CB121" s="913"/>
      <c r="CC121" s="913"/>
      <c r="CD121" s="913"/>
      <c r="CE121" s="913"/>
      <c r="CF121" s="907">
        <v>24.8</v>
      </c>
      <c r="CG121" s="908"/>
      <c r="CH121" s="908"/>
      <c r="CI121" s="908"/>
      <c r="CJ121" s="908"/>
      <c r="CK121" s="996"/>
      <c r="CL121" s="997"/>
      <c r="CM121" s="997"/>
      <c r="CN121" s="997"/>
      <c r="CO121" s="998"/>
      <c r="CP121" s="1006" t="s">
        <v>404</v>
      </c>
      <c r="CQ121" s="1007"/>
      <c r="CR121" s="1007"/>
      <c r="CS121" s="1007"/>
      <c r="CT121" s="1007"/>
      <c r="CU121" s="1007"/>
      <c r="CV121" s="1007"/>
      <c r="CW121" s="1007"/>
      <c r="CX121" s="1007"/>
      <c r="CY121" s="1007"/>
      <c r="CZ121" s="1007"/>
      <c r="DA121" s="1007"/>
      <c r="DB121" s="1007"/>
      <c r="DC121" s="1007"/>
      <c r="DD121" s="1007"/>
      <c r="DE121" s="1007"/>
      <c r="DF121" s="1008"/>
      <c r="DG121" s="912">
        <v>2645248</v>
      </c>
      <c r="DH121" s="913"/>
      <c r="DI121" s="913"/>
      <c r="DJ121" s="913"/>
      <c r="DK121" s="913"/>
      <c r="DL121" s="913">
        <v>2637135</v>
      </c>
      <c r="DM121" s="913"/>
      <c r="DN121" s="913"/>
      <c r="DO121" s="913"/>
      <c r="DP121" s="913"/>
      <c r="DQ121" s="913">
        <v>2709278</v>
      </c>
      <c r="DR121" s="913"/>
      <c r="DS121" s="913"/>
      <c r="DT121" s="913"/>
      <c r="DU121" s="913"/>
      <c r="DV121" s="914">
        <v>5.8</v>
      </c>
      <c r="DW121" s="914"/>
      <c r="DX121" s="914"/>
      <c r="DY121" s="914"/>
      <c r="DZ121" s="915"/>
    </row>
    <row r="122" spans="1:130" s="224" customFormat="1" ht="26.25" customHeight="1" x14ac:dyDescent="0.2">
      <c r="A122" s="1044"/>
      <c r="B122" s="936"/>
      <c r="C122" s="909" t="s">
        <v>441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460</v>
      </c>
      <c r="BA122" s="952"/>
      <c r="BB122" s="952"/>
      <c r="BC122" s="952"/>
      <c r="BD122" s="952"/>
      <c r="BE122" s="952"/>
      <c r="BF122" s="952"/>
      <c r="BG122" s="952"/>
      <c r="BH122" s="952"/>
      <c r="BI122" s="952"/>
      <c r="BJ122" s="952"/>
      <c r="BK122" s="952"/>
      <c r="BL122" s="952"/>
      <c r="BM122" s="952"/>
      <c r="BN122" s="952"/>
      <c r="BO122" s="952"/>
      <c r="BP122" s="953"/>
      <c r="BQ122" s="986">
        <v>102260567</v>
      </c>
      <c r="BR122" s="987"/>
      <c r="BS122" s="987"/>
      <c r="BT122" s="987"/>
      <c r="BU122" s="987"/>
      <c r="BV122" s="987">
        <v>99584251</v>
      </c>
      <c r="BW122" s="987"/>
      <c r="BX122" s="987"/>
      <c r="BY122" s="987"/>
      <c r="BZ122" s="987"/>
      <c r="CA122" s="987">
        <v>98158280</v>
      </c>
      <c r="CB122" s="987"/>
      <c r="CC122" s="987"/>
      <c r="CD122" s="987"/>
      <c r="CE122" s="987"/>
      <c r="CF122" s="1004">
        <v>209.8</v>
      </c>
      <c r="CG122" s="1005"/>
      <c r="CH122" s="1005"/>
      <c r="CI122" s="1005"/>
      <c r="CJ122" s="1005"/>
      <c r="CK122" s="996"/>
      <c r="CL122" s="997"/>
      <c r="CM122" s="997"/>
      <c r="CN122" s="997"/>
      <c r="CO122" s="998"/>
      <c r="CP122" s="1006" t="s">
        <v>461</v>
      </c>
      <c r="CQ122" s="1007"/>
      <c r="CR122" s="1007"/>
      <c r="CS122" s="1007"/>
      <c r="CT122" s="1007"/>
      <c r="CU122" s="1007"/>
      <c r="CV122" s="1007"/>
      <c r="CW122" s="1007"/>
      <c r="CX122" s="1007"/>
      <c r="CY122" s="1007"/>
      <c r="CZ122" s="1007"/>
      <c r="DA122" s="1007"/>
      <c r="DB122" s="1007"/>
      <c r="DC122" s="1007"/>
      <c r="DD122" s="1007"/>
      <c r="DE122" s="1007"/>
      <c r="DF122" s="1008"/>
      <c r="DG122" s="912">
        <v>4174484</v>
      </c>
      <c r="DH122" s="913"/>
      <c r="DI122" s="913"/>
      <c r="DJ122" s="913"/>
      <c r="DK122" s="913"/>
      <c r="DL122" s="913">
        <v>3227351</v>
      </c>
      <c r="DM122" s="913"/>
      <c r="DN122" s="913"/>
      <c r="DO122" s="913"/>
      <c r="DP122" s="913"/>
      <c r="DQ122" s="913">
        <v>2650975</v>
      </c>
      <c r="DR122" s="913"/>
      <c r="DS122" s="913"/>
      <c r="DT122" s="913"/>
      <c r="DU122" s="913"/>
      <c r="DV122" s="914">
        <v>5.7</v>
      </c>
      <c r="DW122" s="914"/>
      <c r="DX122" s="914"/>
      <c r="DY122" s="914"/>
      <c r="DZ122" s="915"/>
    </row>
    <row r="123" spans="1:130" s="224" customFormat="1" ht="26.25" customHeight="1" x14ac:dyDescent="0.2">
      <c r="A123" s="1044"/>
      <c r="B123" s="936"/>
      <c r="C123" s="909" t="s">
        <v>447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462</v>
      </c>
      <c r="BP123" s="992"/>
      <c r="BQ123" s="1050">
        <v>128899967</v>
      </c>
      <c r="BR123" s="1051"/>
      <c r="BS123" s="1051"/>
      <c r="BT123" s="1051"/>
      <c r="BU123" s="1051"/>
      <c r="BV123" s="1051">
        <v>128021742</v>
      </c>
      <c r="BW123" s="1051"/>
      <c r="BX123" s="1051"/>
      <c r="BY123" s="1051"/>
      <c r="BZ123" s="1051"/>
      <c r="CA123" s="1051">
        <v>126881359</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964201</v>
      </c>
      <c r="DH123" s="946"/>
      <c r="DI123" s="946"/>
      <c r="DJ123" s="946"/>
      <c r="DK123" s="947"/>
      <c r="DL123" s="948">
        <v>864448</v>
      </c>
      <c r="DM123" s="946"/>
      <c r="DN123" s="946"/>
      <c r="DO123" s="946"/>
      <c r="DP123" s="947"/>
      <c r="DQ123" s="948">
        <v>838807</v>
      </c>
      <c r="DR123" s="946"/>
      <c r="DS123" s="946"/>
      <c r="DT123" s="946"/>
      <c r="DU123" s="947"/>
      <c r="DV123" s="949">
        <v>1.8</v>
      </c>
      <c r="DW123" s="950"/>
      <c r="DX123" s="950"/>
      <c r="DY123" s="950"/>
      <c r="DZ123" s="951"/>
    </row>
    <row r="124" spans="1:130" s="224" customFormat="1" ht="26.25" customHeight="1" thickBot="1" x14ac:dyDescent="0.25">
      <c r="A124" s="1044"/>
      <c r="B124" s="936"/>
      <c r="C124" s="909" t="s">
        <v>450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463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56</v>
      </c>
      <c r="BR124" s="1014"/>
      <c r="BS124" s="1014"/>
      <c r="BT124" s="1014"/>
      <c r="BU124" s="1014"/>
      <c r="BV124" s="1014">
        <v>43.7</v>
      </c>
      <c r="BW124" s="1014"/>
      <c r="BX124" s="1014"/>
      <c r="BY124" s="1014"/>
      <c r="BZ124" s="1014"/>
      <c r="CA124" s="1014">
        <v>34.9</v>
      </c>
      <c r="CB124" s="1014"/>
      <c r="CC124" s="1014"/>
      <c r="CD124" s="1014"/>
      <c r="CE124" s="1014"/>
      <c r="CF124" s="1015"/>
      <c r="CG124" s="1016"/>
      <c r="CH124" s="1016"/>
      <c r="CI124" s="1016"/>
      <c r="CJ124" s="1017"/>
      <c r="CK124" s="999"/>
      <c r="CL124" s="999"/>
      <c r="CM124" s="999"/>
      <c r="CN124" s="999"/>
      <c r="CO124" s="1000"/>
      <c r="CP124" s="1006" t="s">
        <v>464</v>
      </c>
      <c r="CQ124" s="1007"/>
      <c r="CR124" s="1007"/>
      <c r="CS124" s="1007"/>
      <c r="CT124" s="1007"/>
      <c r="CU124" s="1007"/>
      <c r="CV124" s="1007"/>
      <c r="CW124" s="1007"/>
      <c r="CX124" s="1007"/>
      <c r="CY124" s="1007"/>
      <c r="CZ124" s="1007"/>
      <c r="DA124" s="1007"/>
      <c r="DB124" s="1007"/>
      <c r="DC124" s="1007"/>
      <c r="DD124" s="1007"/>
      <c r="DE124" s="1007"/>
      <c r="DF124" s="1008"/>
      <c r="DG124" s="991">
        <v>1993348</v>
      </c>
      <c r="DH124" s="973"/>
      <c r="DI124" s="973"/>
      <c r="DJ124" s="973"/>
      <c r="DK124" s="974"/>
      <c r="DL124" s="972">
        <v>1754952</v>
      </c>
      <c r="DM124" s="973"/>
      <c r="DN124" s="973"/>
      <c r="DO124" s="973"/>
      <c r="DP124" s="974"/>
      <c r="DQ124" s="972">
        <v>1420627</v>
      </c>
      <c r="DR124" s="973"/>
      <c r="DS124" s="973"/>
      <c r="DT124" s="973"/>
      <c r="DU124" s="974"/>
      <c r="DV124" s="975">
        <v>3</v>
      </c>
      <c r="DW124" s="976"/>
      <c r="DX124" s="976"/>
      <c r="DY124" s="976"/>
      <c r="DZ124" s="977"/>
    </row>
    <row r="125" spans="1:130" s="224" customFormat="1" ht="26.25" customHeight="1" x14ac:dyDescent="0.2">
      <c r="A125" s="1044"/>
      <c r="B125" s="936"/>
      <c r="C125" s="909" t="s">
        <v>452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465</v>
      </c>
      <c r="CL125" s="994"/>
      <c r="CM125" s="994"/>
      <c r="CN125" s="994"/>
      <c r="CO125" s="995"/>
      <c r="CP125" s="916" t="s">
        <v>466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454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467</v>
      </c>
      <c r="CQ126" s="910"/>
      <c r="CR126" s="910"/>
      <c r="CS126" s="910"/>
      <c r="CT126" s="910"/>
      <c r="CU126" s="910"/>
      <c r="CV126" s="910"/>
      <c r="CW126" s="910"/>
      <c r="CX126" s="910"/>
      <c r="CY126" s="910"/>
      <c r="CZ126" s="910"/>
      <c r="DA126" s="910"/>
      <c r="DB126" s="910"/>
      <c r="DC126" s="910"/>
      <c r="DD126" s="910"/>
      <c r="DE126" s="910"/>
      <c r="DF126" s="911"/>
      <c r="DG126" s="912">
        <v>609095</v>
      </c>
      <c r="DH126" s="913"/>
      <c r="DI126" s="913"/>
      <c r="DJ126" s="913"/>
      <c r="DK126" s="913"/>
      <c r="DL126" s="913">
        <v>369614</v>
      </c>
      <c r="DM126" s="913"/>
      <c r="DN126" s="913"/>
      <c r="DO126" s="913"/>
      <c r="DP126" s="913"/>
      <c r="DQ126" s="913">
        <v>353278</v>
      </c>
      <c r="DR126" s="913"/>
      <c r="DS126" s="913"/>
      <c r="DT126" s="913"/>
      <c r="DU126" s="913"/>
      <c r="DV126" s="914">
        <v>0.8</v>
      </c>
      <c r="DW126" s="914"/>
      <c r="DX126" s="914"/>
      <c r="DY126" s="914"/>
      <c r="DZ126" s="915"/>
    </row>
    <row r="127" spans="1:130" s="224" customFormat="1" ht="26.25" customHeight="1" x14ac:dyDescent="0.2">
      <c r="A127" s="1045"/>
      <c r="B127" s="938"/>
      <c r="C127" s="960" t="s">
        <v>468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469</v>
      </c>
      <c r="AY127" s="1019"/>
      <c r="AZ127" s="1019"/>
      <c r="BA127" s="1019"/>
      <c r="BB127" s="1019"/>
      <c r="BC127" s="1019"/>
      <c r="BD127" s="1019"/>
      <c r="BE127" s="1020"/>
      <c r="BF127" s="1021" t="s">
        <v>470</v>
      </c>
      <c r="BG127" s="1019"/>
      <c r="BH127" s="1019"/>
      <c r="BI127" s="1019"/>
      <c r="BJ127" s="1019"/>
      <c r="BK127" s="1019"/>
      <c r="BL127" s="1020"/>
      <c r="BM127" s="1021" t="s">
        <v>471</v>
      </c>
      <c r="BN127" s="1019"/>
      <c r="BO127" s="1019"/>
      <c r="BP127" s="1019"/>
      <c r="BQ127" s="1019"/>
      <c r="BR127" s="1019"/>
      <c r="BS127" s="1020"/>
      <c r="BT127" s="1021" t="s">
        <v>472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473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474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475</v>
      </c>
      <c r="X128" s="1030"/>
      <c r="Y128" s="1030"/>
      <c r="Z128" s="1031"/>
      <c r="AA128" s="1032">
        <v>2029298</v>
      </c>
      <c r="AB128" s="1033"/>
      <c r="AC128" s="1033"/>
      <c r="AD128" s="1033"/>
      <c r="AE128" s="1034"/>
      <c r="AF128" s="1035">
        <v>1960714</v>
      </c>
      <c r="AG128" s="1033"/>
      <c r="AH128" s="1033"/>
      <c r="AI128" s="1033"/>
      <c r="AJ128" s="1034"/>
      <c r="AK128" s="1035">
        <v>1867238</v>
      </c>
      <c r="AL128" s="1033"/>
      <c r="AM128" s="1033"/>
      <c r="AN128" s="1033"/>
      <c r="AO128" s="1034"/>
      <c r="AP128" s="1036"/>
      <c r="AQ128" s="1037"/>
      <c r="AR128" s="1037"/>
      <c r="AS128" s="1037"/>
      <c r="AT128" s="1038"/>
      <c r="AU128" s="226"/>
      <c r="AV128" s="226"/>
      <c r="AW128" s="226"/>
      <c r="AX128" s="883" t="s">
        <v>476</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477</v>
      </c>
      <c r="CQ128" s="713"/>
      <c r="CR128" s="713"/>
      <c r="CS128" s="713"/>
      <c r="CT128" s="713"/>
      <c r="CU128" s="713"/>
      <c r="CV128" s="713"/>
      <c r="CW128" s="713"/>
      <c r="CX128" s="713"/>
      <c r="CY128" s="713"/>
      <c r="CZ128" s="713"/>
      <c r="DA128" s="713"/>
      <c r="DB128" s="713"/>
      <c r="DC128" s="713"/>
      <c r="DD128" s="713"/>
      <c r="DE128" s="713"/>
      <c r="DF128" s="1023"/>
      <c r="DG128" s="1024">
        <v>75190</v>
      </c>
      <c r="DH128" s="1025"/>
      <c r="DI128" s="1025"/>
      <c r="DJ128" s="1025"/>
      <c r="DK128" s="1025"/>
      <c r="DL128" s="1025">
        <v>91390</v>
      </c>
      <c r="DM128" s="1025"/>
      <c r="DN128" s="1025"/>
      <c r="DO128" s="1025"/>
      <c r="DP128" s="1025"/>
      <c r="DQ128" s="1025">
        <v>130912</v>
      </c>
      <c r="DR128" s="1025"/>
      <c r="DS128" s="1025"/>
      <c r="DT128" s="1025"/>
      <c r="DU128" s="1025"/>
      <c r="DV128" s="1026">
        <v>0.3</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478</v>
      </c>
      <c r="X129" s="1058"/>
      <c r="Y129" s="1058"/>
      <c r="Z129" s="1059"/>
      <c r="AA129" s="945">
        <v>56955693</v>
      </c>
      <c r="AB129" s="946"/>
      <c r="AC129" s="946"/>
      <c r="AD129" s="946"/>
      <c r="AE129" s="947"/>
      <c r="AF129" s="948">
        <v>55391653</v>
      </c>
      <c r="AG129" s="946"/>
      <c r="AH129" s="946"/>
      <c r="AI129" s="946"/>
      <c r="AJ129" s="947"/>
      <c r="AK129" s="948">
        <v>56173101</v>
      </c>
      <c r="AL129" s="946"/>
      <c r="AM129" s="946"/>
      <c r="AN129" s="946"/>
      <c r="AO129" s="947"/>
      <c r="AP129" s="1060"/>
      <c r="AQ129" s="1061"/>
      <c r="AR129" s="1061"/>
      <c r="AS129" s="1061"/>
      <c r="AT129" s="1062"/>
      <c r="AU129" s="227"/>
      <c r="AV129" s="227"/>
      <c r="AW129" s="227"/>
      <c r="AX129" s="1052" t="s">
        <v>479</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480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481</v>
      </c>
      <c r="X130" s="1058"/>
      <c r="Y130" s="1058"/>
      <c r="Z130" s="1059"/>
      <c r="AA130" s="945">
        <v>9126260</v>
      </c>
      <c r="AB130" s="946"/>
      <c r="AC130" s="946"/>
      <c r="AD130" s="946"/>
      <c r="AE130" s="947"/>
      <c r="AF130" s="948">
        <v>9258544</v>
      </c>
      <c r="AG130" s="946"/>
      <c r="AH130" s="946"/>
      <c r="AI130" s="946"/>
      <c r="AJ130" s="947"/>
      <c r="AK130" s="948">
        <v>9396842</v>
      </c>
      <c r="AL130" s="946"/>
      <c r="AM130" s="946"/>
      <c r="AN130" s="946"/>
      <c r="AO130" s="947"/>
      <c r="AP130" s="1060"/>
      <c r="AQ130" s="1061"/>
      <c r="AR130" s="1061"/>
      <c r="AS130" s="1061"/>
      <c r="AT130" s="1062"/>
      <c r="AU130" s="227"/>
      <c r="AV130" s="227"/>
      <c r="AW130" s="227"/>
      <c r="AX130" s="1052" t="s">
        <v>482</v>
      </c>
      <c r="AY130" s="910"/>
      <c r="AZ130" s="910"/>
      <c r="BA130" s="910"/>
      <c r="BB130" s="910"/>
      <c r="BC130" s="910"/>
      <c r="BD130" s="910"/>
      <c r="BE130" s="911"/>
      <c r="BF130" s="1088">
        <v>5.4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483</v>
      </c>
      <c r="X131" s="1095"/>
      <c r="Y131" s="1095"/>
      <c r="Z131" s="1096"/>
      <c r="AA131" s="991">
        <v>47829433</v>
      </c>
      <c r="AB131" s="973"/>
      <c r="AC131" s="973"/>
      <c r="AD131" s="973"/>
      <c r="AE131" s="974"/>
      <c r="AF131" s="972">
        <v>46133109</v>
      </c>
      <c r="AG131" s="973"/>
      <c r="AH131" s="973"/>
      <c r="AI131" s="973"/>
      <c r="AJ131" s="974"/>
      <c r="AK131" s="972">
        <v>46776259</v>
      </c>
      <c r="AL131" s="973"/>
      <c r="AM131" s="973"/>
      <c r="AN131" s="973"/>
      <c r="AO131" s="974"/>
      <c r="AP131" s="1097"/>
      <c r="AQ131" s="1098"/>
      <c r="AR131" s="1098"/>
      <c r="AS131" s="1098"/>
      <c r="AT131" s="1099"/>
      <c r="AU131" s="227"/>
      <c r="AV131" s="227"/>
      <c r="AW131" s="227"/>
      <c r="AX131" s="1070" t="s">
        <v>484</v>
      </c>
      <c r="AY131" s="713"/>
      <c r="AZ131" s="713"/>
      <c r="BA131" s="713"/>
      <c r="BB131" s="713"/>
      <c r="BC131" s="713"/>
      <c r="BD131" s="713"/>
      <c r="BE131" s="1023"/>
      <c r="BF131" s="1071">
        <v>34.9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485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486</v>
      </c>
      <c r="W132" s="1081"/>
      <c r="X132" s="1081"/>
      <c r="Y132" s="1081"/>
      <c r="Z132" s="1082"/>
      <c r="AA132" s="1083">
        <v>6.2340442129999998</v>
      </c>
      <c r="AB132" s="1084"/>
      <c r="AC132" s="1084"/>
      <c r="AD132" s="1084"/>
      <c r="AE132" s="1085"/>
      <c r="AF132" s="1086">
        <v>5.2936644700000004</v>
      </c>
      <c r="AG132" s="1084"/>
      <c r="AH132" s="1084"/>
      <c r="AI132" s="1084"/>
      <c r="AJ132" s="1085"/>
      <c r="AK132" s="1086">
        <v>4.7742082149999998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487</v>
      </c>
      <c r="W133" s="1064"/>
      <c r="X133" s="1064"/>
      <c r="Y133" s="1064"/>
      <c r="Z133" s="1065"/>
      <c r="AA133" s="1066">
        <v>6.9</v>
      </c>
      <c r="AB133" s="1067"/>
      <c r="AC133" s="1067"/>
      <c r="AD133" s="1067"/>
      <c r="AE133" s="1068"/>
      <c r="AF133" s="1066">
        <v>6</v>
      </c>
      <c r="AG133" s="1067"/>
      <c r="AH133" s="1067"/>
      <c r="AI133" s="1067"/>
      <c r="AJ133" s="1068"/>
      <c r="AK133" s="1066">
        <v>5.4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Jz2pbMfwVcXzqMsWSieLUHOM7oW3PKUSCNjDfkY4RyRab4M4k1X/GtETQSUgQ+NDRWEpUvz40PhMWZcmYjwmA==" saltValue="3s3hyRG/xW3OcIWrooIs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E40"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cNS9u7GYz2tnI2HUbPhAVniy7U88rGMU6WVD8iw4l1auJyqy4sQDQho9kvWCxQmkT9G6tLqoIMBIVA0/XabKw==" saltValue="R1cJcBRGxcH8Wj5XU1tA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rH9DSwm9hPOSuv8vH8eNLZjXYWYOTyTtJr7B+E3bdhMxDylDmLPQPHyBq/Q3dW2bCllkXpktlsIR1/EVcObNA==" saltValue="K/w7joICSGrNjXwMrpK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22"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490</v>
      </c>
      <c r="AL6" s="260"/>
      <c r="AM6" s="260"/>
      <c r="AN6" s="260"/>
    </row>
    <row r="7" spans="1:46" ht="13.5" customHeight="1" x14ac:dyDescent="0.2">
      <c r="A7" s="259"/>
      <c r="AK7" s="262"/>
      <c r="AL7" s="263"/>
      <c r="AM7" s="263"/>
      <c r="AN7" s="264"/>
      <c r="AO7" s="1101" t="s">
        <v>491</v>
      </c>
      <c r="AP7" s="265"/>
      <c r="AQ7" s="266" t="s">
        <v>492</v>
      </c>
      <c r="AR7" s="267"/>
    </row>
    <row r="8" spans="1:46" ht="13" x14ac:dyDescent="0.2">
      <c r="A8" s="259"/>
      <c r="AK8" s="268"/>
      <c r="AL8" s="269"/>
      <c r="AM8" s="269"/>
      <c r="AN8" s="270"/>
      <c r="AO8" s="1102"/>
      <c r="AP8" s="271" t="s">
        <v>493</v>
      </c>
      <c r="AQ8" s="272" t="s">
        <v>494</v>
      </c>
      <c r="AR8" s="273" t="s">
        <v>495</v>
      </c>
    </row>
    <row r="9" spans="1:46" ht="13" x14ac:dyDescent="0.2">
      <c r="A9" s="259"/>
      <c r="AK9" s="1103" t="s">
        <v>496</v>
      </c>
      <c r="AL9" s="1104"/>
      <c r="AM9" s="1104"/>
      <c r="AN9" s="1105"/>
      <c r="AO9" s="274">
        <v>15830096</v>
      </c>
      <c r="AP9" s="274">
        <v>77089</v>
      </c>
      <c r="AQ9" s="275">
        <v>62936</v>
      </c>
      <c r="AR9" s="276">
        <v>22.5</v>
      </c>
    </row>
    <row r="10" spans="1:46" ht="13.5" customHeight="1" x14ac:dyDescent="0.2">
      <c r="A10" s="259"/>
      <c r="AK10" s="1103" t="s">
        <v>497</v>
      </c>
      <c r="AL10" s="1104"/>
      <c r="AM10" s="1104"/>
      <c r="AN10" s="1105"/>
      <c r="AO10" s="277">
        <v>292</v>
      </c>
      <c r="AP10" s="277">
        <v>1</v>
      </c>
      <c r="AQ10" s="278">
        <v>1734</v>
      </c>
      <c r="AR10" s="279">
        <v>-99.9</v>
      </c>
    </row>
    <row r="11" spans="1:46" ht="13.5" customHeight="1" x14ac:dyDescent="0.2">
      <c r="A11" s="259"/>
      <c r="AK11" s="1103" t="s">
        <v>498</v>
      </c>
      <c r="AL11" s="1104"/>
      <c r="AM11" s="1104"/>
      <c r="AN11" s="1105"/>
      <c r="AO11" s="277">
        <v>199048</v>
      </c>
      <c r="AP11" s="277">
        <v>969</v>
      </c>
      <c r="AQ11" s="278">
        <v>694</v>
      </c>
      <c r="AR11" s="279">
        <v>39.6</v>
      </c>
    </row>
    <row r="12" spans="1:46" ht="13.5" customHeight="1" x14ac:dyDescent="0.2">
      <c r="A12" s="259"/>
      <c r="AK12" s="1103" t="s">
        <v>499</v>
      </c>
      <c r="AL12" s="1104"/>
      <c r="AM12" s="1104"/>
      <c r="AN12" s="1105"/>
      <c r="AO12" s="277" t="s">
        <v>500</v>
      </c>
      <c r="AP12" s="277" t="s">
        <v>500</v>
      </c>
      <c r="AQ12" s="278">
        <v>24</v>
      </c>
      <c r="AR12" s="279" t="s">
        <v>500</v>
      </c>
    </row>
    <row r="13" spans="1:46" ht="13.5" customHeight="1" x14ac:dyDescent="0.2">
      <c r="A13" s="259"/>
      <c r="AK13" s="1103" t="s">
        <v>501</v>
      </c>
      <c r="AL13" s="1104"/>
      <c r="AM13" s="1104"/>
      <c r="AN13" s="1105"/>
      <c r="AO13" s="277">
        <v>457767</v>
      </c>
      <c r="AP13" s="277">
        <v>2229</v>
      </c>
      <c r="AQ13" s="278">
        <v>1996</v>
      </c>
      <c r="AR13" s="279">
        <v>11.7</v>
      </c>
    </row>
    <row r="14" spans="1:46" ht="13.5" customHeight="1" x14ac:dyDescent="0.2">
      <c r="A14" s="259"/>
      <c r="AK14" s="1103" t="s">
        <v>502</v>
      </c>
      <c r="AL14" s="1104"/>
      <c r="AM14" s="1104"/>
      <c r="AN14" s="1105"/>
      <c r="AO14" s="277">
        <v>439728</v>
      </c>
      <c r="AP14" s="277">
        <v>2141</v>
      </c>
      <c r="AQ14" s="278">
        <v>1351</v>
      </c>
      <c r="AR14" s="279">
        <v>58.5</v>
      </c>
    </row>
    <row r="15" spans="1:46" ht="13.5" customHeight="1" x14ac:dyDescent="0.2">
      <c r="A15" s="259"/>
      <c r="AK15" s="1106" t="s">
        <v>503</v>
      </c>
      <c r="AL15" s="1107"/>
      <c r="AM15" s="1107"/>
      <c r="AN15" s="1108"/>
      <c r="AO15" s="277">
        <v>-482660</v>
      </c>
      <c r="AP15" s="277">
        <v>-2350</v>
      </c>
      <c r="AQ15" s="278">
        <v>-1933</v>
      </c>
      <c r="AR15" s="279">
        <v>21.6</v>
      </c>
    </row>
    <row r="16" spans="1:46" ht="13" x14ac:dyDescent="0.2">
      <c r="A16" s="259"/>
      <c r="AK16" s="1106" t="s">
        <v>177</v>
      </c>
      <c r="AL16" s="1107"/>
      <c r="AM16" s="1107"/>
      <c r="AN16" s="1108"/>
      <c r="AO16" s="277">
        <v>16444271</v>
      </c>
      <c r="AP16" s="277">
        <v>80080</v>
      </c>
      <c r="AQ16" s="278">
        <v>66802</v>
      </c>
      <c r="AR16" s="279">
        <v>19.899999999999999</v>
      </c>
    </row>
    <row r="17" spans="1:46" ht="13" x14ac:dyDescent="0.2">
      <c r="A17" s="259"/>
    </row>
    <row r="18" spans="1:46" ht="13" x14ac:dyDescent="0.2">
      <c r="A18" s="259"/>
      <c r="AQ18" s="280"/>
      <c r="AR18" s="280"/>
    </row>
    <row r="19" spans="1:46" ht="13" x14ac:dyDescent="0.2">
      <c r="A19" s="259"/>
      <c r="AK19" s="255" t="s">
        <v>504</v>
      </c>
    </row>
    <row r="20" spans="1:46" ht="13" x14ac:dyDescent="0.2">
      <c r="A20" s="259"/>
      <c r="AK20" s="281"/>
      <c r="AL20" s="282"/>
      <c r="AM20" s="282"/>
      <c r="AN20" s="283"/>
      <c r="AO20" s="284" t="s">
        <v>505</v>
      </c>
      <c r="AP20" s="285" t="s">
        <v>506</v>
      </c>
      <c r="AQ20" s="286" t="s">
        <v>507</v>
      </c>
      <c r="AR20" s="287"/>
    </row>
    <row r="21" spans="1:46" s="260" customFormat="1" ht="13" x14ac:dyDescent="0.2">
      <c r="A21" s="288"/>
      <c r="AK21" s="1109" t="s">
        <v>508</v>
      </c>
      <c r="AL21" s="1110"/>
      <c r="AM21" s="1110"/>
      <c r="AN21" s="1111"/>
      <c r="AO21" s="289">
        <v>7.4</v>
      </c>
      <c r="AP21" s="290">
        <v>6.52</v>
      </c>
      <c r="AQ21" s="291">
        <v>0.88</v>
      </c>
      <c r="AS21" s="292"/>
      <c r="AT21" s="288"/>
    </row>
    <row r="22" spans="1:46" s="260" customFormat="1" ht="13" x14ac:dyDescent="0.2">
      <c r="A22" s="288"/>
      <c r="AK22" s="1109" t="s">
        <v>509</v>
      </c>
      <c r="AL22" s="1110"/>
      <c r="AM22" s="1110"/>
      <c r="AN22" s="1111"/>
      <c r="AO22" s="293">
        <v>98.1</v>
      </c>
      <c r="AP22" s="294">
        <v>99.2</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510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511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512</v>
      </c>
      <c r="AL29" s="260"/>
      <c r="AM29" s="260"/>
      <c r="AN29" s="260"/>
      <c r="AS29" s="302"/>
    </row>
    <row r="30" spans="1:46" ht="13.5" customHeight="1" x14ac:dyDescent="0.2">
      <c r="A30" s="259"/>
      <c r="AK30" s="262"/>
      <c r="AL30" s="263"/>
      <c r="AM30" s="263"/>
      <c r="AN30" s="264"/>
      <c r="AO30" s="1101" t="s">
        <v>491</v>
      </c>
      <c r="AP30" s="265"/>
      <c r="AQ30" s="266" t="s">
        <v>492</v>
      </c>
      <c r="AR30" s="267"/>
    </row>
    <row r="31" spans="1:46" ht="13" x14ac:dyDescent="0.2">
      <c r="A31" s="259"/>
      <c r="AK31" s="268"/>
      <c r="AL31" s="269"/>
      <c r="AM31" s="269"/>
      <c r="AN31" s="270"/>
      <c r="AO31" s="1102"/>
      <c r="AP31" s="271" t="s">
        <v>493</v>
      </c>
      <c r="AQ31" s="272" t="s">
        <v>494</v>
      </c>
      <c r="AR31" s="273" t="s">
        <v>495</v>
      </c>
    </row>
    <row r="32" spans="1:46" ht="27" customHeight="1" x14ac:dyDescent="0.2">
      <c r="A32" s="259"/>
      <c r="AK32" s="1117" t="s">
        <v>513</v>
      </c>
      <c r="AL32" s="1118"/>
      <c r="AM32" s="1118"/>
      <c r="AN32" s="1119"/>
      <c r="AO32" s="303">
        <v>11912422</v>
      </c>
      <c r="AP32" s="303">
        <v>58011</v>
      </c>
      <c r="AQ32" s="304">
        <v>37417</v>
      </c>
      <c r="AR32" s="305">
        <v>55</v>
      </c>
    </row>
    <row r="33" spans="1:46" ht="13.5" customHeight="1" x14ac:dyDescent="0.2">
      <c r="A33" s="259"/>
      <c r="AK33" s="1117" t="s">
        <v>514</v>
      </c>
      <c r="AL33" s="1118"/>
      <c r="AM33" s="1118"/>
      <c r="AN33" s="1119"/>
      <c r="AO33" s="303" t="s">
        <v>500</v>
      </c>
      <c r="AP33" s="303" t="s">
        <v>500</v>
      </c>
      <c r="AQ33" s="304" t="s">
        <v>500</v>
      </c>
      <c r="AR33" s="305" t="s">
        <v>500</v>
      </c>
    </row>
    <row r="34" spans="1:46" ht="27" customHeight="1" x14ac:dyDescent="0.2">
      <c r="A34" s="259"/>
      <c r="AK34" s="1117" t="s">
        <v>515</v>
      </c>
      <c r="AL34" s="1118"/>
      <c r="AM34" s="1118"/>
      <c r="AN34" s="1119"/>
      <c r="AO34" s="303" t="s">
        <v>500</v>
      </c>
      <c r="AP34" s="303" t="s">
        <v>500</v>
      </c>
      <c r="AQ34" s="304">
        <v>46</v>
      </c>
      <c r="AR34" s="305" t="s">
        <v>500</v>
      </c>
    </row>
    <row r="35" spans="1:46" ht="27" customHeight="1" x14ac:dyDescent="0.2">
      <c r="A35" s="259"/>
      <c r="AK35" s="1117" t="s">
        <v>516</v>
      </c>
      <c r="AL35" s="1118"/>
      <c r="AM35" s="1118"/>
      <c r="AN35" s="1119"/>
      <c r="AO35" s="303">
        <v>1488863</v>
      </c>
      <c r="AP35" s="303">
        <v>7250</v>
      </c>
      <c r="AQ35" s="304">
        <v>8245</v>
      </c>
      <c r="AR35" s="305">
        <v>-12.1</v>
      </c>
    </row>
    <row r="36" spans="1:46" ht="27" customHeight="1" x14ac:dyDescent="0.2">
      <c r="A36" s="259"/>
      <c r="AK36" s="1117" t="s">
        <v>517</v>
      </c>
      <c r="AL36" s="1118"/>
      <c r="AM36" s="1118"/>
      <c r="AN36" s="1119"/>
      <c r="AO36" s="303" t="s">
        <v>500</v>
      </c>
      <c r="AP36" s="303" t="s">
        <v>500</v>
      </c>
      <c r="AQ36" s="304">
        <v>440</v>
      </c>
      <c r="AR36" s="305" t="s">
        <v>500</v>
      </c>
    </row>
    <row r="37" spans="1:46" ht="13.5" customHeight="1" x14ac:dyDescent="0.2">
      <c r="A37" s="259"/>
      <c r="AK37" s="1117" t="s">
        <v>518</v>
      </c>
      <c r="AL37" s="1118"/>
      <c r="AM37" s="1118"/>
      <c r="AN37" s="1119"/>
      <c r="AO37" s="303">
        <v>92861</v>
      </c>
      <c r="AP37" s="303">
        <v>452</v>
      </c>
      <c r="AQ37" s="304">
        <v>558</v>
      </c>
      <c r="AR37" s="305">
        <v>-19</v>
      </c>
    </row>
    <row r="38" spans="1:46" ht="27" customHeight="1" x14ac:dyDescent="0.2">
      <c r="A38" s="259"/>
      <c r="AK38" s="1120" t="s">
        <v>519</v>
      </c>
      <c r="AL38" s="1121"/>
      <c r="AM38" s="1121"/>
      <c r="AN38" s="1122"/>
      <c r="AO38" s="306">
        <v>3130</v>
      </c>
      <c r="AP38" s="306">
        <v>15</v>
      </c>
      <c r="AQ38" s="307">
        <v>1</v>
      </c>
      <c r="AR38" s="295">
        <v>1400</v>
      </c>
      <c r="AS38" s="302"/>
    </row>
    <row r="39" spans="1:46" ht="13" x14ac:dyDescent="0.2">
      <c r="A39" s="259"/>
      <c r="AK39" s="1120" t="s">
        <v>520</v>
      </c>
      <c r="AL39" s="1121"/>
      <c r="AM39" s="1121"/>
      <c r="AN39" s="1122"/>
      <c r="AO39" s="303">
        <v>-1867238</v>
      </c>
      <c r="AP39" s="303">
        <v>-9093</v>
      </c>
      <c r="AQ39" s="304">
        <v>-7933</v>
      </c>
      <c r="AR39" s="305">
        <v>14.6</v>
      </c>
      <c r="AS39" s="302"/>
    </row>
    <row r="40" spans="1:46" ht="27" customHeight="1" x14ac:dyDescent="0.2">
      <c r="A40" s="259"/>
      <c r="AK40" s="1117" t="s">
        <v>521</v>
      </c>
      <c r="AL40" s="1118"/>
      <c r="AM40" s="1118"/>
      <c r="AN40" s="1119"/>
      <c r="AO40" s="303">
        <v>-9396842</v>
      </c>
      <c r="AP40" s="303">
        <v>-45760</v>
      </c>
      <c r="AQ40" s="304">
        <v>-28055</v>
      </c>
      <c r="AR40" s="305">
        <v>63.1</v>
      </c>
      <c r="AS40" s="302"/>
    </row>
    <row r="41" spans="1:46" ht="13" x14ac:dyDescent="0.2">
      <c r="A41" s="259"/>
      <c r="AK41" s="1123" t="s">
        <v>287</v>
      </c>
      <c r="AL41" s="1124"/>
      <c r="AM41" s="1124"/>
      <c r="AN41" s="1125"/>
      <c r="AO41" s="303">
        <v>2233196</v>
      </c>
      <c r="AP41" s="303">
        <v>10875</v>
      </c>
      <c r="AQ41" s="304">
        <v>10719</v>
      </c>
      <c r="AR41" s="305">
        <v>1.5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522</v>
      </c>
    </row>
    <row r="48" spans="1:46" ht="13" x14ac:dyDescent="0.2">
      <c r="A48" s="259"/>
      <c r="AK48" s="313" t="s">
        <v>523</v>
      </c>
      <c r="AL48" s="313"/>
      <c r="AM48" s="313"/>
      <c r="AN48" s="313"/>
      <c r="AO48" s="313"/>
      <c r="AP48" s="313"/>
      <c r="AQ48" s="314"/>
      <c r="AR48" s="313"/>
    </row>
    <row r="49" spans="1:44" ht="13.5" customHeight="1" x14ac:dyDescent="0.2">
      <c r="A49" s="259"/>
      <c r="AK49" s="315"/>
      <c r="AL49" s="316"/>
      <c r="AM49" s="1112" t="s">
        <v>491</v>
      </c>
      <c r="AN49" s="1114" t="s">
        <v>524</v>
      </c>
      <c r="AO49" s="1115"/>
      <c r="AP49" s="1115"/>
      <c r="AQ49" s="1115"/>
      <c r="AR49" s="1116"/>
    </row>
    <row r="50" spans="1:44" ht="13" x14ac:dyDescent="0.2">
      <c r="A50" s="259"/>
      <c r="AK50" s="317"/>
      <c r="AL50" s="318"/>
      <c r="AM50" s="1113"/>
      <c r="AN50" s="319" t="s">
        <v>525</v>
      </c>
      <c r="AO50" s="320" t="s">
        <v>526</v>
      </c>
      <c r="AP50" s="321" t="s">
        <v>527</v>
      </c>
      <c r="AQ50" s="322" t="s">
        <v>528</v>
      </c>
      <c r="AR50" s="323" t="s">
        <v>529</v>
      </c>
    </row>
    <row r="51" spans="1:44" ht="13" x14ac:dyDescent="0.2">
      <c r="A51" s="259"/>
      <c r="AK51" s="315" t="s">
        <v>530</v>
      </c>
      <c r="AL51" s="316"/>
      <c r="AM51" s="324">
        <v>13653428</v>
      </c>
      <c r="AN51" s="325">
        <v>61640</v>
      </c>
      <c r="AO51" s="326">
        <v>5.7</v>
      </c>
      <c r="AP51" s="327">
        <v>51849</v>
      </c>
      <c r="AQ51" s="328">
        <v>11.6</v>
      </c>
      <c r="AR51" s="329">
        <v>-5.9</v>
      </c>
    </row>
    <row r="52" spans="1:44" ht="13" x14ac:dyDescent="0.2">
      <c r="A52" s="259"/>
      <c r="AK52" s="330"/>
      <c r="AL52" s="331" t="s">
        <v>531</v>
      </c>
      <c r="AM52" s="332">
        <v>3031478</v>
      </c>
      <c r="AN52" s="333">
        <v>13686</v>
      </c>
      <c r="AO52" s="334">
        <v>-65.2</v>
      </c>
      <c r="AP52" s="335">
        <v>26326</v>
      </c>
      <c r="AQ52" s="336">
        <v>9.6</v>
      </c>
      <c r="AR52" s="337">
        <v>-74.8</v>
      </c>
    </row>
    <row r="53" spans="1:44" ht="13" x14ac:dyDescent="0.2">
      <c r="A53" s="259"/>
      <c r="AK53" s="315" t="s">
        <v>532</v>
      </c>
      <c r="AL53" s="316"/>
      <c r="AM53" s="324">
        <v>10425125</v>
      </c>
      <c r="AN53" s="325">
        <v>47890</v>
      </c>
      <c r="AO53" s="326">
        <v>-22.3</v>
      </c>
      <c r="AP53" s="327">
        <v>52191</v>
      </c>
      <c r="AQ53" s="328">
        <v>0.7</v>
      </c>
      <c r="AR53" s="329">
        <v>-23</v>
      </c>
    </row>
    <row r="54" spans="1:44" ht="13" x14ac:dyDescent="0.2">
      <c r="A54" s="259"/>
      <c r="AK54" s="330"/>
      <c r="AL54" s="331" t="s">
        <v>531</v>
      </c>
      <c r="AM54" s="332">
        <v>5435961</v>
      </c>
      <c r="AN54" s="333">
        <v>24971</v>
      </c>
      <c r="AO54" s="334">
        <v>82.5</v>
      </c>
      <c r="AP54" s="335">
        <v>26807</v>
      </c>
      <c r="AQ54" s="336">
        <v>1.8</v>
      </c>
      <c r="AR54" s="337">
        <v>80.7</v>
      </c>
    </row>
    <row r="55" spans="1:44" ht="13" x14ac:dyDescent="0.2">
      <c r="A55" s="259"/>
      <c r="AK55" s="315" t="s">
        <v>533</v>
      </c>
      <c r="AL55" s="316"/>
      <c r="AM55" s="324">
        <v>9461291</v>
      </c>
      <c r="AN55" s="325">
        <v>44418</v>
      </c>
      <c r="AO55" s="326">
        <v>-7.2</v>
      </c>
      <c r="AP55" s="327">
        <v>48105</v>
      </c>
      <c r="AQ55" s="328">
        <v>-7.8</v>
      </c>
      <c r="AR55" s="329">
        <v>0.6</v>
      </c>
    </row>
    <row r="56" spans="1:44" ht="13" x14ac:dyDescent="0.2">
      <c r="A56" s="259"/>
      <c r="AK56" s="330"/>
      <c r="AL56" s="331" t="s">
        <v>531</v>
      </c>
      <c r="AM56" s="332">
        <v>4789757</v>
      </c>
      <c r="AN56" s="333">
        <v>22486</v>
      </c>
      <c r="AO56" s="334">
        <v>-10</v>
      </c>
      <c r="AP56" s="335">
        <v>24072</v>
      </c>
      <c r="AQ56" s="336">
        <v>-10.199999999999999</v>
      </c>
      <c r="AR56" s="337">
        <v>0.2</v>
      </c>
    </row>
    <row r="57" spans="1:44" ht="13" x14ac:dyDescent="0.2">
      <c r="A57" s="259"/>
      <c r="AK57" s="315" t="s">
        <v>534</v>
      </c>
      <c r="AL57" s="316"/>
      <c r="AM57" s="324">
        <v>10387442</v>
      </c>
      <c r="AN57" s="325">
        <v>49643</v>
      </c>
      <c r="AO57" s="326">
        <v>11.8</v>
      </c>
      <c r="AP57" s="327">
        <v>47446</v>
      </c>
      <c r="AQ57" s="328">
        <v>-1.4</v>
      </c>
      <c r="AR57" s="329">
        <v>13.2</v>
      </c>
    </row>
    <row r="58" spans="1:44" ht="13" x14ac:dyDescent="0.2">
      <c r="A58" s="259"/>
      <c r="AK58" s="330"/>
      <c r="AL58" s="331" t="s">
        <v>531</v>
      </c>
      <c r="AM58" s="332">
        <v>6466131</v>
      </c>
      <c r="AN58" s="333">
        <v>30903</v>
      </c>
      <c r="AO58" s="334">
        <v>37.4</v>
      </c>
      <c r="AP58" s="335">
        <v>24371</v>
      </c>
      <c r="AQ58" s="336">
        <v>1.2</v>
      </c>
      <c r="AR58" s="337">
        <v>36.200000000000003</v>
      </c>
    </row>
    <row r="59" spans="1:44" ht="13" x14ac:dyDescent="0.2">
      <c r="A59" s="259"/>
      <c r="AK59" s="315" t="s">
        <v>535</v>
      </c>
      <c r="AL59" s="316"/>
      <c r="AM59" s="324">
        <v>12539019</v>
      </c>
      <c r="AN59" s="325">
        <v>61062</v>
      </c>
      <c r="AO59" s="326">
        <v>23</v>
      </c>
      <c r="AP59" s="327">
        <v>48387</v>
      </c>
      <c r="AQ59" s="328">
        <v>2</v>
      </c>
      <c r="AR59" s="329">
        <v>21</v>
      </c>
    </row>
    <row r="60" spans="1:44" ht="13" x14ac:dyDescent="0.2">
      <c r="A60" s="259"/>
      <c r="AK60" s="330"/>
      <c r="AL60" s="331" t="s">
        <v>531</v>
      </c>
      <c r="AM60" s="332">
        <v>7578892</v>
      </c>
      <c r="AN60" s="333">
        <v>36907</v>
      </c>
      <c r="AO60" s="334">
        <v>19.399999999999999</v>
      </c>
      <c r="AP60" s="335">
        <v>25592</v>
      </c>
      <c r="AQ60" s="336">
        <v>5</v>
      </c>
      <c r="AR60" s="337">
        <v>14.4</v>
      </c>
    </row>
    <row r="61" spans="1:44" ht="13" x14ac:dyDescent="0.2">
      <c r="A61" s="259"/>
      <c r="AK61" s="315" t="s">
        <v>536</v>
      </c>
      <c r="AL61" s="338"/>
      <c r="AM61" s="324">
        <v>11293261</v>
      </c>
      <c r="AN61" s="325">
        <v>52931</v>
      </c>
      <c r="AO61" s="326">
        <v>2.2000000000000002</v>
      </c>
      <c r="AP61" s="327">
        <v>49596</v>
      </c>
      <c r="AQ61" s="339">
        <v>1</v>
      </c>
      <c r="AR61" s="329">
        <v>1.2</v>
      </c>
    </row>
    <row r="62" spans="1:44" ht="13" x14ac:dyDescent="0.2">
      <c r="A62" s="259"/>
      <c r="AK62" s="330"/>
      <c r="AL62" s="331" t="s">
        <v>531</v>
      </c>
      <c r="AM62" s="332">
        <v>5460444</v>
      </c>
      <c r="AN62" s="333">
        <v>25791</v>
      </c>
      <c r="AO62" s="334">
        <v>12.8</v>
      </c>
      <c r="AP62" s="335">
        <v>25434</v>
      </c>
      <c r="AQ62" s="336">
        <v>1.5</v>
      </c>
      <c r="AR62" s="337">
        <v>11.3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hn6tIkW1AXggauewFsAJsJXQ0iqJMJxhe93jdn3/oPVHwRJv7v1LkRaP5HzUpsgnzEikubAUdRSdFnP4EVXcQ==" saltValue="PcK8IhUrlkDahafRDmgu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488</v>
      </c>
    </row>
    <row r="121" spans="125:125" ht="13.5" hidden="1" customHeight="1" x14ac:dyDescent="0.2">
      <c r="DU121" s="253"/>
    </row>
  </sheetData>
  <sheetProtection algorithmName="SHA-512" hashValue="2uwnK+uj+fhCGlNS7mv++a/iOLdeY3BKuzvS7VbUm3eENojPQNXtFGyjHw2YhmQidd+ccOILub5lHgqEXfUutg==" saltValue="iJD8AynxKZL2tVzeFyQ3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488</v>
      </c>
    </row>
  </sheetData>
  <sheetProtection algorithmName="SHA-512" hashValue="ppyR+Dl+gUzxPzYObqSVGAjNKxv3QWxs5VZpDExRzSMfGeJazrvkv+c+Qb+G+n8cAc7cUKlEJ/RerINVuOqhrQ==" saltValue="I8QFxYFJ37Z6xIY/kFZt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538</v>
      </c>
      <c r="G46" s="8" t="s">
        <v>539</v>
      </c>
      <c r="H46" s="8" t="s">
        <v>540</v>
      </c>
      <c r="I46" s="8" t="s">
        <v>541</v>
      </c>
      <c r="J46" s="9" t="s">
        <v>542</v>
      </c>
    </row>
    <row r="47" spans="2:10" ht="57.75" customHeight="1" x14ac:dyDescent="0.2">
      <c r="B47" s="10"/>
      <c r="C47" s="1126" t="s">
        <v>3</v>
      </c>
      <c r="D47" s="1126"/>
      <c r="E47" s="1127"/>
      <c r="F47" s="11">
        <v>10.76</v>
      </c>
      <c r="G47" s="12">
        <v>7.21</v>
      </c>
      <c r="H47" s="12">
        <v>9.2799999999999994</v>
      </c>
      <c r="I47" s="12">
        <v>13.59</v>
      </c>
      <c r="J47" s="13">
        <v>14.48</v>
      </c>
    </row>
    <row r="48" spans="2:10" ht="57.75" customHeight="1" x14ac:dyDescent="0.2">
      <c r="B48" s="14"/>
      <c r="C48" s="1128" t="s">
        <v>4</v>
      </c>
      <c r="D48" s="1128"/>
      <c r="E48" s="1129"/>
      <c r="F48" s="15">
        <v>1.76</v>
      </c>
      <c r="G48" s="16">
        <v>4.4400000000000004</v>
      </c>
      <c r="H48" s="16">
        <v>7.85</v>
      </c>
      <c r="I48" s="16">
        <v>4.76</v>
      </c>
      <c r="J48" s="17">
        <v>6.4</v>
      </c>
    </row>
    <row r="49" spans="2:10" ht="57.75" customHeight="1" thickBot="1" x14ac:dyDescent="0.25">
      <c r="B49" s="18"/>
      <c r="C49" s="1130" t="s">
        <v>5</v>
      </c>
      <c r="D49" s="1130"/>
      <c r="E49" s="1131"/>
      <c r="F49" s="19" t="s">
        <v>543</v>
      </c>
      <c r="G49" s="20" t="s">
        <v>544</v>
      </c>
      <c r="H49" s="20">
        <v>5.93</v>
      </c>
      <c r="I49" s="20">
        <v>0.73</v>
      </c>
      <c r="J49" s="21">
        <v>3.14</v>
      </c>
    </row>
    <row r="50" spans="2:10" ht="13" x14ac:dyDescent="0.2"/>
  </sheetData>
  <sheetProtection algorithmName="SHA-512" hashValue="b/5FoKubBb7yP7gkQfQ313UsYTWR3xzCrO+0ysHk1cJ0m3+zMAaYvpXSvvGvamgtcOkFDmAZfXxTcY6dRGDr9g==" saltValue="UtjRl9zgwLdpmrHyi00r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62" zoomScaleNormal="62"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36" t="s">
        <v>545</v>
      </c>
      <c r="D34" s="1136"/>
      <c r="E34" s="1137"/>
      <c r="F34" s="32">
        <v>1.75</v>
      </c>
      <c r="G34" s="33">
        <v>4.43</v>
      </c>
      <c r="H34" s="33">
        <v>7.84</v>
      </c>
      <c r="I34" s="33">
        <v>4.75</v>
      </c>
      <c r="J34" s="34">
        <v>6.39</v>
      </c>
      <c r="K34" s="22"/>
      <c r="L34" s="22"/>
      <c r="M34" s="22"/>
      <c r="N34" s="22"/>
      <c r="O34" s="22"/>
      <c r="P34" s="22"/>
    </row>
    <row r="35" spans="1:16" ht="39" customHeight="1" x14ac:dyDescent="0.2">
      <c r="A35" s="22"/>
      <c r="B35" s="35"/>
      <c r="C35" s="1132" t="s">
        <v>546</v>
      </c>
      <c r="D35" s="1132"/>
      <c r="E35" s="1133"/>
      <c r="F35" s="36">
        <v>3.57</v>
      </c>
      <c r="G35" s="37">
        <v>4.16</v>
      </c>
      <c r="H35" s="37">
        <v>3.93</v>
      </c>
      <c r="I35" s="37">
        <v>3.84</v>
      </c>
      <c r="J35" s="38">
        <v>3.5</v>
      </c>
      <c r="K35" s="22"/>
      <c r="L35" s="22"/>
      <c r="M35" s="22"/>
      <c r="N35" s="22"/>
      <c r="O35" s="22"/>
      <c r="P35" s="22"/>
    </row>
    <row r="36" spans="1:16" ht="39" customHeight="1" x14ac:dyDescent="0.2">
      <c r="A36" s="22"/>
      <c r="B36" s="35"/>
      <c r="C36" s="1132" t="s">
        <v>547</v>
      </c>
      <c r="D36" s="1132"/>
      <c r="E36" s="1133"/>
      <c r="F36" s="36">
        <v>1.57</v>
      </c>
      <c r="G36" s="37">
        <v>1.75</v>
      </c>
      <c r="H36" s="37">
        <v>1.86</v>
      </c>
      <c r="I36" s="37">
        <v>2.0699999999999998</v>
      </c>
      <c r="J36" s="38">
        <v>2.2999999999999998</v>
      </c>
      <c r="K36" s="22"/>
      <c r="L36" s="22"/>
      <c r="M36" s="22"/>
      <c r="N36" s="22"/>
      <c r="O36" s="22"/>
      <c r="P36" s="22"/>
    </row>
    <row r="37" spans="1:16" ht="39" customHeight="1" x14ac:dyDescent="0.2">
      <c r="A37" s="22"/>
      <c r="B37" s="35"/>
      <c r="C37" s="1132" t="s">
        <v>548</v>
      </c>
      <c r="D37" s="1132"/>
      <c r="E37" s="1133"/>
      <c r="F37" s="36">
        <v>1.79</v>
      </c>
      <c r="G37" s="37">
        <v>2.2599999999999998</v>
      </c>
      <c r="H37" s="37">
        <v>2.2200000000000002</v>
      </c>
      <c r="I37" s="37">
        <v>1.48</v>
      </c>
      <c r="J37" s="38">
        <v>0.52</v>
      </c>
      <c r="K37" s="22"/>
      <c r="L37" s="22"/>
      <c r="M37" s="22"/>
      <c r="N37" s="22"/>
      <c r="O37" s="22"/>
      <c r="P37" s="22"/>
    </row>
    <row r="38" spans="1:16" ht="39" customHeight="1" x14ac:dyDescent="0.2">
      <c r="A38" s="22"/>
      <c r="B38" s="35"/>
      <c r="C38" s="1132" t="s">
        <v>549</v>
      </c>
      <c r="D38" s="1132"/>
      <c r="E38" s="1133"/>
      <c r="F38" s="36">
        <v>0.24</v>
      </c>
      <c r="G38" s="37">
        <v>0.22</v>
      </c>
      <c r="H38" s="37">
        <v>0.18</v>
      </c>
      <c r="I38" s="37">
        <v>0.1</v>
      </c>
      <c r="J38" s="38">
        <v>0.28999999999999998</v>
      </c>
      <c r="K38" s="22"/>
      <c r="L38" s="22"/>
      <c r="M38" s="22"/>
      <c r="N38" s="22"/>
      <c r="O38" s="22"/>
      <c r="P38" s="22"/>
    </row>
    <row r="39" spans="1:16" ht="39" customHeight="1" x14ac:dyDescent="0.2">
      <c r="A39" s="22"/>
      <c r="B39" s="35"/>
      <c r="C39" s="1132" t="s">
        <v>550</v>
      </c>
      <c r="D39" s="1132"/>
      <c r="E39" s="1133"/>
      <c r="F39" s="36">
        <v>0.4</v>
      </c>
      <c r="G39" s="37">
        <v>0.28000000000000003</v>
      </c>
      <c r="H39" s="37">
        <v>0.75</v>
      </c>
      <c r="I39" s="37">
        <v>0.54</v>
      </c>
      <c r="J39" s="38">
        <v>0.27</v>
      </c>
      <c r="K39" s="22"/>
      <c r="L39" s="22"/>
      <c r="M39" s="22"/>
      <c r="N39" s="22"/>
      <c r="O39" s="22"/>
      <c r="P39" s="22"/>
    </row>
    <row r="40" spans="1:16" ht="39" customHeight="1" x14ac:dyDescent="0.2">
      <c r="A40" s="22"/>
      <c r="B40" s="35"/>
      <c r="C40" s="1132" t="s">
        <v>551</v>
      </c>
      <c r="D40" s="1132"/>
      <c r="E40" s="1133"/>
      <c r="F40" s="36">
        <v>0.75</v>
      </c>
      <c r="G40" s="37">
        <v>0.99</v>
      </c>
      <c r="H40" s="37">
        <v>1.05</v>
      </c>
      <c r="I40" s="37">
        <v>0.79</v>
      </c>
      <c r="J40" s="38">
        <v>0.13</v>
      </c>
      <c r="K40" s="22"/>
      <c r="L40" s="22"/>
      <c r="M40" s="22"/>
      <c r="N40" s="22"/>
      <c r="O40" s="22"/>
      <c r="P40" s="22"/>
    </row>
    <row r="41" spans="1:16" ht="39" customHeight="1" x14ac:dyDescent="0.2">
      <c r="A41" s="22"/>
      <c r="B41" s="35"/>
      <c r="C41" s="1132" t="s">
        <v>552</v>
      </c>
      <c r="D41" s="1132"/>
      <c r="E41" s="1133"/>
      <c r="F41" s="36">
        <v>0</v>
      </c>
      <c r="G41" s="37">
        <v>0</v>
      </c>
      <c r="H41" s="37">
        <v>0</v>
      </c>
      <c r="I41" s="37">
        <v>0.02</v>
      </c>
      <c r="J41" s="38">
        <v>0.03</v>
      </c>
      <c r="K41" s="22"/>
      <c r="L41" s="22"/>
      <c r="M41" s="22"/>
      <c r="N41" s="22"/>
      <c r="O41" s="22"/>
      <c r="P41" s="22"/>
    </row>
    <row r="42" spans="1:16" ht="39" customHeight="1" x14ac:dyDescent="0.2">
      <c r="A42" s="22"/>
      <c r="B42" s="39"/>
      <c r="C42" s="1132" t="s">
        <v>553</v>
      </c>
      <c r="D42" s="1132"/>
      <c r="E42" s="1133"/>
      <c r="F42" s="36" t="s">
        <v>500</v>
      </c>
      <c r="G42" s="37" t="s">
        <v>500</v>
      </c>
      <c r="H42" s="37" t="s">
        <v>500</v>
      </c>
      <c r="I42" s="37" t="s">
        <v>500</v>
      </c>
      <c r="J42" s="38" t="s">
        <v>500</v>
      </c>
      <c r="K42" s="22"/>
      <c r="L42" s="22"/>
      <c r="M42" s="22"/>
      <c r="N42" s="22"/>
      <c r="O42" s="22"/>
      <c r="P42" s="22"/>
    </row>
    <row r="43" spans="1:16" ht="39" customHeight="1" thickBot="1" x14ac:dyDescent="0.25">
      <c r="A43" s="22"/>
      <c r="B43" s="40"/>
      <c r="C43" s="1134" t="s">
        <v>554</v>
      </c>
      <c r="D43" s="1134"/>
      <c r="E43" s="1135"/>
      <c r="F43" s="41">
        <v>0.31</v>
      </c>
      <c r="G43" s="42">
        <v>0.32</v>
      </c>
      <c r="H43" s="42">
        <v>0.33</v>
      </c>
      <c r="I43" s="42">
        <v>0.04</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uVUazP1AajG+k5YwXD65BFtOkS0AzjPYEtyd84YLY/i2p0to849YOzzIEpNFTbcHjLsvTo+bmF+hSZPVSFCmw==" saltValue="YCrYPLDS8l99ppNtubmk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538</v>
      </c>
      <c r="L44" s="54" t="s">
        <v>539</v>
      </c>
      <c r="M44" s="54" t="s">
        <v>540</v>
      </c>
      <c r="N44" s="54" t="s">
        <v>541</v>
      </c>
      <c r="O44" s="55" t="s">
        <v>542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13656</v>
      </c>
      <c r="L45" s="58">
        <v>12914</v>
      </c>
      <c r="M45" s="58">
        <v>12478</v>
      </c>
      <c r="N45" s="58">
        <v>12026</v>
      </c>
      <c r="O45" s="59">
        <v>11912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500</v>
      </c>
      <c r="L46" s="62" t="s">
        <v>500</v>
      </c>
      <c r="M46" s="62" t="s">
        <v>500</v>
      </c>
      <c r="N46" s="62" t="s">
        <v>500</v>
      </c>
      <c r="O46" s="63" t="s">
        <v>500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500</v>
      </c>
      <c r="L47" s="62" t="s">
        <v>500</v>
      </c>
      <c r="M47" s="62" t="s">
        <v>500</v>
      </c>
      <c r="N47" s="62" t="s">
        <v>500</v>
      </c>
      <c r="O47" s="63" t="s">
        <v>500</v>
      </c>
      <c r="P47" s="46"/>
      <c r="Q47" s="46"/>
      <c r="R47" s="46"/>
      <c r="S47" s="46"/>
      <c r="T47" s="46"/>
      <c r="U47" s="46"/>
    </row>
    <row r="48" spans="1:21" ht="30.75" customHeight="1" x14ac:dyDescent="0.2">
      <c r="A48" s="46"/>
      <c r="B48" s="1140"/>
      <c r="C48" s="1141"/>
      <c r="D48" s="60"/>
      <c r="E48" s="1146" t="s">
        <v>13</v>
      </c>
      <c r="F48" s="1146"/>
      <c r="G48" s="1146"/>
      <c r="H48" s="1146"/>
      <c r="I48" s="1146"/>
      <c r="J48" s="1147"/>
      <c r="K48" s="61">
        <v>1768</v>
      </c>
      <c r="L48" s="62">
        <v>1654</v>
      </c>
      <c r="M48" s="62">
        <v>1565</v>
      </c>
      <c r="N48" s="62">
        <v>1538</v>
      </c>
      <c r="O48" s="63">
        <v>1489</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500</v>
      </c>
      <c r="L49" s="62" t="s">
        <v>500</v>
      </c>
      <c r="M49" s="62" t="s">
        <v>500</v>
      </c>
      <c r="N49" s="62" t="s">
        <v>500</v>
      </c>
      <c r="O49" s="63" t="s">
        <v>500</v>
      </c>
      <c r="P49" s="46"/>
      <c r="Q49" s="46"/>
      <c r="R49" s="46"/>
      <c r="S49" s="46"/>
      <c r="T49" s="46"/>
      <c r="U49" s="46"/>
    </row>
    <row r="50" spans="1:21" ht="30.75" customHeight="1" x14ac:dyDescent="0.2">
      <c r="A50" s="46"/>
      <c r="B50" s="1140"/>
      <c r="C50" s="1141"/>
      <c r="D50" s="60"/>
      <c r="E50" s="1146" t="s">
        <v>15</v>
      </c>
      <c r="F50" s="1146"/>
      <c r="G50" s="1146"/>
      <c r="H50" s="1146"/>
      <c r="I50" s="1146"/>
      <c r="J50" s="1147"/>
      <c r="K50" s="61">
        <v>93</v>
      </c>
      <c r="L50" s="62">
        <v>93</v>
      </c>
      <c r="M50" s="62">
        <v>93</v>
      </c>
      <c r="N50" s="62">
        <v>93</v>
      </c>
      <c r="O50" s="63">
        <v>93</v>
      </c>
      <c r="P50" s="46"/>
      <c r="Q50" s="46"/>
      <c r="R50" s="46"/>
      <c r="S50" s="46"/>
      <c r="T50" s="46"/>
      <c r="U50" s="46"/>
    </row>
    <row r="51" spans="1:21" ht="30.75" customHeight="1" x14ac:dyDescent="0.2">
      <c r="A51" s="46"/>
      <c r="B51" s="1142"/>
      <c r="C51" s="1143"/>
      <c r="D51" s="64"/>
      <c r="E51" s="1146" t="s">
        <v>16</v>
      </c>
      <c r="F51" s="1146"/>
      <c r="G51" s="1146"/>
      <c r="H51" s="1146"/>
      <c r="I51" s="1146"/>
      <c r="J51" s="1147"/>
      <c r="K51" s="61">
        <v>2</v>
      </c>
      <c r="L51" s="62">
        <v>1</v>
      </c>
      <c r="M51" s="62">
        <v>2</v>
      </c>
      <c r="N51" s="62">
        <v>4</v>
      </c>
      <c r="O51" s="63">
        <v>3</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11966</v>
      </c>
      <c r="L52" s="62">
        <v>11521</v>
      </c>
      <c r="M52" s="62">
        <v>11155</v>
      </c>
      <c r="N52" s="62">
        <v>11219</v>
      </c>
      <c r="O52" s="63">
        <v>11263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3553</v>
      </c>
      <c r="L53" s="67">
        <v>3141</v>
      </c>
      <c r="M53" s="67">
        <v>2983</v>
      </c>
      <c r="N53" s="67">
        <v>2442</v>
      </c>
      <c r="O53" s="68">
        <v>2234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555</v>
      </c>
      <c r="L57" s="79" t="s">
        <v>556</v>
      </c>
      <c r="M57" s="79" t="s">
        <v>557</v>
      </c>
      <c r="N57" s="79" t="s">
        <v>558</v>
      </c>
      <c r="O57" s="80" t="s">
        <v>559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wH6BP10jtmvxePgpz0wtUTW0tR6lFpS7RhVqGVG0bmYRFIBn0ZIbv/7cYGKxlG2AxpMU2qb9CPcZ92voDGLrg==" saltValue="vDlv91PiInsTag1PUUCy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1"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538</v>
      </c>
      <c r="J40" s="101" t="s">
        <v>539</v>
      </c>
      <c r="K40" s="101" t="s">
        <v>540</v>
      </c>
      <c r="L40" s="101" t="s">
        <v>541</v>
      </c>
      <c r="M40" s="102" t="s">
        <v>542</v>
      </c>
    </row>
    <row r="41" spans="2:13" ht="27.75" customHeight="1" x14ac:dyDescent="0.2">
      <c r="B41" s="1169" t="s">
        <v>30</v>
      </c>
      <c r="C41" s="1170"/>
      <c r="D41" s="103"/>
      <c r="E41" s="1175" t="s">
        <v>31</v>
      </c>
      <c r="F41" s="1175"/>
      <c r="G41" s="1175"/>
      <c r="H41" s="1176"/>
      <c r="I41" s="342">
        <v>123859</v>
      </c>
      <c r="J41" s="343">
        <v>119769</v>
      </c>
      <c r="K41" s="343">
        <v>115882</v>
      </c>
      <c r="L41" s="343">
        <v>111815</v>
      </c>
      <c r="M41" s="344">
        <v>108105</v>
      </c>
    </row>
    <row r="42" spans="2:13" ht="27.75" customHeight="1" x14ac:dyDescent="0.2">
      <c r="B42" s="1171"/>
      <c r="C42" s="1172"/>
      <c r="D42" s="104"/>
      <c r="E42" s="1177" t="s">
        <v>32</v>
      </c>
      <c r="F42" s="1177"/>
      <c r="G42" s="1177"/>
      <c r="H42" s="1178"/>
      <c r="I42" s="345">
        <v>533</v>
      </c>
      <c r="J42" s="346">
        <v>448</v>
      </c>
      <c r="K42" s="346">
        <v>361</v>
      </c>
      <c r="L42" s="346">
        <v>273</v>
      </c>
      <c r="M42" s="347">
        <v>183</v>
      </c>
    </row>
    <row r="43" spans="2:13" ht="27.75" customHeight="1" x14ac:dyDescent="0.2">
      <c r="B43" s="1171"/>
      <c r="C43" s="1172"/>
      <c r="D43" s="104"/>
      <c r="E43" s="1177" t="s">
        <v>33</v>
      </c>
      <c r="F43" s="1177"/>
      <c r="G43" s="1177"/>
      <c r="H43" s="1178"/>
      <c r="I43" s="345">
        <v>28057</v>
      </c>
      <c r="J43" s="346">
        <v>26260</v>
      </c>
      <c r="K43" s="346">
        <v>24024</v>
      </c>
      <c r="L43" s="346">
        <v>21443</v>
      </c>
      <c r="M43" s="347">
        <v>19868</v>
      </c>
    </row>
    <row r="44" spans="2:13" ht="27.75" customHeight="1" x14ac:dyDescent="0.2">
      <c r="B44" s="1171"/>
      <c r="C44" s="1172"/>
      <c r="D44" s="104"/>
      <c r="E44" s="1177" t="s">
        <v>34</v>
      </c>
      <c r="F44" s="1177"/>
      <c r="G44" s="1177"/>
      <c r="H44" s="1178"/>
      <c r="I44" s="345" t="s">
        <v>500</v>
      </c>
      <c r="J44" s="346" t="s">
        <v>500</v>
      </c>
      <c r="K44" s="346" t="s">
        <v>500</v>
      </c>
      <c r="L44" s="346" t="s">
        <v>500</v>
      </c>
      <c r="M44" s="347" t="s">
        <v>500</v>
      </c>
    </row>
    <row r="45" spans="2:13" ht="27.75" customHeight="1" x14ac:dyDescent="0.2">
      <c r="B45" s="1171"/>
      <c r="C45" s="1172"/>
      <c r="D45" s="104"/>
      <c r="E45" s="1177" t="s">
        <v>35</v>
      </c>
      <c r="F45" s="1177"/>
      <c r="G45" s="1177"/>
      <c r="H45" s="1178"/>
      <c r="I45" s="345">
        <v>16499</v>
      </c>
      <c r="J45" s="346">
        <v>15727</v>
      </c>
      <c r="K45" s="346">
        <v>14778</v>
      </c>
      <c r="L45" s="346">
        <v>14222</v>
      </c>
      <c r="M45" s="347">
        <v>14613</v>
      </c>
    </row>
    <row r="46" spans="2:13" ht="27.75" customHeight="1" x14ac:dyDescent="0.2">
      <c r="B46" s="1171"/>
      <c r="C46" s="1172"/>
      <c r="D46" s="105"/>
      <c r="E46" s="1177" t="s">
        <v>36</v>
      </c>
      <c r="F46" s="1177"/>
      <c r="G46" s="1177"/>
      <c r="H46" s="1178"/>
      <c r="I46" s="345">
        <v>713</v>
      </c>
      <c r="J46" s="346">
        <v>699</v>
      </c>
      <c r="K46" s="346">
        <v>684</v>
      </c>
      <c r="L46" s="346">
        <v>461</v>
      </c>
      <c r="M46" s="347">
        <v>484</v>
      </c>
    </row>
    <row r="47" spans="2:13" ht="27.75" customHeight="1" x14ac:dyDescent="0.2">
      <c r="B47" s="1171"/>
      <c r="C47" s="1172"/>
      <c r="D47" s="106"/>
      <c r="E47" s="1179" t="s">
        <v>37</v>
      </c>
      <c r="F47" s="1180"/>
      <c r="G47" s="1180"/>
      <c r="H47" s="1181"/>
      <c r="I47" s="345" t="s">
        <v>500</v>
      </c>
      <c r="J47" s="346" t="s">
        <v>500</v>
      </c>
      <c r="K47" s="346" t="s">
        <v>500</v>
      </c>
      <c r="L47" s="346" t="s">
        <v>500</v>
      </c>
      <c r="M47" s="347" t="s">
        <v>500</v>
      </c>
    </row>
    <row r="48" spans="2:13" ht="27.75" customHeight="1" x14ac:dyDescent="0.2">
      <c r="B48" s="1171"/>
      <c r="C48" s="1172"/>
      <c r="D48" s="104"/>
      <c r="E48" s="1177" t="s">
        <v>38</v>
      </c>
      <c r="F48" s="1177"/>
      <c r="G48" s="1177"/>
      <c r="H48" s="1178"/>
      <c r="I48" s="345" t="s">
        <v>500</v>
      </c>
      <c r="J48" s="346" t="s">
        <v>500</v>
      </c>
      <c r="K48" s="346" t="s">
        <v>500</v>
      </c>
      <c r="L48" s="346" t="s">
        <v>500</v>
      </c>
      <c r="M48" s="347" t="s">
        <v>500</v>
      </c>
    </row>
    <row r="49" spans="2:13" ht="27.75" customHeight="1" x14ac:dyDescent="0.2">
      <c r="B49" s="1173"/>
      <c r="C49" s="1174"/>
      <c r="D49" s="104"/>
      <c r="E49" s="1177" t="s">
        <v>39</v>
      </c>
      <c r="F49" s="1177"/>
      <c r="G49" s="1177"/>
      <c r="H49" s="1178"/>
      <c r="I49" s="345" t="s">
        <v>500</v>
      </c>
      <c r="J49" s="346" t="s">
        <v>500</v>
      </c>
      <c r="K49" s="346" t="s">
        <v>500</v>
      </c>
      <c r="L49" s="346" t="s">
        <v>500</v>
      </c>
      <c r="M49" s="347" t="s">
        <v>500</v>
      </c>
    </row>
    <row r="50" spans="2:13" ht="27.75" customHeight="1" x14ac:dyDescent="0.2">
      <c r="B50" s="1182" t="s">
        <v>40</v>
      </c>
      <c r="C50" s="1183"/>
      <c r="D50" s="107"/>
      <c r="E50" s="1177" t="s">
        <v>41</v>
      </c>
      <c r="F50" s="1177"/>
      <c r="G50" s="1177"/>
      <c r="H50" s="1178"/>
      <c r="I50" s="345">
        <v>13944</v>
      </c>
      <c r="J50" s="346">
        <v>12178</v>
      </c>
      <c r="K50" s="346">
        <v>13348</v>
      </c>
      <c r="L50" s="346">
        <v>16084</v>
      </c>
      <c r="M50" s="347">
        <v>17127</v>
      </c>
    </row>
    <row r="51" spans="2:13" ht="27.75" customHeight="1" x14ac:dyDescent="0.2">
      <c r="B51" s="1171"/>
      <c r="C51" s="1172"/>
      <c r="D51" s="104"/>
      <c r="E51" s="1177" t="s">
        <v>42</v>
      </c>
      <c r="F51" s="1177"/>
      <c r="G51" s="1177"/>
      <c r="H51" s="1178"/>
      <c r="I51" s="345">
        <v>15069</v>
      </c>
      <c r="J51" s="346">
        <v>13962</v>
      </c>
      <c r="K51" s="346">
        <v>13292</v>
      </c>
      <c r="L51" s="346">
        <v>12353</v>
      </c>
      <c r="M51" s="347">
        <v>11596</v>
      </c>
    </row>
    <row r="52" spans="2:13" ht="27.75" customHeight="1" x14ac:dyDescent="0.2">
      <c r="B52" s="1173"/>
      <c r="C52" s="1174"/>
      <c r="D52" s="104"/>
      <c r="E52" s="1177" t="s">
        <v>43</v>
      </c>
      <c r="F52" s="1177"/>
      <c r="G52" s="1177"/>
      <c r="H52" s="1178"/>
      <c r="I52" s="345">
        <v>106928</v>
      </c>
      <c r="J52" s="346">
        <v>105727</v>
      </c>
      <c r="K52" s="346">
        <v>102261</v>
      </c>
      <c r="L52" s="346">
        <v>99584</v>
      </c>
      <c r="M52" s="347">
        <v>98158</v>
      </c>
    </row>
    <row r="53" spans="2:13" ht="27.75" customHeight="1" thickBot="1" x14ac:dyDescent="0.25">
      <c r="B53" s="1184" t="s">
        <v>19</v>
      </c>
      <c r="C53" s="1185"/>
      <c r="D53" s="108"/>
      <c r="E53" s="1186" t="s">
        <v>44</v>
      </c>
      <c r="F53" s="1186"/>
      <c r="G53" s="1186"/>
      <c r="H53" s="1187"/>
      <c r="I53" s="348">
        <v>33721</v>
      </c>
      <c r="J53" s="349">
        <v>31036</v>
      </c>
      <c r="K53" s="349">
        <v>26829</v>
      </c>
      <c r="L53" s="349">
        <v>20192</v>
      </c>
      <c r="M53" s="350">
        <v>16371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jC36EluzGzCZhcStvfF8wUOYaVTlNK/m/7CVORZH4YVYmIqQc/TvCrZCfbHQTkbPfCKmGDzDeyswS9eEmO6U6w==" saltValue="bDI9dXDM/He2IIeO7l4R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5"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540</v>
      </c>
      <c r="G54" s="117" t="s">
        <v>541</v>
      </c>
      <c r="H54" s="118" t="s">
        <v>542</v>
      </c>
    </row>
    <row r="55" spans="2:8" ht="52.5" customHeight="1" x14ac:dyDescent="0.2">
      <c r="B55" s="119"/>
      <c r="C55" s="1196" t="s">
        <v>46</v>
      </c>
      <c r="D55" s="1196"/>
      <c r="E55" s="1197"/>
      <c r="F55" s="120">
        <v>5288</v>
      </c>
      <c r="G55" s="120">
        <v>7526</v>
      </c>
      <c r="H55" s="121">
        <v>8135</v>
      </c>
    </row>
    <row r="56" spans="2:8" ht="52.5" customHeight="1" x14ac:dyDescent="0.2">
      <c r="B56" s="122"/>
      <c r="C56" s="1198" t="s">
        <v>47</v>
      </c>
      <c r="D56" s="1198"/>
      <c r="E56" s="1199"/>
      <c r="F56" s="123">
        <v>527</v>
      </c>
      <c r="G56" s="123">
        <v>527</v>
      </c>
      <c r="H56" s="124">
        <v>527</v>
      </c>
    </row>
    <row r="57" spans="2:8" ht="53.25" customHeight="1" x14ac:dyDescent="0.2">
      <c r="B57" s="122"/>
      <c r="C57" s="1200" t="s">
        <v>48</v>
      </c>
      <c r="D57" s="1200"/>
      <c r="E57" s="1201"/>
      <c r="F57" s="125">
        <v>4673</v>
      </c>
      <c r="G57" s="125">
        <v>4730</v>
      </c>
      <c r="H57" s="126">
        <v>5162</v>
      </c>
    </row>
    <row r="58" spans="2:8" ht="45.75" customHeight="1" x14ac:dyDescent="0.2">
      <c r="B58" s="127"/>
      <c r="C58" s="1188" t="s">
        <v>576</v>
      </c>
      <c r="D58" s="1189"/>
      <c r="E58" s="1190"/>
      <c r="F58" s="128">
        <v>4000</v>
      </c>
      <c r="G58" s="128">
        <v>4000</v>
      </c>
      <c r="H58" s="129">
        <v>4000</v>
      </c>
    </row>
    <row r="59" spans="2:8" ht="45.75" customHeight="1" x14ac:dyDescent="0.2">
      <c r="B59" s="127"/>
      <c r="C59" s="1188" t="s">
        <v>577</v>
      </c>
      <c r="D59" s="1189"/>
      <c r="E59" s="1190"/>
      <c r="F59" s="128">
        <v>1</v>
      </c>
      <c r="G59" s="128">
        <v>1</v>
      </c>
      <c r="H59" s="129">
        <v>441</v>
      </c>
    </row>
    <row r="60" spans="2:8" ht="45.75" customHeight="1" x14ac:dyDescent="0.2">
      <c r="B60" s="127"/>
      <c r="C60" s="1188" t="s">
        <v>578</v>
      </c>
      <c r="D60" s="1189"/>
      <c r="E60" s="1190"/>
      <c r="F60" s="128">
        <v>375</v>
      </c>
      <c r="G60" s="128">
        <v>372</v>
      </c>
      <c r="H60" s="129">
        <v>372</v>
      </c>
    </row>
    <row r="61" spans="2:8" ht="45.75" customHeight="1" x14ac:dyDescent="0.2">
      <c r="B61" s="127"/>
      <c r="C61" s="1188" t="s">
        <v>579</v>
      </c>
      <c r="D61" s="1189"/>
      <c r="E61" s="1190"/>
      <c r="F61" s="128">
        <v>77</v>
      </c>
      <c r="G61" s="128">
        <v>129</v>
      </c>
      <c r="H61" s="129">
        <v>128</v>
      </c>
    </row>
    <row r="62" spans="2:8" ht="45.75" customHeight="1" thickBot="1" x14ac:dyDescent="0.25">
      <c r="B62" s="130"/>
      <c r="C62" s="1191" t="s">
        <v>580</v>
      </c>
      <c r="D62" s="1192"/>
      <c r="E62" s="1193"/>
      <c r="F62" s="131">
        <v>72</v>
      </c>
      <c r="G62" s="131">
        <v>72</v>
      </c>
      <c r="H62" s="132">
        <v>65</v>
      </c>
    </row>
    <row r="63" spans="2:8" ht="52.5" customHeight="1" thickBot="1" x14ac:dyDescent="0.25">
      <c r="B63" s="133"/>
      <c r="C63" s="1194" t="s">
        <v>49</v>
      </c>
      <c r="D63" s="1194"/>
      <c r="E63" s="1195"/>
      <c r="F63" s="134">
        <v>10487</v>
      </c>
      <c r="G63" s="134">
        <v>12783</v>
      </c>
      <c r="H63" s="135">
        <v>13823</v>
      </c>
    </row>
    <row r="64" spans="2:8" ht="13" x14ac:dyDescent="0.2"/>
  </sheetData>
  <sheetProtection algorithmName="SHA-512" hashValue="m4KjpiALpW/zmi6WG4W1HjwRBi9qvO5U+hMMgCoW2943RgiCbXQmiaG5n/j7ej8Cyf7sPOlCp9uiEXSMGmN6Ww==" saltValue="KeCQmF6maBtpaL6vhp9i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537</v>
      </c>
      <c r="G2" s="149"/>
      <c r="H2" s="150"/>
    </row>
    <row r="3" spans="1:8" x14ac:dyDescent="0.2">
      <c r="A3" s="146" t="s">
        <v>530</v>
      </c>
      <c r="B3" s="151"/>
      <c r="C3" s="152"/>
      <c r="D3" s="153">
        <v>61640</v>
      </c>
      <c r="E3" s="154"/>
      <c r="F3" s="155">
        <v>51849</v>
      </c>
      <c r="G3" s="156"/>
      <c r="H3" s="157"/>
    </row>
    <row r="4" spans="1:8" x14ac:dyDescent="0.2">
      <c r="A4" s="158"/>
      <c r="B4" s="159"/>
      <c r="C4" s="160"/>
      <c r="D4" s="161">
        <v>13686</v>
      </c>
      <c r="E4" s="162"/>
      <c r="F4" s="163">
        <v>26326</v>
      </c>
      <c r="G4" s="164"/>
      <c r="H4" s="165"/>
    </row>
    <row r="5" spans="1:8" x14ac:dyDescent="0.2">
      <c r="A5" s="146" t="s">
        <v>532</v>
      </c>
      <c r="B5" s="151"/>
      <c r="C5" s="152"/>
      <c r="D5" s="153">
        <v>47890</v>
      </c>
      <c r="E5" s="154"/>
      <c r="F5" s="155">
        <v>52191</v>
      </c>
      <c r="G5" s="156"/>
      <c r="H5" s="157"/>
    </row>
    <row r="6" spans="1:8" x14ac:dyDescent="0.2">
      <c r="A6" s="158"/>
      <c r="B6" s="159"/>
      <c r="C6" s="160"/>
      <c r="D6" s="161">
        <v>24971</v>
      </c>
      <c r="E6" s="162"/>
      <c r="F6" s="163">
        <v>26807</v>
      </c>
      <c r="G6" s="164"/>
      <c r="H6" s="165"/>
    </row>
    <row r="7" spans="1:8" x14ac:dyDescent="0.2">
      <c r="A7" s="146" t="s">
        <v>533</v>
      </c>
      <c r="B7" s="151"/>
      <c r="C7" s="152"/>
      <c r="D7" s="153">
        <v>44418</v>
      </c>
      <c r="E7" s="154"/>
      <c r="F7" s="155">
        <v>48105</v>
      </c>
      <c r="G7" s="156"/>
      <c r="H7" s="157"/>
    </row>
    <row r="8" spans="1:8" x14ac:dyDescent="0.2">
      <c r="A8" s="158"/>
      <c r="B8" s="159"/>
      <c r="C8" s="160"/>
      <c r="D8" s="161">
        <v>22486</v>
      </c>
      <c r="E8" s="162"/>
      <c r="F8" s="163">
        <v>24072</v>
      </c>
      <c r="G8" s="164"/>
      <c r="H8" s="165"/>
    </row>
    <row r="9" spans="1:8" x14ac:dyDescent="0.2">
      <c r="A9" s="146" t="s">
        <v>534</v>
      </c>
      <c r="B9" s="151"/>
      <c r="C9" s="152"/>
      <c r="D9" s="153">
        <v>49643</v>
      </c>
      <c r="E9" s="154"/>
      <c r="F9" s="155">
        <v>47446</v>
      </c>
      <c r="G9" s="156"/>
      <c r="H9" s="157"/>
    </row>
    <row r="10" spans="1:8" x14ac:dyDescent="0.2">
      <c r="A10" s="158"/>
      <c r="B10" s="159"/>
      <c r="C10" s="160"/>
      <c r="D10" s="161">
        <v>30903</v>
      </c>
      <c r="E10" s="162"/>
      <c r="F10" s="163">
        <v>24371</v>
      </c>
      <c r="G10" s="164"/>
      <c r="H10" s="165"/>
    </row>
    <row r="11" spans="1:8" x14ac:dyDescent="0.2">
      <c r="A11" s="146" t="s">
        <v>535</v>
      </c>
      <c r="B11" s="151"/>
      <c r="C11" s="152"/>
      <c r="D11" s="153">
        <v>61062</v>
      </c>
      <c r="E11" s="154"/>
      <c r="F11" s="155">
        <v>48387</v>
      </c>
      <c r="G11" s="156"/>
      <c r="H11" s="157"/>
    </row>
    <row r="12" spans="1:8" x14ac:dyDescent="0.2">
      <c r="A12" s="158"/>
      <c r="B12" s="159"/>
      <c r="C12" s="166"/>
      <c r="D12" s="161">
        <v>36907</v>
      </c>
      <c r="E12" s="162"/>
      <c r="F12" s="163">
        <v>25592</v>
      </c>
      <c r="G12" s="164"/>
      <c r="H12" s="165"/>
    </row>
    <row r="13" spans="1:8" x14ac:dyDescent="0.2">
      <c r="A13" s="146"/>
      <c r="B13" s="151"/>
      <c r="C13" s="152"/>
      <c r="D13" s="153">
        <v>52931</v>
      </c>
      <c r="E13" s="154"/>
      <c r="F13" s="155">
        <v>49596</v>
      </c>
      <c r="G13" s="167"/>
      <c r="H13" s="157"/>
    </row>
    <row r="14" spans="1:8" x14ac:dyDescent="0.2">
      <c r="A14" s="158"/>
      <c r="B14" s="159"/>
      <c r="C14" s="160"/>
      <c r="D14" s="161">
        <v>25791</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1.76</v>
      </c>
      <c r="C19" s="168">
        <f>ROUND(VALUE(SUBSTITUTE(実質収支比率等に係る経年分析!G$48,"▲","-")),2)</f>
        <v>4.4400000000000004</v>
      </c>
      <c r="D19" s="168">
        <f>ROUND(VALUE(SUBSTITUTE(実質収支比率等に係る経年分析!H$48,"▲","-")),2)</f>
        <v>7.85</v>
      </c>
      <c r="E19" s="168">
        <f>ROUND(VALUE(SUBSTITUTE(実質収支比率等に係る経年分析!I$48,"▲","-")),2)</f>
        <v>4.76</v>
      </c>
      <c r="F19" s="168">
        <f>ROUND(VALUE(SUBSTITUTE(実質収支比率等に係る経年分析!J$48,"▲","-")),2)</f>
        <v>6.4</v>
      </c>
    </row>
    <row r="20" spans="1:11" x14ac:dyDescent="0.2">
      <c r="A20" s="168" t="s">
        <v>53</v>
      </c>
      <c r="B20" s="168">
        <f>ROUND(VALUE(SUBSTITUTE(実質収支比率等に係る経年分析!F$47,"▲","-")),2)</f>
        <v>10.76</v>
      </c>
      <c r="C20" s="168">
        <f>ROUND(VALUE(SUBSTITUTE(実質収支比率等に係る経年分析!G$47,"▲","-")),2)</f>
        <v>7.21</v>
      </c>
      <c r="D20" s="168">
        <f>ROUND(VALUE(SUBSTITUTE(実質収支比率等に係る経年分析!H$47,"▲","-")),2)</f>
        <v>9.2799999999999994</v>
      </c>
      <c r="E20" s="168">
        <f>ROUND(VALUE(SUBSTITUTE(実質収支比率等に係る経年分析!I$47,"▲","-")),2)</f>
        <v>13.59</v>
      </c>
      <c r="F20" s="168">
        <f>ROUND(VALUE(SUBSTITUTE(実質収支比率等に係る経年分析!J$47,"▲","-")),2)</f>
        <v>14.48</v>
      </c>
    </row>
    <row r="21" spans="1:11" x14ac:dyDescent="0.2">
      <c r="A21" s="168" t="s">
        <v>54</v>
      </c>
      <c r="B21" s="168">
        <f>IF(ISNUMBER(VALUE(SUBSTITUTE(実質収支比率等に係る経年分析!F$49,"▲","-"))),ROUND(VALUE(SUBSTITUTE(実質収支比率等に係る経年分析!F$49,"▲","-")),2),NA())</f>
        <v>-2.16</v>
      </c>
      <c r="C21" s="168">
        <f>IF(ISNUMBER(VALUE(SUBSTITUTE(実質収支比率等に係る経年分析!G$49,"▲","-"))),ROUND(VALUE(SUBSTITUTE(実質収支比率等に係る経年分析!G$49,"▲","-")),2),NA())</f>
        <v>-0.68</v>
      </c>
      <c r="D21" s="168">
        <f>IF(ISNUMBER(VALUE(SUBSTITUTE(実質収支比率等に係る経年分析!H$49,"▲","-"))),ROUND(VALUE(SUBSTITUTE(実質収支比率等に係る経年分析!H$49,"▲","-")),2),NA())</f>
        <v>5.93</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3.14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0.99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2">
      <c r="A31" s="169" t="str">
        <f>IF(連結実質赤字比率に係る赤字・黒字の構成分析!C$39="",NA(),連結実質赤字比率に係る赤字・黒字の構成分析!C$39)</f>
        <v>介護保険事業（保険勘定）特別会計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0.28000000000000003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2.2599999999999998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2.2200000000000002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2">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2.0699999999999998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2.2999999999999998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11966</v>
      </c>
      <c r="E42" s="170"/>
      <c r="F42" s="170"/>
      <c r="G42" s="170">
        <f>'実質公債費比率（分子）の構造'!L$52</f>
        <v>11521</v>
      </c>
      <c r="H42" s="170"/>
      <c r="I42" s="170"/>
      <c r="J42" s="170">
        <f>'実質公債費比率（分子）の構造'!M$52</f>
        <v>11155</v>
      </c>
      <c r="K42" s="170"/>
      <c r="L42" s="170"/>
      <c r="M42" s="170">
        <f>'実質公債費比率（分子）の構造'!N$52</f>
        <v>11219</v>
      </c>
      <c r="N42" s="170"/>
      <c r="O42" s="170"/>
      <c r="P42" s="170">
        <f>'実質公債費比率（分子）の構造'!O$52</f>
        <v>11263</v>
      </c>
    </row>
    <row r="43" spans="1:16" x14ac:dyDescent="0.2">
      <c r="A43" s="170" t="s">
        <v>16</v>
      </c>
      <c r="B43" s="170">
        <f>'実質公債費比率（分子）の構造'!K$51</f>
        <v>2</v>
      </c>
      <c r="C43" s="170"/>
      <c r="D43" s="170"/>
      <c r="E43" s="170">
        <f>'実質公債費比率（分子）の構造'!L$51</f>
        <v>1</v>
      </c>
      <c r="F43" s="170"/>
      <c r="G43" s="170"/>
      <c r="H43" s="170">
        <f>'実質公債費比率（分子）の構造'!M$51</f>
        <v>2</v>
      </c>
      <c r="I43" s="170"/>
      <c r="J43" s="170"/>
      <c r="K43" s="170">
        <f>'実質公債費比率（分子）の構造'!N$51</f>
        <v>4</v>
      </c>
      <c r="L43" s="170"/>
      <c r="M43" s="170"/>
      <c r="N43" s="170">
        <f>'実質公債費比率（分子）の構造'!O$51</f>
        <v>3</v>
      </c>
      <c r="O43" s="170"/>
      <c r="P43" s="170"/>
    </row>
    <row r="44" spans="1:16" x14ac:dyDescent="0.2">
      <c r="A44" s="170" t="s">
        <v>62</v>
      </c>
      <c r="B44" s="170">
        <f>'実質公債費比率（分子）の構造'!K$50</f>
        <v>93</v>
      </c>
      <c r="C44" s="170"/>
      <c r="D44" s="170"/>
      <c r="E44" s="170">
        <f>'実質公債費比率（分子）の構造'!L$50</f>
        <v>93</v>
      </c>
      <c r="F44" s="170"/>
      <c r="G44" s="170"/>
      <c r="H44" s="170">
        <f>'実質公債費比率（分子）の構造'!M$50</f>
        <v>93</v>
      </c>
      <c r="I44" s="170"/>
      <c r="J44" s="170"/>
      <c r="K44" s="170">
        <f>'実質公債費比率（分子）の構造'!N$50</f>
        <v>93</v>
      </c>
      <c r="L44" s="170"/>
      <c r="M44" s="170"/>
      <c r="N44" s="170">
        <f>'実質公債費比率（分子）の構造'!O$50</f>
        <v>93</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1768</v>
      </c>
      <c r="C46" s="170"/>
      <c r="D46" s="170"/>
      <c r="E46" s="170">
        <f>'実質公債費比率（分子）の構造'!L$48</f>
        <v>1654</v>
      </c>
      <c r="F46" s="170"/>
      <c r="G46" s="170"/>
      <c r="H46" s="170">
        <f>'実質公債費比率（分子）の構造'!M$48</f>
        <v>1565</v>
      </c>
      <c r="I46" s="170"/>
      <c r="J46" s="170"/>
      <c r="K46" s="170">
        <f>'実質公債費比率（分子）の構造'!N$48</f>
        <v>1538</v>
      </c>
      <c r="L46" s="170"/>
      <c r="M46" s="170"/>
      <c r="N46" s="170">
        <f>'実質公債費比率（分子）の構造'!O$48</f>
        <v>1489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13656</v>
      </c>
      <c r="C49" s="170"/>
      <c r="D49" s="170"/>
      <c r="E49" s="170">
        <f>'実質公債費比率（分子）の構造'!L$45</f>
        <v>12914</v>
      </c>
      <c r="F49" s="170"/>
      <c r="G49" s="170"/>
      <c r="H49" s="170">
        <f>'実質公債費比率（分子）の構造'!M$45</f>
        <v>12478</v>
      </c>
      <c r="I49" s="170"/>
      <c r="J49" s="170"/>
      <c r="K49" s="170">
        <f>'実質公債費比率（分子）の構造'!N$45</f>
        <v>12026</v>
      </c>
      <c r="L49" s="170"/>
      <c r="M49" s="170"/>
      <c r="N49" s="170">
        <f>'実質公債費比率（分子）の構造'!O$45</f>
        <v>11912</v>
      </c>
      <c r="O49" s="170"/>
      <c r="P49" s="170"/>
    </row>
    <row r="50" spans="1:16" x14ac:dyDescent="0.2">
      <c r="A50" s="170" t="s">
        <v>67</v>
      </c>
      <c r="B50" s="170" t="e">
        <f>NA()</f>
        <v>#N/A</v>
      </c>
      <c r="C50" s="170">
        <f>IF(ISNUMBER('実質公債費比率（分子）の構造'!K$53),'実質公債費比率（分子）の構造'!K$53,NA())</f>
        <v>3553</v>
      </c>
      <c r="D50" s="170" t="e">
        <f>NA()</f>
        <v>#N/A</v>
      </c>
      <c r="E50" s="170" t="e">
        <f>NA()</f>
        <v>#N/A</v>
      </c>
      <c r="F50" s="170">
        <f>IF(ISNUMBER('実質公債費比率（分子）の構造'!L$53),'実質公債費比率（分子）の構造'!L$53,NA())</f>
        <v>3141</v>
      </c>
      <c r="G50" s="170" t="e">
        <f>NA()</f>
        <v>#N/A</v>
      </c>
      <c r="H50" s="170" t="e">
        <f>NA()</f>
        <v>#N/A</v>
      </c>
      <c r="I50" s="170">
        <f>IF(ISNUMBER('実質公債費比率（分子）の構造'!M$53),'実質公債費比率（分子）の構造'!M$53,NA())</f>
        <v>2983</v>
      </c>
      <c r="J50" s="170" t="e">
        <f>NA()</f>
        <v>#N/A</v>
      </c>
      <c r="K50" s="170" t="e">
        <f>NA()</f>
        <v>#N/A</v>
      </c>
      <c r="L50" s="170">
        <f>IF(ISNUMBER('実質公債費比率（分子）の構造'!N$53),'実質公債費比率（分子）の構造'!N$53,NA())</f>
        <v>2442</v>
      </c>
      <c r="M50" s="170" t="e">
        <f>NA()</f>
        <v>#N/A</v>
      </c>
      <c r="N50" s="170" t="e">
        <f>NA()</f>
        <v>#N/A</v>
      </c>
      <c r="O50" s="170">
        <f>IF(ISNUMBER('実質公債費比率（分子）の構造'!O$53),'実質公債費比率（分子）の構造'!O$53,NA())</f>
        <v>2234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106928</v>
      </c>
      <c r="E56" s="169"/>
      <c r="F56" s="169"/>
      <c r="G56" s="169">
        <f>'将来負担比率（分子）の構造'!J$52</f>
        <v>105727</v>
      </c>
      <c r="H56" s="169"/>
      <c r="I56" s="169"/>
      <c r="J56" s="169">
        <f>'将来負担比率（分子）の構造'!K$52</f>
        <v>102261</v>
      </c>
      <c r="K56" s="169"/>
      <c r="L56" s="169"/>
      <c r="M56" s="169">
        <f>'将来負担比率（分子）の構造'!L$52</f>
        <v>99584</v>
      </c>
      <c r="N56" s="169"/>
      <c r="O56" s="169"/>
      <c r="P56" s="169">
        <f>'将来負担比率（分子）の構造'!M$52</f>
        <v>98158</v>
      </c>
    </row>
    <row r="57" spans="1:16" x14ac:dyDescent="0.2">
      <c r="A57" s="169" t="s">
        <v>42</v>
      </c>
      <c r="B57" s="169"/>
      <c r="C57" s="169"/>
      <c r="D57" s="169">
        <f>'将来負担比率（分子）の構造'!I$51</f>
        <v>15069</v>
      </c>
      <c r="E57" s="169"/>
      <c r="F57" s="169"/>
      <c r="G57" s="169">
        <f>'将来負担比率（分子）の構造'!J$51</f>
        <v>13962</v>
      </c>
      <c r="H57" s="169"/>
      <c r="I57" s="169"/>
      <c r="J57" s="169">
        <f>'将来負担比率（分子）の構造'!K$51</f>
        <v>13292</v>
      </c>
      <c r="K57" s="169"/>
      <c r="L57" s="169"/>
      <c r="M57" s="169">
        <f>'将来負担比率（分子）の構造'!L$51</f>
        <v>12353</v>
      </c>
      <c r="N57" s="169"/>
      <c r="O57" s="169"/>
      <c r="P57" s="169">
        <f>'将来負担比率（分子）の構造'!M$51</f>
        <v>11596</v>
      </c>
    </row>
    <row r="58" spans="1:16" x14ac:dyDescent="0.2">
      <c r="A58" s="169" t="s">
        <v>41</v>
      </c>
      <c r="B58" s="169"/>
      <c r="C58" s="169"/>
      <c r="D58" s="169">
        <f>'将来負担比率（分子）の構造'!I$50</f>
        <v>13944</v>
      </c>
      <c r="E58" s="169"/>
      <c r="F58" s="169"/>
      <c r="G58" s="169">
        <f>'将来負担比率（分子）の構造'!J$50</f>
        <v>12178</v>
      </c>
      <c r="H58" s="169"/>
      <c r="I58" s="169"/>
      <c r="J58" s="169">
        <f>'将来負担比率（分子）の構造'!K$50</f>
        <v>13348</v>
      </c>
      <c r="K58" s="169"/>
      <c r="L58" s="169"/>
      <c r="M58" s="169">
        <f>'将来負担比率（分子）の構造'!L$50</f>
        <v>16084</v>
      </c>
      <c r="N58" s="169"/>
      <c r="O58" s="169"/>
      <c r="P58" s="169">
        <f>'将来負担比率（分子）の構造'!M$50</f>
        <v>17127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713</v>
      </c>
      <c r="C61" s="169"/>
      <c r="D61" s="169"/>
      <c r="E61" s="169">
        <f>'将来負担比率（分子）の構造'!J$46</f>
        <v>699</v>
      </c>
      <c r="F61" s="169"/>
      <c r="G61" s="169"/>
      <c r="H61" s="169">
        <f>'将来負担比率（分子）の構造'!K$46</f>
        <v>684</v>
      </c>
      <c r="I61" s="169"/>
      <c r="J61" s="169"/>
      <c r="K61" s="169">
        <f>'将来負担比率（分子）の構造'!L$46</f>
        <v>461</v>
      </c>
      <c r="L61" s="169"/>
      <c r="M61" s="169"/>
      <c r="N61" s="169">
        <f>'将来負担比率（分子）の構造'!M$46</f>
        <v>484</v>
      </c>
      <c r="O61" s="169"/>
      <c r="P61" s="169"/>
    </row>
    <row r="62" spans="1:16" x14ac:dyDescent="0.2">
      <c r="A62" s="169" t="s">
        <v>35</v>
      </c>
      <c r="B62" s="169">
        <f>'将来負担比率（分子）の構造'!I$45</f>
        <v>16499</v>
      </c>
      <c r="C62" s="169"/>
      <c r="D62" s="169"/>
      <c r="E62" s="169">
        <f>'将来負担比率（分子）の構造'!J$45</f>
        <v>15727</v>
      </c>
      <c r="F62" s="169"/>
      <c r="G62" s="169"/>
      <c r="H62" s="169">
        <f>'将来負担比率（分子）の構造'!K$45</f>
        <v>14778</v>
      </c>
      <c r="I62" s="169"/>
      <c r="J62" s="169"/>
      <c r="K62" s="169">
        <f>'将来負担比率（分子）の構造'!L$45</f>
        <v>14222</v>
      </c>
      <c r="L62" s="169"/>
      <c r="M62" s="169"/>
      <c r="N62" s="169">
        <f>'将来負担比率（分子）の構造'!M$45</f>
        <v>14613</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28057</v>
      </c>
      <c r="C64" s="169"/>
      <c r="D64" s="169"/>
      <c r="E64" s="169">
        <f>'将来負担比率（分子）の構造'!J$43</f>
        <v>26260</v>
      </c>
      <c r="F64" s="169"/>
      <c r="G64" s="169"/>
      <c r="H64" s="169">
        <f>'将来負担比率（分子）の構造'!K$43</f>
        <v>24024</v>
      </c>
      <c r="I64" s="169"/>
      <c r="J64" s="169"/>
      <c r="K64" s="169">
        <f>'将来負担比率（分子）の構造'!L$43</f>
        <v>21443</v>
      </c>
      <c r="L64" s="169"/>
      <c r="M64" s="169"/>
      <c r="N64" s="169">
        <f>'将来負担比率（分子）の構造'!M$43</f>
        <v>19868</v>
      </c>
      <c r="O64" s="169"/>
      <c r="P64" s="169"/>
    </row>
    <row r="65" spans="1:16" x14ac:dyDescent="0.2">
      <c r="A65" s="169" t="s">
        <v>32</v>
      </c>
      <c r="B65" s="169">
        <f>'将来負担比率（分子）の構造'!I$42</f>
        <v>533</v>
      </c>
      <c r="C65" s="169"/>
      <c r="D65" s="169"/>
      <c r="E65" s="169">
        <f>'将来負担比率（分子）の構造'!J$42</f>
        <v>448</v>
      </c>
      <c r="F65" s="169"/>
      <c r="G65" s="169"/>
      <c r="H65" s="169">
        <f>'将来負担比率（分子）の構造'!K$42</f>
        <v>361</v>
      </c>
      <c r="I65" s="169"/>
      <c r="J65" s="169"/>
      <c r="K65" s="169">
        <f>'将来負担比率（分子）の構造'!L$42</f>
        <v>273</v>
      </c>
      <c r="L65" s="169"/>
      <c r="M65" s="169"/>
      <c r="N65" s="169">
        <f>'将来負担比率（分子）の構造'!M$42</f>
        <v>183</v>
      </c>
      <c r="O65" s="169"/>
      <c r="P65" s="169"/>
    </row>
    <row r="66" spans="1:16" x14ac:dyDescent="0.2">
      <c r="A66" s="169" t="s">
        <v>31</v>
      </c>
      <c r="B66" s="169">
        <f>'将来負担比率（分子）の構造'!I$41</f>
        <v>123859</v>
      </c>
      <c r="C66" s="169"/>
      <c r="D66" s="169"/>
      <c r="E66" s="169">
        <f>'将来負担比率（分子）の構造'!J$41</f>
        <v>119769</v>
      </c>
      <c r="F66" s="169"/>
      <c r="G66" s="169"/>
      <c r="H66" s="169">
        <f>'将来負担比率（分子）の構造'!K$41</f>
        <v>115882</v>
      </c>
      <c r="I66" s="169"/>
      <c r="J66" s="169"/>
      <c r="K66" s="169">
        <f>'将来負担比率（分子）の構造'!L$41</f>
        <v>111815</v>
      </c>
      <c r="L66" s="169"/>
      <c r="M66" s="169"/>
      <c r="N66" s="169">
        <f>'将来負担比率（分子）の構造'!M$41</f>
        <v>108105</v>
      </c>
      <c r="O66" s="169"/>
      <c r="P66" s="169"/>
    </row>
    <row r="67" spans="1:16" x14ac:dyDescent="0.2">
      <c r="A67" s="169" t="s">
        <v>71</v>
      </c>
      <c r="B67" s="169" t="e">
        <f>NA()</f>
        <v>#N/A</v>
      </c>
      <c r="C67" s="169">
        <f>IF(ISNUMBER('将来負担比率（分子）の構造'!I$53), IF('将来負担比率（分子）の構造'!I$53 &lt; 0, 0, '将来負担比率（分子）の構造'!I$53), NA())</f>
        <v>33721</v>
      </c>
      <c r="D67" s="169" t="e">
        <f>NA()</f>
        <v>#N/A</v>
      </c>
      <c r="E67" s="169" t="e">
        <f>NA()</f>
        <v>#N/A</v>
      </c>
      <c r="F67" s="169">
        <f>IF(ISNUMBER('将来負担比率（分子）の構造'!J$53), IF('将来負担比率（分子）の構造'!J$53 &lt; 0, 0, '将来負担比率（分子）の構造'!J$53), NA())</f>
        <v>31036</v>
      </c>
      <c r="G67" s="169" t="e">
        <f>NA()</f>
        <v>#N/A</v>
      </c>
      <c r="H67" s="169" t="e">
        <f>NA()</f>
        <v>#N/A</v>
      </c>
      <c r="I67" s="169">
        <f>IF(ISNUMBER('将来負担比率（分子）の構造'!K$53), IF('将来負担比率（分子）の構造'!K$53 &lt; 0, 0, '将来負担比率（分子）の構造'!K$53), NA())</f>
        <v>26829</v>
      </c>
      <c r="J67" s="169" t="e">
        <f>NA()</f>
        <v>#N/A</v>
      </c>
      <c r="K67" s="169" t="e">
        <f>NA()</f>
        <v>#N/A</v>
      </c>
      <c r="L67" s="169">
        <f>IF(ISNUMBER('将来負担比率（分子）の構造'!L$53), IF('将来負担比率（分子）の構造'!L$53 &lt; 0, 0, '将来負担比率（分子）の構造'!L$53), NA())</f>
        <v>20192</v>
      </c>
      <c r="M67" s="169" t="e">
        <f>NA()</f>
        <v>#N/A</v>
      </c>
      <c r="N67" s="169" t="e">
        <f>NA()</f>
        <v>#N/A</v>
      </c>
      <c r="O67" s="169">
        <f>IF(ISNUMBER('将来負担比率（分子）の構造'!M$53), IF('将来負担比率（分子）の構造'!M$53 &lt; 0, 0, '将来負担比率（分子）の構造'!M$53), NA())</f>
        <v>16371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5288</v>
      </c>
      <c r="C72" s="173">
        <f>基金残高に係る経年分析!G55</f>
        <v>7526</v>
      </c>
      <c r="D72" s="173">
        <f>基金残高に係る経年分析!H55</f>
        <v>8135</v>
      </c>
    </row>
    <row r="73" spans="1:16" x14ac:dyDescent="0.2">
      <c r="A73" s="172" t="s">
        <v>74</v>
      </c>
      <c r="B73" s="173">
        <f>基金残高に係る経年分析!F56</f>
        <v>527</v>
      </c>
      <c r="C73" s="173">
        <f>基金残高に係る経年分析!G56</f>
        <v>527</v>
      </c>
      <c r="D73" s="173">
        <f>基金残高に係る経年分析!H56</f>
        <v>527</v>
      </c>
    </row>
    <row r="74" spans="1:16" x14ac:dyDescent="0.2">
      <c r="A74" s="172" t="s">
        <v>75</v>
      </c>
      <c r="B74" s="173">
        <f>基金残高に係る経年分析!F57</f>
        <v>4673</v>
      </c>
      <c r="C74" s="173">
        <f>基金残高に係る経年分析!G57</f>
        <v>4730</v>
      </c>
      <c r="D74" s="173">
        <f>基金残高に係る経年分析!H57</f>
        <v>5162</v>
      </c>
    </row>
  </sheetData>
  <sheetProtection algorithmName="SHA-512" hashValue="nMf9d23mv1CMxCb1WHGLdvbfWaiUMJ0/ECOcVQYd2eQo/VV1B1bYiL/V+Ks0pJ2KhAAsG/EKWYserCzbbve2Ew==" saltValue="c4FsVReLEz1D/T1LtL/G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2025-03-12T23:53:25Z</cp:lastPrinted>
  <dcterms:created xsi:type="dcterms:W3CDTF">2025-02-19T04:13:57Z</dcterms:created>
  <dcterms:modified xsi:type="dcterms:W3CDTF">2025-03-18T07:04:25Z</dcterms:modified>
  <cp:category/>
</cp:coreProperties>
</file>