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ctrlProps/ctrlProp7.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mc:AlternateContent xmlns:mc="http://schemas.openxmlformats.org/markup-compatibility/2006">
    <mc:Choice Requires="x15">
      <x15ac:absPath xmlns:x15ac="http://schemas.microsoft.com/office/spreadsheetml/2010/11/ac" url="T:\060健康福祉局\060健康づくり推進課\◆02 糖尿病\CKD関係\R8\★紹介基準・紹介状様式\★最終版\"/>
    </mc:Choice>
  </mc:AlternateContent>
  <xr:revisionPtr revIDLastSave="0" documentId="13_ncr:1_{FE01628B-6AC6-4970-AAA7-05B42C2335EF}" xr6:coauthVersionLast="47" xr6:coauthVersionMax="47" xr10:uidLastSave="{00000000-0000-0000-0000-000000000000}"/>
  <bookViews>
    <workbookView xWindow="-120" yWindow="-120" windowWidth="29040" windowHeight="15720" xr2:uid="{00000000-000D-0000-FFFF-FFFF00000000}"/>
  </bookViews>
  <sheets>
    <sheet name="紹介基準判定" sheetId="1" r:id="rId1"/>
    <sheet name="紹介状様式" sheetId="5" r:id="rId2"/>
  </sheets>
  <definedNames>
    <definedName name="_xlnm.Print_Area" localSheetId="1">紹介状様式!$A$7:$D$43</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23" i="1" l="1"/>
  <c r="D19" i="1"/>
  <c r="B23" i="5"/>
  <c r="C30" i="5"/>
  <c r="C29" i="5"/>
  <c r="C28" i="5"/>
  <c r="D20" i="1"/>
  <c r="B22" i="5"/>
  <c r="C22" i="5" s="1"/>
  <c r="B21" i="5"/>
  <c r="D11" i="5"/>
  <c r="B20" i="1"/>
  <c r="D6" i="1"/>
  <c r="B23" i="1"/>
  <c r="D22" i="1"/>
  <c r="B22" i="1"/>
  <c r="D21" i="1"/>
  <c r="B21" i="1"/>
  <c r="B19" i="1"/>
  <c r="A16" i="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髙邊 未来</author>
  </authors>
  <commentList>
    <comment ref="B6" authorId="0" shapeId="0" xr:uid="{04605A5C-BFCA-4948-97D3-5D3BCF9D2306}">
      <text>
        <r>
          <rPr>
            <b/>
            <sz val="9"/>
            <color indexed="81"/>
            <rFont val="MS P ゴシック"/>
            <family val="3"/>
            <charset val="128"/>
          </rPr>
          <t>年月日を/で区切って入力してください。年齢は自動入力されます。
（例）2000/1/1あるいはH12/1/1</t>
        </r>
      </text>
    </comment>
  </commentList>
</comments>
</file>

<file path=xl/sharedStrings.xml><?xml version="1.0" encoding="utf-8"?>
<sst xmlns="http://schemas.openxmlformats.org/spreadsheetml/2006/main" count="79" uniqueCount="74">
  <si>
    <t>判定項目</t>
  </si>
  <si>
    <t>腎臓専門医への紹介基準判定ツール</t>
  </si>
  <si>
    <t>患者の検査値を入力すると、自動的に紹介基準への適合状況が判定されます（日本腎臓学会 2024年版基準）</t>
  </si>
  <si>
    <t>■ 患者情報</t>
  </si>
  <si>
    <t>性別</t>
  </si>
  <si>
    <t>• 3ヵ月以内に30%以上のeGFR低下がある場合は速やかに紹介してください</t>
  </si>
  <si>
    <t>■ 検査値入力</t>
  </si>
  <si>
    <t>蛋白尿</t>
  </si>
  <si>
    <t>推奨</t>
  </si>
  <si>
    <t>定性</t>
  </si>
  <si>
    <t>蛋白尿（定量）</t>
  </si>
  <si>
    <t>血尿</t>
  </si>
  <si>
    <t>基準値</t>
  </si>
  <si>
    <t>eGFR</t>
  </si>
  <si>
    <t>■ 紹介基準判定結果</t>
  </si>
  <si>
    <t>総合判定</t>
  </si>
  <si>
    <t>入力値</t>
  </si>
  <si>
    <t>判定</t>
  </si>
  <si>
    <t>≥300 mg/日</t>
  </si>
  <si>
    <t>1+以上</t>
  </si>
  <si>
    <t>蛋白尿（定性）</t>
  </si>
  <si>
    <t>血尿（定量）</t>
  </si>
  <si>
    <t>≥0.5 g/日</t>
  </si>
  <si>
    <t>検討</t>
  </si>
  <si>
    <t>血尿（定性）</t>
  </si>
  <si>
    <t>■ 凡例</t>
  </si>
  <si>
    <t>紹介</t>
  </si>
  <si>
    <t>• 定量値がある場合は定量値を優先して入力してください</t>
  </si>
  <si>
    <t>紹介基準に該当するため、腎臓専門医への紹介を推奨します</t>
  </si>
  <si>
    <t>複合的な判断が必要です。医学的判断に基づいて紹介をご検討ください</t>
  </si>
  <si>
    <t>■ 注記</t>
  </si>
  <si>
    <t>• 本ツールは参考情報であり、最終的な紹介判断は医師の臨床的判断に基づいてください</t>
  </si>
  <si>
    <t>• 本ツールは日本腎臓学会の「かかりつけ医から腎臓専門医・専門医療機関への紹介基準（2024年版）」に基づいています</t>
  </si>
  <si>
    <t>項目名</t>
    <phoneticPr fontId="14"/>
  </si>
  <si>
    <t>かかりつけ医⇒腎臓専門医</t>
    <rPh sb="5" eb="6">
      <t>イ</t>
    </rPh>
    <rPh sb="7" eb="12">
      <t>ジンゾウセンモンイ</t>
    </rPh>
    <phoneticPr fontId="14"/>
  </si>
  <si>
    <t>広島県CKD病診連携紹介状</t>
    <rPh sb="0" eb="3">
      <t>ヒロシマケン</t>
    </rPh>
    <rPh sb="6" eb="10">
      <t>ビョウシンレンケイ</t>
    </rPh>
    <rPh sb="10" eb="13">
      <t>ショウカイジョウ</t>
    </rPh>
    <phoneticPr fontId="14"/>
  </si>
  <si>
    <t>←入力日が自動で入力されます</t>
    <rPh sb="1" eb="4">
      <t>ニュウリョクビ</t>
    </rPh>
    <rPh sb="5" eb="7">
      <t>ジドウ</t>
    </rPh>
    <rPh sb="8" eb="10">
      <t>ニュウリョク</t>
    </rPh>
    <phoneticPr fontId="14"/>
  </si>
  <si>
    <t>紹介先</t>
    <rPh sb="0" eb="3">
      <t>ショウカイサキ</t>
    </rPh>
    <phoneticPr fontId="14"/>
  </si>
  <si>
    <t>紹介元</t>
    <rPh sb="0" eb="3">
      <t>ショウカイモト</t>
    </rPh>
    <phoneticPr fontId="14"/>
  </si>
  <si>
    <t>下記の患者をご紹介申し上げます。ご高診をよろしくお願いします。</t>
    <rPh sb="0" eb="2">
      <t>カキ</t>
    </rPh>
    <rPh sb="3" eb="5">
      <t>カンジャ</t>
    </rPh>
    <rPh sb="7" eb="9">
      <t>ショウカイ</t>
    </rPh>
    <rPh sb="9" eb="10">
      <t>モウ</t>
    </rPh>
    <rPh sb="11" eb="12">
      <t>ア</t>
    </rPh>
    <rPh sb="25" eb="26">
      <t>ネガ</t>
    </rPh>
    <phoneticPr fontId="14"/>
  </si>
  <si>
    <t>医療機関名</t>
    <rPh sb="0" eb="5">
      <t>イリョウキカンメイ</t>
    </rPh>
    <phoneticPr fontId="14"/>
  </si>
  <si>
    <t>診療科</t>
    <rPh sb="0" eb="3">
      <t>シンリョウカ</t>
    </rPh>
    <phoneticPr fontId="14"/>
  </si>
  <si>
    <t>担当医師</t>
    <rPh sb="0" eb="4">
      <t>タントウイシ</t>
    </rPh>
    <phoneticPr fontId="14"/>
  </si>
  <si>
    <t>患者氏名</t>
    <rPh sb="0" eb="4">
      <t>カンジャシメイ</t>
    </rPh>
    <phoneticPr fontId="2"/>
  </si>
  <si>
    <t>生年月日（年齢）</t>
    <rPh sb="0" eb="4">
      <t>セイネンガッピ</t>
    </rPh>
    <rPh sb="5" eb="7">
      <t>ネンレイ</t>
    </rPh>
    <phoneticPr fontId="2"/>
  </si>
  <si>
    <t>歳</t>
    <rPh sb="0" eb="1">
      <t>サイ</t>
    </rPh>
    <phoneticPr fontId="2"/>
  </si>
  <si>
    <t>女性</t>
  </si>
  <si>
    <t>≥1+</t>
    <phoneticPr fontId="2"/>
  </si>
  <si>
    <t>生年月日（年齢）</t>
    <rPh sb="5" eb="7">
      <t>ネンレイ</t>
    </rPh>
    <phoneticPr fontId="14"/>
  </si>
  <si>
    <t>住所</t>
    <rPh sb="0" eb="2">
      <t>ジュウショ</t>
    </rPh>
    <phoneticPr fontId="14"/>
  </si>
  <si>
    <t>紹介基準</t>
    <rPh sb="2" eb="4">
      <t>キジュン</t>
    </rPh>
    <phoneticPr fontId="14"/>
  </si>
  <si>
    <t>eGFR</t>
    <phoneticPr fontId="14"/>
  </si>
  <si>
    <t>尿たんぱく</t>
    <rPh sb="0" eb="1">
      <t>ニョウ</t>
    </rPh>
    <phoneticPr fontId="14"/>
  </si>
  <si>
    <t>血尿</t>
    <rPh sb="0" eb="2">
      <t>ケツニョウ</t>
    </rPh>
    <phoneticPr fontId="14"/>
  </si>
  <si>
    <t>処方</t>
    <rPh sb="0" eb="2">
      <t>ショホウ</t>
    </rPh>
    <phoneticPr fontId="14"/>
  </si>
  <si>
    <t>備考（自由記載欄）</t>
    <rPh sb="0" eb="2">
      <t>ビコウ</t>
    </rPh>
    <rPh sb="3" eb="7">
      <t>ジユウキサイ</t>
    </rPh>
    <rPh sb="7" eb="8">
      <t>ラン</t>
    </rPh>
    <phoneticPr fontId="14"/>
  </si>
  <si>
    <t>今後の診療に関する希望</t>
    <phoneticPr fontId="14"/>
  </si>
  <si>
    <t>※腎臓専門医での専門的診療の後に状態が安定している場合には、逆紹介もしくは腎臓専門医との連携した診療を行うことを基本としていますが、それ以外をご希望の場合は、ご希望内容をご記載ください。</t>
    <rPh sb="1" eb="6">
      <t>ジンゾウセンモンイ</t>
    </rPh>
    <rPh sb="8" eb="11">
      <t>センモンテキ</t>
    </rPh>
    <rPh sb="11" eb="13">
      <t>シンリョウ</t>
    </rPh>
    <rPh sb="14" eb="15">
      <t>アト</t>
    </rPh>
    <rPh sb="16" eb="18">
      <t>ジョウタイ</t>
    </rPh>
    <rPh sb="19" eb="21">
      <t>アンテイ</t>
    </rPh>
    <rPh sb="25" eb="27">
      <t>バアイ</t>
    </rPh>
    <rPh sb="30" eb="33">
      <t>ギャクショウカイ</t>
    </rPh>
    <rPh sb="37" eb="42">
      <t>ジンゾウセンモンイ</t>
    </rPh>
    <rPh sb="44" eb="46">
      <t>レンケイ</t>
    </rPh>
    <rPh sb="48" eb="50">
      <t>シンリョウ</t>
    </rPh>
    <rPh sb="51" eb="52">
      <t>オコナ</t>
    </rPh>
    <rPh sb="56" eb="58">
      <t>キホン</t>
    </rPh>
    <rPh sb="68" eb="70">
      <t>イガイ</t>
    </rPh>
    <rPh sb="72" eb="74">
      <t>キボウ</t>
    </rPh>
    <rPh sb="75" eb="77">
      <t>バアイ</t>
    </rPh>
    <rPh sb="80" eb="84">
      <t>キボウナイヨウ</t>
    </rPh>
    <rPh sb="86" eb="88">
      <t>キサイ</t>
    </rPh>
    <phoneticPr fontId="14"/>
  </si>
  <si>
    <t>患者氏名</t>
    <phoneticPr fontId="14"/>
  </si>
  <si>
    <t>歳</t>
    <rPh sb="0" eb="1">
      <t>サイ</t>
    </rPh>
    <phoneticPr fontId="14"/>
  </si>
  <si>
    <t>広島　花子</t>
    <rPh sb="0" eb="2">
      <t>ヒロシマ</t>
    </rPh>
    <rPh sb="3" eb="5">
      <t>ハナコ</t>
    </rPh>
    <phoneticPr fontId="2"/>
  </si>
  <si>
    <t>記入日</t>
    <rPh sb="0" eb="3">
      <t>キニュウビ</t>
    </rPh>
    <phoneticPr fontId="14"/>
  </si>
  <si>
    <t>記入欄（緑色のセルのみご入力ください）</t>
    <rPh sb="4" eb="5">
      <t>ミドリ</t>
    </rPh>
    <rPh sb="5" eb="6">
      <t>イロ</t>
    </rPh>
    <rPh sb="12" eb="14">
      <t>ニュウリョク</t>
    </rPh>
    <phoneticPr fontId="14"/>
  </si>
  <si>
    <t>合併症</t>
  </si>
  <si>
    <t>尿たんぱく/尿クレアチニン比</t>
    <phoneticPr fontId="14"/>
  </si>
  <si>
    <r>
      <t>&lt;</t>
    </r>
    <r>
      <rPr>
        <sz val="9"/>
        <color rgb="FFFF0000"/>
        <rFont val="ＭＳ Ｐゴシック"/>
        <family val="3"/>
        <charset val="128"/>
      </rPr>
      <t>60</t>
    </r>
    <r>
      <rPr>
        <sz val="9"/>
        <rFont val="ＭＳ Ｐゴシック"/>
        <family val="3"/>
      </rPr>
      <t>mL/分/1.73m²</t>
    </r>
    <phoneticPr fontId="2"/>
  </si>
  <si>
    <t>mL/分/1.73m²</t>
    <phoneticPr fontId="14"/>
  </si>
  <si>
    <t>住所・電話番号</t>
    <rPh sb="0" eb="2">
      <t>ジュウショ</t>
    </rPh>
    <rPh sb="3" eb="7">
      <t>デンワバンゴウ</t>
    </rPh>
    <phoneticPr fontId="14"/>
  </si>
  <si>
    <t>電話番号</t>
    <rPh sb="0" eb="4">
      <t>デンワバンゴウ</t>
    </rPh>
    <phoneticPr fontId="14"/>
  </si>
  <si>
    <t>職業</t>
    <rPh sb="0" eb="2">
      <t>ショクギョウ</t>
    </rPh>
    <phoneticPr fontId="14"/>
  </si>
  <si>
    <t>既往歴及び家族歴</t>
    <rPh sb="0" eb="3">
      <t>キオウレキ</t>
    </rPh>
    <rPh sb="3" eb="4">
      <t>オヨ</t>
    </rPh>
    <rPh sb="5" eb="8">
      <t>カゾクレキ</t>
    </rPh>
    <phoneticPr fontId="14"/>
  </si>
  <si>
    <t>症状経過・検査結果・治療経過</t>
    <rPh sb="0" eb="4">
      <t>ショウジョウケイカ</t>
    </rPh>
    <rPh sb="5" eb="9">
      <t>ケンサケッカ</t>
    </rPh>
    <phoneticPr fontId="14"/>
  </si>
  <si>
    <r>
      <t>担当医師</t>
    </r>
    <r>
      <rPr>
        <sz val="8"/>
        <color theme="1"/>
        <rFont val="メイリオ"/>
        <family val="3"/>
        <charset val="128"/>
      </rPr>
      <t>（署名又は記名押印）</t>
    </r>
    <rPh sb="0" eb="4">
      <t>タントウイシ</t>
    </rPh>
    <rPh sb="5" eb="8">
      <t>ショメイマタ</t>
    </rPh>
    <rPh sb="9" eb="13">
      <t>キメイオウイン</t>
    </rPh>
    <phoneticPr fontId="14"/>
  </si>
  <si>
    <r>
      <t>その他</t>
    </r>
    <r>
      <rPr>
        <sz val="8"/>
        <color theme="1"/>
        <rFont val="メイリオ"/>
        <family val="3"/>
        <charset val="128"/>
      </rPr>
      <t>（ご自由にご記載ください）</t>
    </r>
    <rPh sb="2" eb="3">
      <t>ホカ</t>
    </rPh>
    <rPh sb="5" eb="7">
      <t>ジユウ</t>
    </rPh>
    <rPh sb="9" eb="11">
      <t>キサイ</t>
    </rPh>
    <phoneticPr fontId="1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</si>
</sst>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76" formatCode="[$-F800]dddd\,\ mmmm\ dd\,\ yyyy"/>
    <numFmt numFmtId="177" formatCode="[$-411]ggge&quot;年&quot;m&quot;月&quot;d&quot;日&quot;;@"/>
    <numFmt numFmtId="178" formatCode="[$-411]ge\.m\.d;@"/>
  </numFmts>
  <fonts count="22">
    <font>
      <sz val="11"/>
      <color theme="1"/>
      <name val="ＭＳ Ｐゴシック"/>
      <family val="3"/>
      <scheme val="minor"/>
    </font>
    <font>
      <sz val="11"/>
      <color theme="1"/>
      <name val="ＭＳ Ｐゴシック"/>
      <family val="2"/>
      <charset val="128"/>
      <scheme val="minor"/>
    </font>
    <font>
      <sz val="6"/>
      <name val="ＭＳ Ｐゴシック"/>
      <family val="3"/>
      <scheme val="minor"/>
    </font>
    <font>
      <b/>
      <sz val="14"/>
      <color rgb="FFFFFFFF"/>
      <name val="ＭＳ Ｐゴシック"/>
      <family val="3"/>
    </font>
    <font>
      <i/>
      <sz val="9"/>
      <name val="ＭＳ Ｐゴシック"/>
      <family val="3"/>
    </font>
    <font>
      <b/>
      <sz val="11"/>
      <name val="ＭＳ Ｐゴシック"/>
      <family val="3"/>
    </font>
    <font>
      <b/>
      <sz val="10"/>
      <name val="ＭＳ Ｐゴシック"/>
      <family val="3"/>
    </font>
    <font>
      <b/>
      <sz val="11"/>
      <color rgb="FFFFFFFF"/>
      <name val="ＭＳ Ｐゴシック"/>
      <family val="3"/>
    </font>
    <font>
      <sz val="10"/>
      <name val="ＭＳ Ｐゴシック"/>
      <family val="3"/>
    </font>
    <font>
      <sz val="9"/>
      <name val="ＭＳ Ｐゴシック"/>
      <family val="3"/>
    </font>
    <font>
      <sz val="9"/>
      <color rgb="FF666666"/>
      <name val="ＭＳ Ｐゴシック"/>
      <family val="3"/>
    </font>
    <font>
      <sz val="9"/>
      <color rgb="FFFF0000"/>
      <name val="ＭＳ Ｐゴシック"/>
      <family val="3"/>
      <charset val="128"/>
    </font>
    <font>
      <sz val="10"/>
      <color theme="1"/>
      <name val="ＭＳ Ｐゴシック"/>
      <family val="3"/>
      <scheme val="minor"/>
    </font>
    <font>
      <sz val="10"/>
      <color theme="1"/>
      <name val="ＭＳ Ｐゴシック"/>
      <family val="3"/>
      <charset val="128"/>
      <scheme val="minor"/>
    </font>
    <font>
      <sz val="6"/>
      <name val="ＭＳ Ｐゴシック"/>
      <family val="3"/>
      <charset val="128"/>
      <scheme val="minor"/>
    </font>
    <font>
      <sz val="11"/>
      <color theme="1"/>
      <name val="メイリオ"/>
      <family val="3"/>
      <charset val="128"/>
    </font>
    <font>
      <b/>
      <sz val="9"/>
      <color indexed="81"/>
      <name val="MS P ゴシック"/>
      <family val="3"/>
      <charset val="128"/>
    </font>
    <font>
      <sz val="18"/>
      <color theme="1"/>
      <name val="メイリオ"/>
      <family val="3"/>
      <charset val="128"/>
    </font>
    <font>
      <sz val="9"/>
      <color rgb="FF000000"/>
      <name val="Meiryo UI"/>
      <family val="3"/>
      <charset val="128"/>
    </font>
    <font>
      <sz val="8"/>
      <color theme="1"/>
      <name val="メイリオ"/>
      <family val="3"/>
      <charset val="128"/>
    </font>
    <font>
      <b/>
      <sz val="12"/>
      <color theme="1"/>
      <name val="メイリオ"/>
      <family val="3"/>
      <charset val="128"/>
    </font>
    <font>
      <sz val="12"/>
      <color theme="1"/>
      <name val="メイリオ"/>
      <family val="3"/>
      <charset val="128"/>
    </font>
  </fonts>
  <fills count="13">
    <fill>
      <patternFill patternType="none"/>
    </fill>
    <fill>
      <patternFill patternType="gray125"/>
    </fill>
    <fill>
      <patternFill patternType="solid">
        <fgColor rgb="FF4472C4"/>
        <bgColor rgb="FF4472C4"/>
      </patternFill>
    </fill>
    <fill>
      <patternFill patternType="solid">
        <fgColor rgb="FFE7E6E6"/>
        <bgColor rgb="FFE7E6E6"/>
      </patternFill>
    </fill>
    <fill>
      <patternFill patternType="solid">
        <fgColor rgb="FFD3D3D3"/>
        <bgColor rgb="FFD3D3D3"/>
      </patternFill>
    </fill>
    <fill>
      <patternFill patternType="solid">
        <fgColor rgb="FF1F4E78"/>
        <bgColor rgb="FF1F4E78"/>
      </patternFill>
    </fill>
    <fill>
      <patternFill patternType="solid">
        <fgColor rgb="FFFF0000"/>
        <bgColor rgb="FFFF0000"/>
      </patternFill>
    </fill>
    <fill>
      <patternFill patternType="solid">
        <fgColor rgb="FFFFC000"/>
        <bgColor rgb="FFFFC000"/>
      </patternFill>
    </fill>
    <fill>
      <patternFill patternType="solid">
        <fgColor rgb="FFD9E1F2"/>
        <bgColor rgb="FFD9E1F2"/>
      </patternFill>
    </fill>
    <fill>
      <patternFill patternType="solid">
        <fgColor rgb="FFFFF2CC"/>
        <bgColor rgb="FFFFF2CC"/>
      </patternFill>
    </fill>
    <fill>
      <patternFill patternType="solid">
        <fgColor rgb="FFFFFFFF"/>
        <bgColor indexed="64"/>
      </patternFill>
    </fill>
    <fill>
      <patternFill patternType="solid">
        <fgColor rgb="FFF9FAFA"/>
        <bgColor indexed="64"/>
      </patternFill>
    </fill>
    <fill>
      <patternFill patternType="solid">
        <fgColor theme="6" tint="0.79998168889431442"/>
        <bgColor indexed="64"/>
      </patternFill>
    </fill>
  </fills>
  <borders count="29">
    <border>
      <left/>
      <right/>
      <top/>
      <bottom/>
      <diagonal/>
    </border>
    <border>
      <left style="thin">
        <color auto="1"/>
      </left>
      <right style="thin">
        <color auto="1"/>
      </right>
      <top style="thin">
        <color auto="1"/>
      </top>
      <bottom style="thin">
        <color auto="1"/>
      </bottom>
      <diagonal/>
    </border>
    <border>
      <left/>
      <right/>
      <top style="medium">
        <color rgb="FF000000"/>
      </top>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
      <left style="medium">
        <color indexed="64"/>
      </left>
      <right style="medium">
        <color indexed="64"/>
      </right>
      <top style="medium">
        <color rgb="FF000000"/>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rgb="FF000000"/>
      </bottom>
      <diagonal/>
    </border>
    <border>
      <left style="medium">
        <color indexed="64"/>
      </left>
      <right/>
      <top style="medium">
        <color rgb="FF000000"/>
      </top>
      <bottom style="medium">
        <color rgb="FF000000"/>
      </bottom>
      <diagonal/>
    </border>
    <border>
      <left/>
      <right/>
      <top style="medium">
        <color rgb="FF000000"/>
      </top>
      <bottom style="medium">
        <color rgb="FF000000"/>
      </bottom>
      <diagonal/>
    </border>
    <border>
      <left style="medium">
        <color indexed="64"/>
      </left>
      <right/>
      <top style="medium">
        <color rgb="FF000000"/>
      </top>
      <bottom/>
      <diagonal/>
    </border>
    <border>
      <left style="medium">
        <color indexed="64"/>
      </left>
      <right/>
      <top/>
      <bottom style="medium">
        <color rgb="FF000000"/>
      </bottom>
      <diagonal/>
    </border>
    <border>
      <left/>
      <right/>
      <top/>
      <bottom style="medium">
        <color rgb="FF000000"/>
      </bottom>
      <diagonal/>
    </border>
    <border>
      <left style="medium">
        <color indexed="64"/>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right/>
      <top style="medium">
        <color indexed="64"/>
      </top>
      <bottom style="medium">
        <color rgb="FF000000"/>
      </bottom>
      <diagonal/>
    </border>
    <border>
      <left/>
      <right style="medium">
        <color indexed="64"/>
      </right>
      <top style="medium">
        <color indexed="64"/>
      </top>
      <bottom style="medium">
        <color rgb="FF000000"/>
      </bottom>
      <diagonal/>
    </border>
    <border>
      <left/>
      <right style="medium">
        <color indexed="64"/>
      </right>
      <top style="medium">
        <color rgb="FF000000"/>
      </top>
      <bottom/>
      <diagonal/>
    </border>
    <border>
      <left/>
      <right style="medium">
        <color indexed="64"/>
      </right>
      <top/>
      <bottom style="medium">
        <color rgb="FF000000"/>
      </bottom>
      <diagonal/>
    </border>
    <border>
      <left/>
      <right style="medium">
        <color indexed="64"/>
      </right>
      <top/>
      <bottom/>
      <diagonal/>
    </border>
    <border>
      <left style="medium">
        <color indexed="64"/>
      </left>
      <right/>
      <top style="medium">
        <color indexed="64"/>
      </top>
      <bottom style="medium">
        <color rgb="FF000000"/>
      </bottom>
      <diagonal/>
    </border>
    <border>
      <left/>
      <right style="medium">
        <color indexed="64"/>
      </right>
      <top style="medium">
        <color rgb="FF000000"/>
      </top>
      <bottom style="medium">
        <color rgb="FF000000"/>
      </bottom>
      <diagonal/>
    </border>
    <border>
      <left style="medium">
        <color indexed="64"/>
      </left>
      <right/>
      <top style="medium">
        <color rgb="FF000000"/>
      </top>
      <bottom style="thin">
        <color indexed="64"/>
      </bottom>
      <diagonal/>
    </border>
    <border>
      <left/>
      <right/>
      <top style="medium">
        <color rgb="FF000000"/>
      </top>
      <bottom style="thin">
        <color indexed="64"/>
      </bottom>
      <diagonal/>
    </border>
    <border>
      <left/>
      <right style="medium">
        <color indexed="64"/>
      </right>
      <top style="medium">
        <color rgb="FF000000"/>
      </top>
      <bottom style="thin">
        <color indexed="64"/>
      </bottom>
      <diagonal/>
    </border>
    <border>
      <left style="medium">
        <color indexed="64"/>
      </left>
      <right style="thin">
        <color auto="1"/>
      </right>
      <top style="medium">
        <color indexed="64"/>
      </top>
      <bottom style="medium">
        <color indexed="64"/>
      </bottom>
      <diagonal/>
    </border>
    <border>
      <left style="medium">
        <color indexed="64"/>
      </left>
      <right style="medium">
        <color indexed="64"/>
      </right>
      <top/>
      <bottom style="medium">
        <color indexed="64"/>
      </bottom>
      <diagonal/>
    </border>
  </borders>
  <cellStyleXfs count="2">
    <xf numFmtId="0" fontId="0" fillId="0" borderId="0"/>
    <xf numFmtId="0" fontId="1" fillId="0" borderId="0">
      <alignment vertical="center"/>
    </xf>
  </cellStyleXfs>
  <cellXfs count="78">
    <xf numFmtId="0" fontId="0" fillId="0" borderId="0" xfId="0"/>
    <xf numFmtId="0" fontId="6" fillId="0" borderId="0" xfId="0" applyFont="1"/>
    <xf numFmtId="0" fontId="7" fillId="5" borderId="1" xfId="0" applyFont="1" applyFill="1" applyBorder="1" applyAlignment="1">
      <alignment horizontal="center" vertical="center" wrapText="1"/>
    </xf>
    <xf numFmtId="0" fontId="8" fillId="0" borderId="1" xfId="0" applyFont="1" applyBorder="1" applyAlignment="1">
      <alignment horizontal="left" vertical="center" wrapText="1"/>
    </xf>
    <xf numFmtId="0" fontId="0" fillId="8" borderId="1" xfId="0" applyFill="1" applyBorder="1"/>
    <xf numFmtId="0" fontId="10" fillId="8" borderId="1" xfId="0" applyFont="1" applyFill="1" applyBorder="1" applyAlignment="1">
      <alignment horizontal="center" vertical="center" wrapText="1"/>
    </xf>
    <xf numFmtId="0" fontId="0" fillId="9" borderId="1" xfId="0" applyFill="1" applyBorder="1" applyAlignment="1">
      <alignment horizontal="center" vertical="center" wrapText="1"/>
    </xf>
    <xf numFmtId="0" fontId="10" fillId="0" borderId="0" xfId="0" applyFont="1"/>
    <xf numFmtId="0" fontId="9" fillId="0" borderId="1" xfId="0" applyFont="1" applyBorder="1" applyAlignment="1">
      <alignment horizontal="center" vertical="center" wrapText="1"/>
    </xf>
    <xf numFmtId="0" fontId="15" fillId="0" borderId="0" xfId="0" applyFont="1"/>
    <xf numFmtId="0" fontId="15" fillId="0" borderId="0" xfId="0" applyFont="1" applyAlignment="1">
      <alignment horizontal="center" vertical="center"/>
    </xf>
    <xf numFmtId="0" fontId="15" fillId="0" borderId="0" xfId="0" applyFont="1" applyAlignment="1">
      <alignment horizontal="right" vertical="center"/>
    </xf>
    <xf numFmtId="176" fontId="15" fillId="0" borderId="0" xfId="0" applyNumberFormat="1" applyFont="1" applyAlignment="1">
      <alignment horizontal="right" vertical="center"/>
    </xf>
    <xf numFmtId="0" fontId="15" fillId="0" borderId="0" xfId="0" applyFont="1" applyAlignment="1">
      <alignment horizontal="left" vertical="center"/>
    </xf>
    <xf numFmtId="0" fontId="15" fillId="12" borderId="0" xfId="0" applyFont="1" applyFill="1" applyAlignment="1">
      <alignment horizontal="center" vertical="center"/>
    </xf>
    <xf numFmtId="0" fontId="15" fillId="12" borderId="0" xfId="0" applyFont="1" applyFill="1" applyAlignment="1">
      <alignment horizontal="right" vertical="center"/>
    </xf>
    <xf numFmtId="176" fontId="15" fillId="12" borderId="0" xfId="0" applyNumberFormat="1" applyFont="1" applyFill="1" applyAlignment="1">
      <alignment horizontal="right" vertical="center"/>
    </xf>
    <xf numFmtId="0" fontId="0" fillId="8" borderId="1" xfId="0" applyFill="1" applyBorder="1" applyAlignment="1">
      <alignment horizontal="left" vertical="center"/>
    </xf>
    <xf numFmtId="178" fontId="0" fillId="8" borderId="1" xfId="0" applyNumberFormat="1" applyFill="1" applyBorder="1" applyAlignment="1">
      <alignment horizontal="left" vertical="center"/>
    </xf>
    <xf numFmtId="0" fontId="17" fillId="0" borderId="0" xfId="0" applyFont="1" applyAlignment="1">
      <alignment vertical="center"/>
    </xf>
    <xf numFmtId="0" fontId="20" fillId="11" borderId="3" xfId="0" applyFont="1" applyFill="1" applyBorder="1" applyAlignment="1">
      <alignment horizontal="center" vertical="center" wrapText="1"/>
    </xf>
    <xf numFmtId="0" fontId="21" fillId="10" borderId="4" xfId="0" applyFont="1" applyFill="1" applyBorder="1" applyAlignment="1">
      <alignment vertical="center" wrapText="1"/>
    </xf>
    <xf numFmtId="0" fontId="21" fillId="10" borderId="2" xfId="0" applyFont="1" applyFill="1" applyBorder="1" applyAlignment="1">
      <alignment horizontal="right" vertical="center" wrapText="1"/>
    </xf>
    <xf numFmtId="0" fontId="21" fillId="10" borderId="2" xfId="0" applyFont="1" applyFill="1" applyBorder="1" applyAlignment="1">
      <alignment vertical="center" wrapText="1"/>
    </xf>
    <xf numFmtId="0" fontId="21" fillId="10" borderId="19" xfId="0" applyFont="1" applyFill="1" applyBorder="1" applyAlignment="1">
      <alignment vertical="center" wrapText="1"/>
    </xf>
    <xf numFmtId="177" fontId="21" fillId="10" borderId="2" xfId="0" applyNumberFormat="1" applyFont="1" applyFill="1" applyBorder="1" applyAlignment="1">
      <alignment vertical="center" wrapText="1"/>
    </xf>
    <xf numFmtId="0" fontId="21" fillId="12" borderId="2" xfId="0" applyFont="1" applyFill="1" applyBorder="1" applyAlignment="1">
      <alignment horizontal="left" vertical="center" wrapText="1"/>
    </xf>
    <xf numFmtId="0" fontId="21" fillId="12" borderId="19" xfId="0" applyFont="1" applyFill="1" applyBorder="1" applyAlignment="1">
      <alignment horizontal="left" vertical="center" wrapText="1"/>
    </xf>
    <xf numFmtId="0" fontId="21" fillId="10" borderId="2" xfId="0" applyFont="1" applyFill="1" applyBorder="1" applyAlignment="1">
      <alignment horizontal="left" vertical="center" wrapText="1"/>
    </xf>
    <xf numFmtId="0" fontId="21" fillId="10" borderId="6" xfId="0" applyFont="1" applyFill="1" applyBorder="1" applyAlignment="1">
      <alignment horizontal="left" vertical="center" wrapText="1"/>
    </xf>
    <xf numFmtId="0" fontId="21" fillId="12" borderId="2" xfId="0" applyFont="1" applyFill="1" applyBorder="1" applyAlignment="1">
      <alignment vertical="center" wrapText="1"/>
    </xf>
    <xf numFmtId="0" fontId="21" fillId="12" borderId="19" xfId="0" applyFont="1" applyFill="1" applyBorder="1" applyAlignment="1">
      <alignment vertical="center" wrapText="1"/>
    </xf>
    <xf numFmtId="0" fontId="21" fillId="12" borderId="24" xfId="0" applyFont="1" applyFill="1" applyBorder="1" applyAlignment="1">
      <alignment vertical="center" wrapText="1"/>
    </xf>
    <xf numFmtId="0" fontId="21" fillId="12" borderId="25" xfId="0" applyFont="1" applyFill="1" applyBorder="1" applyAlignment="1">
      <alignment vertical="center" wrapText="1"/>
    </xf>
    <xf numFmtId="0" fontId="21" fillId="12" borderId="26" xfId="0" applyFont="1" applyFill="1" applyBorder="1" applyAlignment="1">
      <alignment vertical="center" wrapText="1"/>
    </xf>
    <xf numFmtId="0" fontId="21" fillId="12" borderId="0" xfId="0" applyFont="1" applyFill="1" applyAlignment="1">
      <alignment vertical="center" wrapText="1"/>
    </xf>
    <xf numFmtId="0" fontId="21" fillId="12" borderId="21" xfId="0" applyFont="1" applyFill="1" applyBorder="1" applyAlignment="1">
      <alignment vertical="center" wrapText="1"/>
    </xf>
    <xf numFmtId="0" fontId="15" fillId="10" borderId="5" xfId="0" applyFont="1" applyFill="1" applyBorder="1" applyAlignment="1">
      <alignment vertical="center" wrapText="1"/>
    </xf>
    <xf numFmtId="0" fontId="3" fillId="2" borderId="0" xfId="0" applyFont="1" applyFill="1" applyAlignment="1">
      <alignment horizontal="center" vertical="center" wrapText="1"/>
    </xf>
    <xf numFmtId="0" fontId="0" fillId="0" borderId="0" xfId="0"/>
    <xf numFmtId="0" fontId="4" fillId="0" borderId="0" xfId="0" applyFont="1" applyAlignment="1">
      <alignment horizontal="left" vertical="center" wrapText="1"/>
    </xf>
    <xf numFmtId="0" fontId="5" fillId="3" borderId="0" xfId="0" applyFont="1" applyFill="1"/>
    <xf numFmtId="0" fontId="6" fillId="0" borderId="0" xfId="0" applyFont="1" applyAlignment="1">
      <alignment horizontal="left" vertical="center" wrapText="1"/>
    </xf>
    <xf numFmtId="0" fontId="5" fillId="4" borderId="27" xfId="0" applyFont="1" applyFill="1" applyBorder="1" applyAlignment="1">
      <alignment horizontal="center" vertical="center" wrapText="1"/>
    </xf>
    <xf numFmtId="0" fontId="0" fillId="0" borderId="15" xfId="0" applyBorder="1"/>
    <xf numFmtId="0" fontId="0" fillId="0" borderId="16" xfId="0" applyBorder="1"/>
    <xf numFmtId="0" fontId="7" fillId="6" borderId="1" xfId="0" applyFont="1" applyFill="1" applyBorder="1" applyAlignment="1">
      <alignment horizontal="center" vertical="center" wrapText="1"/>
    </xf>
    <xf numFmtId="0" fontId="0" fillId="0" borderId="1" xfId="0" applyBorder="1"/>
    <xf numFmtId="0" fontId="0" fillId="0" borderId="1" xfId="0" applyBorder="1" applyAlignment="1">
      <alignment horizontal="left" vertical="center" wrapText="1"/>
    </xf>
    <xf numFmtId="0" fontId="9" fillId="0" borderId="0" xfId="0" applyFont="1" applyAlignment="1">
      <alignment horizontal="left" vertical="center" wrapText="1"/>
    </xf>
    <xf numFmtId="0" fontId="7" fillId="7" borderId="1" xfId="0" applyFont="1" applyFill="1" applyBorder="1" applyAlignment="1">
      <alignment horizontal="center" vertical="center" wrapText="1"/>
    </xf>
    <xf numFmtId="0" fontId="12" fillId="0" borderId="1" xfId="0" applyFont="1" applyBorder="1" applyAlignment="1">
      <alignment horizontal="left" vertical="center" wrapText="1"/>
    </xf>
    <xf numFmtId="0" fontId="13" fillId="0" borderId="1" xfId="0" applyFont="1" applyBorder="1"/>
    <xf numFmtId="0" fontId="17" fillId="0" borderId="0" xfId="0" applyFont="1" applyAlignment="1">
      <alignment horizontal="center" vertical="center"/>
    </xf>
    <xf numFmtId="0" fontId="21" fillId="10" borderId="4" xfId="0" applyFont="1" applyFill="1" applyBorder="1" applyAlignment="1">
      <alignment horizontal="left" vertical="center" wrapText="1"/>
    </xf>
    <xf numFmtId="0" fontId="21" fillId="10" borderId="6" xfId="0" applyFont="1" applyFill="1" applyBorder="1" applyAlignment="1">
      <alignment horizontal="left" vertical="center" wrapText="1"/>
    </xf>
    <xf numFmtId="0" fontId="21" fillId="10" borderId="7" xfId="0" applyFont="1" applyFill="1" applyBorder="1" applyAlignment="1">
      <alignment horizontal="left" vertical="center" wrapText="1"/>
    </xf>
    <xf numFmtId="0" fontId="21" fillId="12" borderId="10" xfId="0" applyFont="1" applyFill="1" applyBorder="1" applyAlignment="1">
      <alignment horizontal="left" vertical="center" wrapText="1"/>
    </xf>
    <xf numFmtId="0" fontId="21" fillId="12" borderId="2" xfId="0" applyFont="1" applyFill="1" applyBorder="1" applyAlignment="1">
      <alignment horizontal="left" vertical="center" wrapText="1"/>
    </xf>
    <xf numFmtId="0" fontId="21" fillId="12" borderId="19" xfId="0" applyFont="1" applyFill="1" applyBorder="1" applyAlignment="1">
      <alignment horizontal="left" vertical="center" wrapText="1"/>
    </xf>
    <xf numFmtId="0" fontId="21" fillId="12" borderId="13" xfId="0" applyFont="1" applyFill="1" applyBorder="1" applyAlignment="1">
      <alignment horizontal="left" vertical="center" wrapText="1"/>
    </xf>
    <xf numFmtId="0" fontId="21" fillId="12" borderId="0" xfId="0" applyFont="1" applyFill="1" applyAlignment="1">
      <alignment horizontal="left" vertical="center" wrapText="1"/>
    </xf>
    <xf numFmtId="0" fontId="21" fillId="12" borderId="21" xfId="0" applyFont="1" applyFill="1" applyBorder="1" applyAlignment="1">
      <alignment horizontal="left" vertical="center" wrapText="1"/>
    </xf>
    <xf numFmtId="0" fontId="19" fillId="12" borderId="14" xfId="0" applyFont="1" applyFill="1" applyBorder="1" applyAlignment="1">
      <alignment horizontal="left" vertical="top" wrapText="1"/>
    </xf>
    <xf numFmtId="0" fontId="21" fillId="12" borderId="15" xfId="0" applyFont="1" applyFill="1" applyBorder="1" applyAlignment="1">
      <alignment horizontal="left" vertical="top" wrapText="1"/>
    </xf>
    <xf numFmtId="0" fontId="21" fillId="12" borderId="16" xfId="0" applyFont="1" applyFill="1" applyBorder="1" applyAlignment="1">
      <alignment horizontal="left" vertical="top" wrapText="1"/>
    </xf>
    <xf numFmtId="0" fontId="21" fillId="12" borderId="8" xfId="0" applyFont="1" applyFill="1" applyBorder="1" applyAlignment="1">
      <alignment horizontal="left" vertical="center" wrapText="1"/>
    </xf>
    <xf numFmtId="0" fontId="21" fillId="12" borderId="9" xfId="0" applyFont="1" applyFill="1" applyBorder="1" applyAlignment="1">
      <alignment horizontal="left" vertical="center" wrapText="1"/>
    </xf>
    <xf numFmtId="0" fontId="21" fillId="12" borderId="23" xfId="0" applyFont="1" applyFill="1" applyBorder="1" applyAlignment="1">
      <alignment horizontal="left" vertical="center" wrapText="1"/>
    </xf>
    <xf numFmtId="0" fontId="20" fillId="11" borderId="22" xfId="0" applyFont="1" applyFill="1" applyBorder="1" applyAlignment="1">
      <alignment horizontal="center" vertical="center" wrapText="1"/>
    </xf>
    <xf numFmtId="0" fontId="20" fillId="11" borderId="17" xfId="0" applyFont="1" applyFill="1" applyBorder="1" applyAlignment="1">
      <alignment horizontal="center" vertical="center" wrapText="1"/>
    </xf>
    <xf numFmtId="0" fontId="20" fillId="11" borderId="18" xfId="0" applyFont="1" applyFill="1" applyBorder="1" applyAlignment="1">
      <alignment horizontal="center" vertical="center" wrapText="1"/>
    </xf>
    <xf numFmtId="0" fontId="21" fillId="10" borderId="10" xfId="0" applyFont="1" applyFill="1" applyBorder="1" applyAlignment="1">
      <alignment horizontal="left" vertical="center" wrapText="1"/>
    </xf>
    <xf numFmtId="0" fontId="21" fillId="10" borderId="2" xfId="0" applyFont="1" applyFill="1" applyBorder="1" applyAlignment="1">
      <alignment horizontal="left" vertical="center" wrapText="1"/>
    </xf>
    <xf numFmtId="0" fontId="21" fillId="12" borderId="11" xfId="0" applyFont="1" applyFill="1" applyBorder="1" applyAlignment="1">
      <alignment horizontal="left" vertical="center" wrapText="1"/>
    </xf>
    <xf numFmtId="0" fontId="21" fillId="12" borderId="12" xfId="0" applyFont="1" applyFill="1" applyBorder="1" applyAlignment="1">
      <alignment horizontal="left" vertical="center" wrapText="1"/>
    </xf>
    <xf numFmtId="0" fontId="21" fillId="12" borderId="20" xfId="0" applyFont="1" applyFill="1" applyBorder="1" applyAlignment="1">
      <alignment horizontal="left" vertical="center" wrapText="1"/>
    </xf>
    <xf numFmtId="0" fontId="21" fillId="10" borderId="28" xfId="0" applyFont="1" applyFill="1" applyBorder="1" applyAlignment="1">
      <alignment horizontal="left" vertical="center" wrapText="1"/>
    </xf>
  </cellXfs>
  <cellStyles count="2">
    <cellStyle name="標準" xfId="0" builtinId="0"/>
    <cellStyle name="標準 2" xfId="1" xr:uid="{3975216A-2B24-4884-B329-165A8009EAA9}"/>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1</xdr:col>
          <xdr:colOff>66675</xdr:colOff>
          <xdr:row>31</xdr:row>
          <xdr:rowOff>9525</xdr:rowOff>
        </xdr:from>
        <xdr:to>
          <xdr:col>1</xdr:col>
          <xdr:colOff>685800</xdr:colOff>
          <xdr:row>31</xdr:row>
          <xdr:rowOff>247650</xdr:rowOff>
        </xdr:to>
        <xdr:sp macro="" textlink="">
          <xdr:nvSpPr>
            <xdr:cNvPr id="6145" name="Check Box 1" hidden="1">
              <a:extLst>
                <a:ext uri="{63B3BB69-23CF-44E3-9099-C40C66FF867C}">
                  <a14:compatExt spid="_x0000_s6145"/>
                </a:ext>
                <a:ext uri="{FF2B5EF4-FFF2-40B4-BE49-F238E27FC236}">
                  <a16:creationId xmlns:a16="http://schemas.microsoft.com/office/drawing/2014/main" id="{00000000-0008-0000-0100-000001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糖尿病</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1095375</xdr:colOff>
          <xdr:row>31</xdr:row>
          <xdr:rowOff>0</xdr:rowOff>
        </xdr:from>
        <xdr:to>
          <xdr:col>1</xdr:col>
          <xdr:colOff>1714500</xdr:colOff>
          <xdr:row>31</xdr:row>
          <xdr:rowOff>238125</xdr:rowOff>
        </xdr:to>
        <xdr:sp macro="" textlink="">
          <xdr:nvSpPr>
            <xdr:cNvPr id="6146" name="Check Box 2" hidden="1">
              <a:extLst>
                <a:ext uri="{63B3BB69-23CF-44E3-9099-C40C66FF867C}">
                  <a14:compatExt spid="_x0000_s6146"/>
                </a:ext>
                <a:ext uri="{FF2B5EF4-FFF2-40B4-BE49-F238E27FC236}">
                  <a16:creationId xmlns:a16="http://schemas.microsoft.com/office/drawing/2014/main" id="{00000000-0008-0000-0100-000002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高血圧</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1990725</xdr:colOff>
          <xdr:row>31</xdr:row>
          <xdr:rowOff>0</xdr:rowOff>
        </xdr:from>
        <xdr:to>
          <xdr:col>2</xdr:col>
          <xdr:colOff>466725</xdr:colOff>
          <xdr:row>31</xdr:row>
          <xdr:rowOff>238125</xdr:rowOff>
        </xdr:to>
        <xdr:sp macro="" textlink="">
          <xdr:nvSpPr>
            <xdr:cNvPr id="6147" name="Check Box 3" hidden="1">
              <a:extLst>
                <a:ext uri="{63B3BB69-23CF-44E3-9099-C40C66FF867C}">
                  <a14:compatExt spid="_x0000_s6147"/>
                </a:ext>
                <a:ext uri="{FF2B5EF4-FFF2-40B4-BE49-F238E27FC236}">
                  <a16:creationId xmlns:a16="http://schemas.microsoft.com/office/drawing/2014/main" id="{00000000-0008-0000-0100-000003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脂質異常症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2</xdr:col>
          <xdr:colOff>1019175</xdr:colOff>
          <xdr:row>31</xdr:row>
          <xdr:rowOff>9525</xdr:rowOff>
        </xdr:from>
        <xdr:to>
          <xdr:col>2</xdr:col>
          <xdr:colOff>1638300</xdr:colOff>
          <xdr:row>31</xdr:row>
          <xdr:rowOff>247650</xdr:rowOff>
        </xdr:to>
        <xdr:sp macro="" textlink="">
          <xdr:nvSpPr>
            <xdr:cNvPr id="6148" name="Check Box 4" hidden="1">
              <a:extLst>
                <a:ext uri="{63B3BB69-23CF-44E3-9099-C40C66FF867C}">
                  <a14:compatExt spid="_x0000_s6148"/>
                </a:ext>
                <a:ext uri="{FF2B5EF4-FFF2-40B4-BE49-F238E27FC236}">
                  <a16:creationId xmlns:a16="http://schemas.microsoft.com/office/drawing/2014/main" id="{00000000-0008-0000-0100-000004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高尿酸血症</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3</xdr:col>
          <xdr:colOff>447675</xdr:colOff>
          <xdr:row>31</xdr:row>
          <xdr:rowOff>9525</xdr:rowOff>
        </xdr:from>
        <xdr:to>
          <xdr:col>3</xdr:col>
          <xdr:colOff>1809750</xdr:colOff>
          <xdr:row>31</xdr:row>
          <xdr:rowOff>247650</xdr:rowOff>
        </xdr:to>
        <xdr:sp macro="" textlink="">
          <xdr:nvSpPr>
            <xdr:cNvPr id="6149" name="Check Box 5" hidden="1">
              <a:extLst>
                <a:ext uri="{63B3BB69-23CF-44E3-9099-C40C66FF867C}">
                  <a14:compatExt spid="_x0000_s6149"/>
                </a:ext>
                <a:ext uri="{FF2B5EF4-FFF2-40B4-BE49-F238E27FC236}">
                  <a16:creationId xmlns:a16="http://schemas.microsoft.com/office/drawing/2014/main" id="{00000000-0008-0000-0100-000005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特記すべきものなし</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34</xdr:row>
          <xdr:rowOff>9525</xdr:rowOff>
        </xdr:from>
        <xdr:to>
          <xdr:col>3</xdr:col>
          <xdr:colOff>1838325</xdr:colOff>
          <xdr:row>35</xdr:row>
          <xdr:rowOff>0</xdr:rowOff>
        </xdr:to>
        <xdr:sp macro="" textlink="">
          <xdr:nvSpPr>
            <xdr:cNvPr id="6150" name="Check Box 6" hidden="1">
              <a:extLst>
                <a:ext uri="{63B3BB69-23CF-44E3-9099-C40C66FF867C}">
                  <a14:compatExt spid="_x0000_s6150"/>
                </a:ext>
                <a:ext uri="{FF2B5EF4-FFF2-40B4-BE49-F238E27FC236}">
                  <a16:creationId xmlns:a16="http://schemas.microsoft.com/office/drawing/2014/main" id="{00000000-0008-0000-0100-000006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同封の処方箋の写しをご参照ください。</a:t>
              </a:r>
            </a:p>
          </xdr:txBody>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133350</xdr:colOff>
          <xdr:row>35</xdr:row>
          <xdr:rowOff>9525</xdr:rowOff>
        </xdr:from>
        <xdr:to>
          <xdr:col>3</xdr:col>
          <xdr:colOff>1276350</xdr:colOff>
          <xdr:row>36</xdr:row>
          <xdr:rowOff>0</xdr:rowOff>
        </xdr:to>
        <xdr:sp macro="" textlink="">
          <xdr:nvSpPr>
            <xdr:cNvPr id="6151" name="Check Box 7" hidden="1">
              <a:extLst>
                <a:ext uri="{63B3BB69-23CF-44E3-9099-C40C66FF867C}">
                  <a14:compatExt spid="_x0000_s6151"/>
                </a:ext>
                <a:ext uri="{FF2B5EF4-FFF2-40B4-BE49-F238E27FC236}">
                  <a16:creationId xmlns:a16="http://schemas.microsoft.com/office/drawing/2014/main" id="{00000000-0008-0000-0100-0000071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27432" tIns="22860" rIns="0" bIns="22860" anchor="ctr" upright="1"/>
            <a:lstStyle/>
            <a:p>
              <a:pPr algn="l" rtl="0">
                <a:defRPr sz="1000"/>
              </a:pPr>
              <a:r>
                <a:rPr lang="ja-JP" altLang="en-US" sz="900" b="0" i="0" u="none" strike="noStrike" baseline="0">
                  <a:solidFill>
                    <a:srgbClr val="000000"/>
                  </a:solidFill>
                  <a:latin typeface="Meiryo UI"/>
                  <a:ea typeface="Meiryo UI"/>
                </a:rPr>
                <a:t>持参するおくすり手帳をご参照ください。</a:t>
              </a:r>
            </a:p>
          </xdr:txBody>
        </xdr:sp>
        <xdr:clientData/>
      </xdr:twoCellAnchor>
    </mc:Choice>
    <mc:Fallback/>
  </mc:AlternateContent>
  <xdr:twoCellAnchor>
    <xdr:from>
      <xdr:col>0</xdr:col>
      <xdr:colOff>363682</xdr:colOff>
      <xdr:row>0</xdr:row>
      <xdr:rowOff>112566</xdr:rowOff>
    </xdr:from>
    <xdr:to>
      <xdr:col>3</xdr:col>
      <xdr:colOff>1541318</xdr:colOff>
      <xdr:row>5</xdr:row>
      <xdr:rowOff>138545</xdr:rowOff>
    </xdr:to>
    <xdr:sp macro="" textlink="">
      <xdr:nvSpPr>
        <xdr:cNvPr id="2" name="正方形/長方形 1">
          <a:extLst>
            <a:ext uri="{FF2B5EF4-FFF2-40B4-BE49-F238E27FC236}">
              <a16:creationId xmlns:a16="http://schemas.microsoft.com/office/drawing/2014/main" id="{684091CA-8CD0-E791-9155-524468FE9DBF}"/>
            </a:ext>
          </a:extLst>
        </xdr:cNvPr>
        <xdr:cNvSpPr/>
      </xdr:nvSpPr>
      <xdr:spPr>
        <a:xfrm>
          <a:off x="363682" y="112566"/>
          <a:ext cx="6979227" cy="1108365"/>
        </a:xfrm>
        <a:prstGeom prst="rect">
          <a:avLst/>
        </a:prstGeom>
      </xdr:spPr>
      <xdr:style>
        <a:lnRef idx="3">
          <a:schemeClr val="lt1"/>
        </a:lnRef>
        <a:fillRef idx="1">
          <a:schemeClr val="accent6"/>
        </a:fillRef>
        <a:effectRef idx="1">
          <a:schemeClr val="accent6"/>
        </a:effectRef>
        <a:fontRef idx="minor">
          <a:schemeClr val="lt1"/>
        </a:fontRef>
      </xdr:style>
      <xdr:txBody>
        <a:bodyPr vertOverflow="clip" horzOverflow="clip" rtlCol="0" anchor="t"/>
        <a:lstStyle/>
        <a:p>
          <a:pPr algn="l"/>
          <a:r>
            <a:rPr kumimoji="1" lang="ja-JP" altLang="en-US" sz="1100" b="1">
              <a:latin typeface="Meiryo UI" panose="020B0604030504040204" pitchFamily="50" charset="-128"/>
              <a:ea typeface="Meiryo UI" panose="020B0604030504040204" pitchFamily="50" charset="-128"/>
            </a:rPr>
            <a:t>「紹介基準判定」シートに入力されたデータが転記される様式になっています。</a:t>
          </a:r>
          <a:endParaRPr kumimoji="1" lang="en-US" altLang="ja-JP" sz="1100" b="1">
            <a:latin typeface="Meiryo UI" panose="020B0604030504040204" pitchFamily="50" charset="-128"/>
            <a:ea typeface="Meiryo UI" panose="020B0604030504040204" pitchFamily="50" charset="-128"/>
          </a:endParaRPr>
        </a:p>
        <a:p>
          <a:pPr algn="l"/>
          <a:r>
            <a:rPr kumimoji="1" lang="ja-JP" altLang="en-US" sz="3600" b="1">
              <a:solidFill>
                <a:srgbClr val="FF0000"/>
              </a:solidFill>
              <a:latin typeface="Meiryo UI" panose="020B0604030504040204" pitchFamily="50" charset="-128"/>
              <a:ea typeface="Meiryo UI" panose="020B0604030504040204" pitchFamily="50" charset="-128"/>
            </a:rPr>
            <a:t>緑色のセルのみご入力</a:t>
          </a:r>
          <a:r>
            <a:rPr kumimoji="1" lang="ja-JP" altLang="en-US" sz="1100" b="1">
              <a:latin typeface="Meiryo UI" panose="020B0604030504040204" pitchFamily="50" charset="-128"/>
              <a:ea typeface="Meiryo UI" panose="020B0604030504040204" pitchFamily="50" charset="-128"/>
            </a:rPr>
            <a:t>ください。その他のセルは自動入力されます。</a:t>
          </a:r>
        </a:p>
      </xdr:txBody>
    </xdr:sp>
    <xdr:clientData/>
  </xdr:twoCellAnchor>
  <xdr:twoCellAnchor>
    <xdr:from>
      <xdr:col>1</xdr:col>
      <xdr:colOff>1301751</xdr:colOff>
      <xdr:row>17</xdr:row>
      <xdr:rowOff>0</xdr:rowOff>
    </xdr:from>
    <xdr:to>
      <xdr:col>2</xdr:col>
      <xdr:colOff>279017</xdr:colOff>
      <xdr:row>17</xdr:row>
      <xdr:rowOff>233796</xdr:rowOff>
    </xdr:to>
    <xdr:sp macro="" textlink="">
      <xdr:nvSpPr>
        <xdr:cNvPr id="3" name="テキスト ボックス 2">
          <a:extLst>
            <a:ext uri="{FF2B5EF4-FFF2-40B4-BE49-F238E27FC236}">
              <a16:creationId xmlns:a16="http://schemas.microsoft.com/office/drawing/2014/main" id="{C955410C-E731-45C7-B0AF-D82851A1A31C}"/>
            </a:ext>
          </a:extLst>
        </xdr:cNvPr>
        <xdr:cNvSpPr txBox="1"/>
      </xdr:nvSpPr>
      <xdr:spPr>
        <a:xfrm>
          <a:off x="3132668" y="3640667"/>
          <a:ext cx="1125682" cy="233796"/>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ctr"/>
        <a:lstStyle/>
        <a:p>
          <a:r>
            <a:rPr kumimoji="1" lang="ja-JP" altLang="en-US" sz="1100">
              <a:latin typeface="Meiryo UI" panose="020B0604030504040204" pitchFamily="50" charset="-128"/>
              <a:ea typeface="Meiryo UI" panose="020B0604030504040204" pitchFamily="50" charset="-128"/>
            </a:rPr>
            <a:t>先生御侍史</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tileRect/>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tileRect/>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tileRect/>
        </a:gradFill>
        <a:gradFill rotWithShape="1">
          <a:gsLst>
            <a:gs pos="0">
              <a:schemeClr val="phClr">
                <a:tint val="80000"/>
                <a:satMod val="300000"/>
              </a:schemeClr>
            </a:gs>
            <a:gs pos="100000">
              <a:schemeClr val="phClr">
                <a:shade val="30000"/>
                <a:satMod val="200000"/>
              </a:schemeClr>
            </a:gs>
          </a:gsLst>
          <a:path path="circle">
            <a:fillToRect l="50000" t="50000" r="50000" b="50000"/>
          </a:path>
          <a:tileRect/>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2.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2.bin"/><Relationship Id="rId6" Type="http://schemas.openxmlformats.org/officeDocument/2006/relationships/ctrlProp" Target="../ctrlProps/ctrlProp3.xml"/><Relationship Id="rId5" Type="http://schemas.openxmlformats.org/officeDocument/2006/relationships/ctrlProp" Target="../ctrlProps/ctrlProp2.xml"/><Relationship Id="rId10" Type="http://schemas.openxmlformats.org/officeDocument/2006/relationships/ctrlProp" Target="../ctrlProps/ctrlProp7.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E33"/>
  <sheetViews>
    <sheetView tabSelected="1" zoomScaleNormal="100" workbookViewId="0">
      <selection activeCell="B5" sqref="B5"/>
    </sheetView>
  </sheetViews>
  <sheetFormatPr defaultRowHeight="13.5"/>
  <cols>
    <col min="1" max="1" width="18" customWidth="1"/>
    <col min="2" max="3" width="14" customWidth="1"/>
    <col min="4" max="4" width="18" customWidth="1"/>
    <col min="5" max="5" width="23.75" customWidth="1"/>
  </cols>
  <sheetData>
    <row r="1" spans="1:5" ht="27.95" customHeight="1">
      <c r="A1" s="38" t="s">
        <v>1</v>
      </c>
      <c r="B1" s="39"/>
      <c r="C1" s="39"/>
      <c r="D1" s="39"/>
      <c r="E1" s="39"/>
    </row>
    <row r="2" spans="1:5" ht="18" customHeight="1">
      <c r="A2" s="40" t="s">
        <v>2</v>
      </c>
      <c r="B2" s="39"/>
      <c r="C2" s="39"/>
      <c r="D2" s="39"/>
      <c r="E2" s="39"/>
    </row>
    <row r="4" spans="1:5">
      <c r="A4" s="41" t="s">
        <v>3</v>
      </c>
      <c r="B4" s="39"/>
      <c r="C4" s="39"/>
      <c r="D4" s="39"/>
      <c r="E4" s="39"/>
    </row>
    <row r="5" spans="1:5">
      <c r="A5" s="1" t="s">
        <v>43</v>
      </c>
      <c r="B5" s="17" t="s">
        <v>60</v>
      </c>
    </row>
    <row r="6" spans="1:5">
      <c r="A6" s="1" t="s">
        <v>44</v>
      </c>
      <c r="B6" s="18">
        <v>36526</v>
      </c>
      <c r="D6">
        <f ca="1">DATEDIF(B6, TODAY(), "Y")</f>
        <v>26</v>
      </c>
      <c r="E6" t="s">
        <v>45</v>
      </c>
    </row>
    <row r="7" spans="1:5">
      <c r="A7" s="1" t="s">
        <v>4</v>
      </c>
      <c r="B7" s="17" t="s">
        <v>46</v>
      </c>
    </row>
    <row r="9" spans="1:5">
      <c r="A9" s="41" t="s">
        <v>6</v>
      </c>
      <c r="B9" s="39"/>
      <c r="C9" s="39"/>
      <c r="D9" s="39"/>
      <c r="E9" s="39"/>
    </row>
    <row r="10" spans="1:5">
      <c r="A10" s="1" t="s">
        <v>7</v>
      </c>
      <c r="B10" s="5"/>
      <c r="C10" s="7" t="s">
        <v>9</v>
      </c>
      <c r="D10" s="4"/>
    </row>
    <row r="11" spans="1:5">
      <c r="A11" s="1" t="s">
        <v>11</v>
      </c>
      <c r="B11" s="5"/>
      <c r="C11" s="7" t="s">
        <v>9</v>
      </c>
      <c r="D11" s="4"/>
    </row>
    <row r="12" spans="1:5">
      <c r="A12" s="1" t="s">
        <v>13</v>
      </c>
      <c r="B12" s="5"/>
    </row>
    <row r="14" spans="1:5">
      <c r="A14" s="41" t="s">
        <v>14</v>
      </c>
      <c r="B14" s="39"/>
      <c r="C14" s="39"/>
      <c r="D14" s="39"/>
      <c r="E14" s="39"/>
    </row>
    <row r="15" spans="1:5" ht="14.25" thickBot="1">
      <c r="A15" s="42" t="s">
        <v>15</v>
      </c>
      <c r="B15" s="39"/>
      <c r="C15" s="39"/>
      <c r="D15" s="39"/>
      <c r="E15" s="39"/>
    </row>
    <row r="16" spans="1:5" ht="39.950000000000003" customHeight="1" thickBot="1">
      <c r="A16" s="43" t="str">
        <f>IF(OR(B5="",B6="",B12=""),"検査値を入力してください",IF(OR(AND(B10&gt;=300,B10&lt;&gt;""),D10="2+",D10="3+",AND(B11&gt;=0.5,B11&lt;&gt;""),D11="1+",D11="2+",D11="3+",B12&lt;60),"【紹介】紹介基準に該当します。腎臓専門医への紹介をお勧めします。",IF(AND(OR(B10&gt;=30,B10&lt;100),OR(D10="1+",D10="±")),"【紹介検討】医学的判断に基づいて紹介をご検討ください。","【紹介不要】現在のところ紹介基準に該当しません。")))</f>
        <v>検査値を入力してください</v>
      </c>
      <c r="B16" s="44"/>
      <c r="C16" s="44"/>
      <c r="D16" s="44"/>
      <c r="E16" s="45"/>
    </row>
    <row r="18" spans="1:5">
      <c r="A18" s="2" t="s">
        <v>0</v>
      </c>
      <c r="B18" s="2" t="s">
        <v>16</v>
      </c>
      <c r="C18" s="2" t="s">
        <v>12</v>
      </c>
      <c r="D18" s="2" t="s">
        <v>17</v>
      </c>
      <c r="E18" s="2" t="s">
        <v>8</v>
      </c>
    </row>
    <row r="19" spans="1:5">
      <c r="A19" s="3" t="s">
        <v>10</v>
      </c>
      <c r="B19" s="6" t="str">
        <f>IF(B10="","未入力",B10&amp;" mg/日")</f>
        <v>未入力</v>
      </c>
      <c r="C19" s="8" t="s">
        <v>18</v>
      </c>
      <c r="D19" s="6" t="str">
        <f>IF(AND(ISNUMBER(B10), B10&gt;=300), "該当", "非該当")</f>
        <v>非該当</v>
      </c>
      <c r="E19" s="8"/>
    </row>
    <row r="20" spans="1:5">
      <c r="A20" s="3" t="s">
        <v>20</v>
      </c>
      <c r="B20" s="6" t="str">
        <f>IF(D10="","未入力",D10)</f>
        <v>未入力</v>
      </c>
      <c r="C20" s="8" t="s">
        <v>47</v>
      </c>
      <c r="D20" s="6" t="str">
        <f>IF(OR(D10="1+",D10="2+",D10="3+"),"該当","非該当")</f>
        <v>非該当</v>
      </c>
      <c r="E20" s="8"/>
    </row>
    <row r="21" spans="1:5">
      <c r="A21" s="3" t="s">
        <v>21</v>
      </c>
      <c r="B21" s="6" t="str">
        <f>IF(B11="","未入力",B11&amp;" g/日")</f>
        <v>未入力</v>
      </c>
      <c r="C21" s="8" t="s">
        <v>22</v>
      </c>
      <c r="D21" s="6" t="str">
        <f>IF(AND(B11&lt;&gt;"",B11&gt;=0.5),"該当","非該当")</f>
        <v>非該当</v>
      </c>
      <c r="E21" s="8"/>
    </row>
    <row r="22" spans="1:5">
      <c r="A22" s="3" t="s">
        <v>24</v>
      </c>
      <c r="B22" s="6" t="str">
        <f>IF(D11="","未入力",D11)</f>
        <v>未入力</v>
      </c>
      <c r="C22" s="8" t="s">
        <v>19</v>
      </c>
      <c r="D22" s="6" t="str">
        <f>IF(OR(D11="1+",D11="2+",D11="3+"),"該当","非該当")</f>
        <v>非該当</v>
      </c>
      <c r="E22" s="8"/>
    </row>
    <row r="23" spans="1:5">
      <c r="A23" s="3" t="s">
        <v>13</v>
      </c>
      <c r="B23" s="6" t="str">
        <f>IF(B12="","未入力",B12&amp;" mL/分/1.73㎡")</f>
        <v>未入力</v>
      </c>
      <c r="C23" s="8" t="s">
        <v>65</v>
      </c>
      <c r="D23" s="6" t="str">
        <f>IF(AND(ISNUMBER(B12), B12&lt;60), "該当", "非該当")</f>
        <v>非該当</v>
      </c>
      <c r="E23" s="8"/>
    </row>
    <row r="25" spans="1:5">
      <c r="A25" s="41" t="s">
        <v>25</v>
      </c>
      <c r="B25" s="39"/>
      <c r="C25" s="39"/>
      <c r="D25" s="39"/>
      <c r="E25" s="39"/>
    </row>
    <row r="26" spans="1:5">
      <c r="A26" s="46" t="s">
        <v>26</v>
      </c>
      <c r="B26" s="47"/>
      <c r="C26" s="48" t="s">
        <v>28</v>
      </c>
      <c r="D26" s="47"/>
      <c r="E26" s="47"/>
    </row>
    <row r="27" spans="1:5">
      <c r="A27" s="50" t="s">
        <v>23</v>
      </c>
      <c r="B27" s="47"/>
      <c r="C27" s="51" t="s">
        <v>29</v>
      </c>
      <c r="D27" s="52"/>
      <c r="E27" s="52"/>
    </row>
    <row r="29" spans="1:5">
      <c r="A29" s="41" t="s">
        <v>30</v>
      </c>
      <c r="B29" s="39"/>
      <c r="C29" s="39"/>
      <c r="D29" s="39"/>
      <c r="E29" s="39"/>
    </row>
    <row r="30" spans="1:5">
      <c r="A30" s="49" t="s">
        <v>32</v>
      </c>
      <c r="B30" s="39"/>
      <c r="C30" s="39"/>
      <c r="D30" s="39"/>
      <c r="E30" s="39"/>
    </row>
    <row r="31" spans="1:5">
      <c r="A31" s="49" t="s">
        <v>27</v>
      </c>
      <c r="B31" s="39"/>
      <c r="C31" s="39"/>
      <c r="D31" s="39"/>
      <c r="E31" s="39"/>
    </row>
    <row r="32" spans="1:5">
      <c r="A32" s="49" t="s">
        <v>5</v>
      </c>
      <c r="B32" s="39"/>
      <c r="C32" s="39"/>
      <c r="D32" s="39"/>
      <c r="E32" s="39"/>
    </row>
    <row r="33" spans="1:5">
      <c r="A33" s="49" t="s">
        <v>31</v>
      </c>
      <c r="B33" s="39"/>
      <c r="C33" s="39"/>
      <c r="D33" s="39"/>
      <c r="E33" s="39"/>
    </row>
  </sheetData>
  <mergeCells count="17">
    <mergeCell ref="A32:E32"/>
    <mergeCell ref="A33:E33"/>
    <mergeCell ref="A27:B27"/>
    <mergeCell ref="C27:E27"/>
    <mergeCell ref="A29:E29"/>
    <mergeCell ref="A30:E30"/>
    <mergeCell ref="A31:E31"/>
    <mergeCell ref="A15:E15"/>
    <mergeCell ref="A16:E16"/>
    <mergeCell ref="A25:E25"/>
    <mergeCell ref="A26:B26"/>
    <mergeCell ref="C26:E26"/>
    <mergeCell ref="A1:E1"/>
    <mergeCell ref="A2:E2"/>
    <mergeCell ref="A4:E4"/>
    <mergeCell ref="A9:E9"/>
    <mergeCell ref="A14:E14"/>
  </mergeCells>
  <phoneticPr fontId="2"/>
  <dataValidations disablePrompts="1" count="2">
    <dataValidation type="list" errorTitle="入力エラー" error="男性または女性を選択してください" sqref="B7" xr:uid="{00000000-0002-0000-0000-000000000000}">
      <formula1>"男性,女性"</formula1>
    </dataValidation>
    <dataValidation type="list" allowBlank="1" sqref="D10:D11" xr:uid="{00000000-0002-0000-0000-000001000000}">
      <formula1>"－,±,1+,2+,3+"</formula1>
    </dataValidation>
  </dataValidations>
  <pageMargins left="0.74803149606299213" right="0.74803149606299213" top="0.98425196850393704" bottom="0.98425196850393704" header="0.51181102362204722" footer="0.51181102362204722"/>
  <pageSetup paperSize="9" orientation="portrait"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B517D2E-E2E7-451B-B98A-A113A5AED095}">
  <dimension ref="A5:F43"/>
  <sheetViews>
    <sheetView view="pageBreakPreview" zoomScaleNormal="100" zoomScaleSheetLayoutView="100" workbookViewId="0">
      <selection activeCell="C22" sqref="C22"/>
    </sheetView>
  </sheetViews>
  <sheetFormatPr defaultRowHeight="18.75"/>
  <cols>
    <col min="1" max="1" width="24" style="9" customWidth="1"/>
    <col min="2" max="2" width="28.125" style="9" customWidth="1"/>
    <col min="3" max="3" width="24" style="9" customWidth="1"/>
    <col min="4" max="4" width="24.25" style="9" customWidth="1"/>
    <col min="5" max="16384" width="9" style="9"/>
  </cols>
  <sheetData>
    <row r="5" spans="1:6" ht="9" customHeight="1"/>
    <row r="7" spans="1:6">
      <c r="A7" s="9" t="s">
        <v>34</v>
      </c>
    </row>
    <row r="8" spans="1:6" ht="9" customHeight="1"/>
    <row r="9" spans="1:6" ht="18.75" customHeight="1">
      <c r="B9" s="53" t="s">
        <v>35</v>
      </c>
      <c r="C9" s="53"/>
      <c r="D9" s="19"/>
    </row>
    <row r="10" spans="1:6" ht="18.75" customHeight="1">
      <c r="A10" s="19"/>
      <c r="B10" s="53"/>
      <c r="C10" s="53"/>
      <c r="D10" s="19"/>
    </row>
    <row r="11" spans="1:6">
      <c r="A11" s="10"/>
      <c r="B11" s="10"/>
      <c r="C11" s="11" t="s">
        <v>61</v>
      </c>
      <c r="D11" s="12">
        <f ca="1">TODAY()</f>
        <v>46203</v>
      </c>
      <c r="F11" s="9" t="s">
        <v>36</v>
      </c>
    </row>
    <row r="12" spans="1:6">
      <c r="A12" s="13" t="s">
        <v>39</v>
      </c>
      <c r="B12" s="13"/>
      <c r="C12" s="11"/>
      <c r="D12" s="12"/>
    </row>
    <row r="13" spans="1:6">
      <c r="A13" s="13"/>
      <c r="B13" s="13"/>
      <c r="C13" s="11"/>
      <c r="D13" s="12"/>
    </row>
    <row r="14" spans="1:6">
      <c r="A14" s="10" t="s">
        <v>37</v>
      </c>
      <c r="B14" s="14"/>
      <c r="C14" s="10" t="s">
        <v>38</v>
      </c>
      <c r="D14" s="16"/>
    </row>
    <row r="15" spans="1:6">
      <c r="A15" s="10" t="s">
        <v>40</v>
      </c>
      <c r="B15" s="14"/>
      <c r="C15" s="10" t="s">
        <v>40</v>
      </c>
      <c r="D15" s="16"/>
    </row>
    <row r="16" spans="1:6">
      <c r="A16" s="10"/>
      <c r="B16" s="14"/>
      <c r="C16" s="10" t="s">
        <v>67</v>
      </c>
      <c r="D16" s="16"/>
    </row>
    <row r="17" spans="1:4">
      <c r="A17" s="10" t="s">
        <v>41</v>
      </c>
      <c r="B17" s="14"/>
      <c r="C17" s="10" t="s">
        <v>41</v>
      </c>
      <c r="D17" s="16"/>
    </row>
    <row r="18" spans="1:4">
      <c r="A18" s="10" t="s">
        <v>42</v>
      </c>
      <c r="B18" s="15"/>
      <c r="C18" s="10" t="s">
        <v>72</v>
      </c>
      <c r="D18" s="16"/>
    </row>
    <row r="19" spans="1:4" ht="19.5" thickBot="1"/>
    <row r="20" spans="1:4" ht="25.5" customHeight="1" thickBot="1">
      <c r="A20" s="20" t="s">
        <v>33</v>
      </c>
      <c r="B20" s="69" t="s">
        <v>62</v>
      </c>
      <c r="C20" s="70"/>
      <c r="D20" s="71"/>
    </row>
    <row r="21" spans="1:4" ht="20.25" thickBot="1">
      <c r="A21" s="21" t="s">
        <v>58</v>
      </c>
      <c r="B21" s="22" t="str">
        <f>紹介基準判定!B5</f>
        <v>広島　花子</v>
      </c>
      <c r="C21" s="23"/>
      <c r="D21" s="24"/>
    </row>
    <row r="22" spans="1:4" ht="20.25" thickBot="1">
      <c r="A22" s="21" t="s">
        <v>48</v>
      </c>
      <c r="B22" s="25">
        <f>紹介基準判定!B6</f>
        <v>36526</v>
      </c>
      <c r="C22" s="23">
        <f ca="1">DATEDIF(B22, TODAY(), "Y")</f>
        <v>26</v>
      </c>
      <c r="D22" s="24" t="s">
        <v>59</v>
      </c>
    </row>
    <row r="23" spans="1:4" ht="20.25" thickBot="1">
      <c r="A23" s="21" t="s">
        <v>4</v>
      </c>
      <c r="B23" s="22" t="str">
        <f>紹介基準判定!B7</f>
        <v>女性</v>
      </c>
      <c r="C23" s="23"/>
      <c r="D23" s="24"/>
    </row>
    <row r="24" spans="1:4" ht="20.25" thickBot="1">
      <c r="A24" s="21" t="s">
        <v>69</v>
      </c>
      <c r="B24" s="66"/>
      <c r="C24" s="67"/>
      <c r="D24" s="68"/>
    </row>
    <row r="25" spans="1:4" ht="20.25" thickBot="1">
      <c r="A25" s="21" t="s">
        <v>49</v>
      </c>
      <c r="B25" s="66"/>
      <c r="C25" s="67"/>
      <c r="D25" s="68"/>
    </row>
    <row r="26" spans="1:4" ht="20.25" thickBot="1">
      <c r="A26" s="21" t="s">
        <v>68</v>
      </c>
      <c r="B26" s="26"/>
      <c r="C26" s="26"/>
      <c r="D26" s="27"/>
    </row>
    <row r="27" spans="1:4" ht="19.5" customHeight="1" thickBot="1">
      <c r="A27" s="21" t="s">
        <v>70</v>
      </c>
      <c r="B27" s="26"/>
      <c r="C27" s="26"/>
      <c r="D27" s="27"/>
    </row>
    <row r="28" spans="1:4" ht="20.25" thickBot="1">
      <c r="A28" s="54" t="s">
        <v>50</v>
      </c>
      <c r="B28" s="23" t="s">
        <v>52</v>
      </c>
      <c r="C28" s="28" t="str">
        <f>IF(ISNUMBER(紹介基準判定!B10), 紹介基準判定!B10, IF(紹介基準判定!D10&lt;&gt;"", 紹介基準判定!D10, ""))</f>
        <v/>
      </c>
      <c r="D28" s="24"/>
    </row>
    <row r="29" spans="1:4" ht="20.25" thickBot="1">
      <c r="A29" s="55"/>
      <c r="B29" s="23" t="s">
        <v>53</v>
      </c>
      <c r="C29" s="28" t="str">
        <f>IF(ISNUMBER(紹介基準判定!B11), 紹介基準判定!B11, IF(紹介基準判定!D11&lt;&gt;"", 紹介基準判定!D11, ""))</f>
        <v/>
      </c>
      <c r="D29" s="24"/>
    </row>
    <row r="30" spans="1:4" ht="20.25" thickBot="1">
      <c r="A30" s="55"/>
      <c r="B30" s="23" t="s">
        <v>51</v>
      </c>
      <c r="C30" s="28">
        <f>紹介基準判定!B12</f>
        <v>0</v>
      </c>
      <c r="D30" s="24" t="s">
        <v>66</v>
      </c>
    </row>
    <row r="31" spans="1:4" ht="20.25" thickBot="1">
      <c r="A31" s="77"/>
      <c r="B31" s="23" t="s">
        <v>64</v>
      </c>
      <c r="C31" s="26"/>
      <c r="D31" s="24"/>
    </row>
    <row r="32" spans="1:4" ht="20.25" thickBot="1">
      <c r="A32" s="29"/>
      <c r="B32" s="30"/>
      <c r="C32" s="30"/>
      <c r="D32" s="31"/>
    </row>
    <row r="33" spans="1:4" ht="19.5">
      <c r="A33" s="29" t="s">
        <v>63</v>
      </c>
      <c r="B33" s="72" t="s">
        <v>73</v>
      </c>
      <c r="C33" s="73"/>
      <c r="D33" s="24"/>
    </row>
    <row r="34" spans="1:4" ht="20.25" thickBot="1">
      <c r="A34" s="29"/>
      <c r="B34" s="74"/>
      <c r="C34" s="75"/>
      <c r="D34" s="76"/>
    </row>
    <row r="35" spans="1:4" ht="19.5">
      <c r="A35" s="54" t="s">
        <v>54</v>
      </c>
      <c r="B35" s="32"/>
      <c r="C35" s="33"/>
      <c r="D35" s="34"/>
    </row>
    <row r="36" spans="1:4" ht="20.25" thickBot="1">
      <c r="A36" s="56"/>
      <c r="B36" s="35"/>
      <c r="C36" s="35"/>
      <c r="D36" s="36"/>
    </row>
    <row r="37" spans="1:4" ht="19.5" customHeight="1">
      <c r="A37" s="54" t="s">
        <v>71</v>
      </c>
      <c r="B37" s="57"/>
      <c r="C37" s="58"/>
      <c r="D37" s="59"/>
    </row>
    <row r="38" spans="1:4">
      <c r="A38" s="55"/>
      <c r="B38" s="60"/>
      <c r="C38" s="61"/>
      <c r="D38" s="62"/>
    </row>
    <row r="39" spans="1:4" ht="19.5" thickBot="1">
      <c r="A39" s="56"/>
      <c r="B39" s="60"/>
      <c r="C39" s="61"/>
      <c r="D39" s="62"/>
    </row>
    <row r="40" spans="1:4" ht="19.5" customHeight="1">
      <c r="A40" s="54" t="s">
        <v>55</v>
      </c>
      <c r="B40" s="57"/>
      <c r="C40" s="58"/>
      <c r="D40" s="59"/>
    </row>
    <row r="41" spans="1:4">
      <c r="A41" s="55"/>
      <c r="B41" s="60"/>
      <c r="C41" s="61"/>
      <c r="D41" s="62"/>
    </row>
    <row r="42" spans="1:4" ht="19.5" thickBot="1">
      <c r="A42" s="56"/>
      <c r="B42" s="60"/>
      <c r="C42" s="61"/>
      <c r="D42" s="62"/>
    </row>
    <row r="43" spans="1:4" ht="67.5" customHeight="1" thickBot="1">
      <c r="A43" s="37" t="s">
        <v>56</v>
      </c>
      <c r="B43" s="63" t="s">
        <v>57</v>
      </c>
      <c r="C43" s="64"/>
      <c r="D43" s="65"/>
    </row>
  </sheetData>
  <mergeCells count="13">
    <mergeCell ref="B9:C10"/>
    <mergeCell ref="A40:A42"/>
    <mergeCell ref="B40:D42"/>
    <mergeCell ref="B43:D43"/>
    <mergeCell ref="B25:D25"/>
    <mergeCell ref="B20:D20"/>
    <mergeCell ref="B33:C33"/>
    <mergeCell ref="B34:D34"/>
    <mergeCell ref="A35:A36"/>
    <mergeCell ref="A28:A31"/>
    <mergeCell ref="B24:D24"/>
    <mergeCell ref="A37:A39"/>
    <mergeCell ref="B37:D39"/>
  </mergeCells>
  <phoneticPr fontId="14"/>
  <printOptions horizontalCentered="1"/>
  <pageMargins left="0.70866141732283472" right="0.70866141732283472" top="0.74803149606299213" bottom="0.74803149606299213" header="0.31496062992125984" footer="0.31496062992125984"/>
  <pageSetup paperSize="9" scale="87" orientation="portrait" r:id="rId1"/>
  <colBreaks count="1" manualBreakCount="1">
    <brk id="4" max="1048575" man="1"/>
  </colBreaks>
  <drawing r:id="rId2"/>
  <legacyDrawing r:id="rId3"/>
  <mc:AlternateContent xmlns:mc="http://schemas.openxmlformats.org/markup-compatibility/2006">
    <mc:Choice Requires="x14">
      <controls>
        <mc:AlternateContent xmlns:mc="http://schemas.openxmlformats.org/markup-compatibility/2006">
          <mc:Choice Requires="x14">
            <control shapeId="6145" r:id="rId4" name="Check Box 1">
              <controlPr defaultSize="0" autoFill="0" autoLine="0" autoPict="0">
                <anchor moveWithCells="1">
                  <from>
                    <xdr:col>1</xdr:col>
                    <xdr:colOff>66675</xdr:colOff>
                    <xdr:row>31</xdr:row>
                    <xdr:rowOff>9525</xdr:rowOff>
                  </from>
                  <to>
                    <xdr:col>1</xdr:col>
                    <xdr:colOff>685800</xdr:colOff>
                    <xdr:row>31</xdr:row>
                    <xdr:rowOff>247650</xdr:rowOff>
                  </to>
                </anchor>
              </controlPr>
            </control>
          </mc:Choice>
        </mc:AlternateContent>
        <mc:AlternateContent xmlns:mc="http://schemas.openxmlformats.org/markup-compatibility/2006">
          <mc:Choice Requires="x14">
            <control shapeId="6146" r:id="rId5" name="Check Box 2">
              <controlPr defaultSize="0" autoFill="0" autoLine="0" autoPict="0">
                <anchor moveWithCells="1">
                  <from>
                    <xdr:col>1</xdr:col>
                    <xdr:colOff>1095375</xdr:colOff>
                    <xdr:row>31</xdr:row>
                    <xdr:rowOff>0</xdr:rowOff>
                  </from>
                  <to>
                    <xdr:col>1</xdr:col>
                    <xdr:colOff>1714500</xdr:colOff>
                    <xdr:row>31</xdr:row>
                    <xdr:rowOff>238125</xdr:rowOff>
                  </to>
                </anchor>
              </controlPr>
            </control>
          </mc:Choice>
        </mc:AlternateContent>
        <mc:AlternateContent xmlns:mc="http://schemas.openxmlformats.org/markup-compatibility/2006">
          <mc:Choice Requires="x14">
            <control shapeId="6147" r:id="rId6" name="Check Box 3">
              <controlPr defaultSize="0" autoFill="0" autoLine="0" autoPict="0">
                <anchor moveWithCells="1">
                  <from>
                    <xdr:col>1</xdr:col>
                    <xdr:colOff>1990725</xdr:colOff>
                    <xdr:row>31</xdr:row>
                    <xdr:rowOff>0</xdr:rowOff>
                  </from>
                  <to>
                    <xdr:col>2</xdr:col>
                    <xdr:colOff>466725</xdr:colOff>
                    <xdr:row>31</xdr:row>
                    <xdr:rowOff>238125</xdr:rowOff>
                  </to>
                </anchor>
              </controlPr>
            </control>
          </mc:Choice>
        </mc:AlternateContent>
        <mc:AlternateContent xmlns:mc="http://schemas.openxmlformats.org/markup-compatibility/2006">
          <mc:Choice Requires="x14">
            <control shapeId="6148" r:id="rId7" name="Check Box 4">
              <controlPr defaultSize="0" autoFill="0" autoLine="0" autoPict="0">
                <anchor moveWithCells="1">
                  <from>
                    <xdr:col>2</xdr:col>
                    <xdr:colOff>1019175</xdr:colOff>
                    <xdr:row>31</xdr:row>
                    <xdr:rowOff>9525</xdr:rowOff>
                  </from>
                  <to>
                    <xdr:col>2</xdr:col>
                    <xdr:colOff>1638300</xdr:colOff>
                    <xdr:row>31</xdr:row>
                    <xdr:rowOff>247650</xdr:rowOff>
                  </to>
                </anchor>
              </controlPr>
            </control>
          </mc:Choice>
        </mc:AlternateContent>
        <mc:AlternateContent xmlns:mc="http://schemas.openxmlformats.org/markup-compatibility/2006">
          <mc:Choice Requires="x14">
            <control shapeId="6149" r:id="rId8" name="Check Box 5">
              <controlPr defaultSize="0" autoFill="0" autoLine="0" autoPict="0">
                <anchor moveWithCells="1">
                  <from>
                    <xdr:col>3</xdr:col>
                    <xdr:colOff>447675</xdr:colOff>
                    <xdr:row>31</xdr:row>
                    <xdr:rowOff>9525</xdr:rowOff>
                  </from>
                  <to>
                    <xdr:col>3</xdr:col>
                    <xdr:colOff>1809750</xdr:colOff>
                    <xdr:row>31</xdr:row>
                    <xdr:rowOff>247650</xdr:rowOff>
                  </to>
                </anchor>
              </controlPr>
            </control>
          </mc:Choice>
        </mc:AlternateContent>
        <mc:AlternateContent xmlns:mc="http://schemas.openxmlformats.org/markup-compatibility/2006">
          <mc:Choice Requires="x14">
            <control shapeId="6150" r:id="rId9" name="Check Box 6">
              <controlPr defaultSize="0" autoFill="0" autoLine="0" autoPict="0">
                <anchor moveWithCells="1">
                  <from>
                    <xdr:col>1</xdr:col>
                    <xdr:colOff>133350</xdr:colOff>
                    <xdr:row>34</xdr:row>
                    <xdr:rowOff>9525</xdr:rowOff>
                  </from>
                  <to>
                    <xdr:col>3</xdr:col>
                    <xdr:colOff>1838325</xdr:colOff>
                    <xdr:row>35</xdr:row>
                    <xdr:rowOff>0</xdr:rowOff>
                  </to>
                </anchor>
              </controlPr>
            </control>
          </mc:Choice>
        </mc:AlternateContent>
        <mc:AlternateContent xmlns:mc="http://schemas.openxmlformats.org/markup-compatibility/2006">
          <mc:Choice Requires="x14">
            <control shapeId="6151" r:id="rId10" name="Check Box 7">
              <controlPr defaultSize="0" autoFill="0" autoLine="0" autoPict="0">
                <anchor moveWithCells="1">
                  <from>
                    <xdr:col>1</xdr:col>
                    <xdr:colOff>133350</xdr:colOff>
                    <xdr:row>35</xdr:row>
                    <xdr:rowOff>9525</xdr:rowOff>
                  </from>
                  <to>
                    <xdr:col>3</xdr:col>
                    <xdr:colOff>1276350</xdr:colOff>
                    <xdr:row>36</xdr:row>
                    <xdr:rowOff>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1</vt:i4>
      </vt:variant>
    </vt:vector>
  </HeadingPairs>
  <TitlesOfParts>
    <vt:vector size="3" baseType="lpstr">
      <vt:lpstr>紹介基準判定</vt:lpstr>
      <vt:lpstr>紹介状様式</vt:lpstr>
      <vt:lpstr>紹介状様式!Print_Area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openpyxl</dc:creator>
  <cp:lastModifiedBy>吉村 愛実</cp:lastModifiedBy>
  <cp:lastPrinted>2026-03-06T02:08:23Z</cp:lastPrinted>
  <dcterms:created xsi:type="dcterms:W3CDTF">2025-12-12T05:36:26Z</dcterms:created>
  <dcterms:modified xsi:type="dcterms:W3CDTF">2026-06-30T04:35:07Z</dcterms:modified>
</cp:coreProperties>
</file>

<file path=docProps/custom.xml><?xml version="1.0" encoding="utf-8"?>
<Properties xmlns="http://schemas.openxmlformats.org/officeDocument/2006/custom-properties" xmlns:vt="http://schemas.openxmlformats.org/officeDocument/2006/docPropsVTypes">
  <property fmtid="{DCFEDD21-7773-49B2-8022-6FC58DB5260B}" pid="2" name="SavedVersions">
    <vt:vector size="1" baseType="lpwstr">
      <vt:lpwstr>5.0.6.0</vt:lpwstr>
    </vt:vector>
  </property>
  <property fmtid="{DCFEDD21-7773-49B2-8022-6FC58DB5260B}" pid="3" name="LastSavedVersion">
    <vt:lpwstr>5.0.6.0</vt:lpwstr>
  </property>
  <property fmtid="{DCFEDD21-7773-49B2-8022-6FC58DB5260B}" pid="4" name="LastSavedDate">
    <vt:filetime>2025-12-25T02:42:57Z</vt:filetime>
  </property>
</Properties>
</file>