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xr:revisionPtr revIDLastSave="0" documentId="13_ncr:1_{1142483C-DAFB-47EF-A575-394FAF8E75FE}" xr6:coauthVersionLast="47" xr6:coauthVersionMax="47" xr10:uidLastSave="{00000000-0000-0000-0000-000000000000}"/>
  <bookViews>
    <workbookView xWindow="-110" yWindow="-110" windowWidth="21820" windowHeight="13900" tabRatio="933" xr2:uid="{00000000-000D-0000-FFFF-FFFF00000000}"/>
  </bookViews>
  <sheets>
    <sheet name="様式１　事業費精算書" sheetId="74" r:id="rId1"/>
    <sheet name="様式２　保育児童数の積算根拠" sheetId="39" r:id="rId2"/>
    <sheet name="様式３　決算書（事業費積算書）" sheetId="76" r:id="rId3"/>
    <sheet name="様式4-1_24時間保育実施状況" sheetId="82" r:id="rId4"/>
    <sheet name="様式4-2_病児等保育実施状況" sheetId="83" r:id="rId5"/>
    <sheet name="様式4-3_緊急一時保育" sheetId="84" r:id="rId6"/>
    <sheet name="様式4-4_児童保育（学童　小学校低学年）保育実施状況" sheetId="85" r:id="rId7"/>
    <sheet name="様式4-5_休日保育実施状況" sheetId="86" r:id="rId8"/>
  </sheets>
  <externalReferences>
    <externalReference r:id="rId9"/>
  </externalReferences>
  <definedNames>
    <definedName name="_Key1" localSheetId="0" hidden="1">#REF!</definedName>
    <definedName name="_Key1" localSheetId="6" hidden="1">#REF!</definedName>
    <definedName name="_Key1" hidden="1">#REF!</definedName>
    <definedName name="_Key2" localSheetId="0" hidden="1">#REF!</definedName>
    <definedName name="_Key2" localSheetId="6" hidden="1">#REF!</definedName>
    <definedName name="_Key2" hidden="1">#REF!</definedName>
    <definedName name="_Order1" hidden="1">255</definedName>
    <definedName name="_Order2" hidden="1">255</definedName>
    <definedName name="_Sort" localSheetId="0" hidden="1">#REF!</definedName>
    <definedName name="_Sort" localSheetId="6" hidden="1">#REF!</definedName>
    <definedName name="_Sort" hidden="1">#REF!</definedName>
    <definedName name="_xlnm.Print_Area" localSheetId="0">'様式１　事業費精算書'!$A$1:$J$130</definedName>
    <definedName name="_xlnm.Print_Area" localSheetId="1">'様式２　保育児童数の積算根拠'!$A$1:$Q$69</definedName>
    <definedName name="_xlnm.Print_Area" localSheetId="2">'様式３　決算書（事業費積算書）'!$A$1:$G$53</definedName>
    <definedName name="_xlnm.Print_Area" localSheetId="3">'様式4-1_24時間保育実施状況'!$A$1:$AJ$37</definedName>
    <definedName name="_xlnm.Print_Area" localSheetId="4">'様式4-2_病児等保育実施状況'!$A$1:$AJ$37</definedName>
    <definedName name="_xlnm.Print_Area" localSheetId="5">'様式4-3_緊急一時保育'!$A$1:$AJ$37</definedName>
    <definedName name="_xlnm.Print_Area" localSheetId="6">'様式4-4_児童保育（学童　小学校低学年）保育実施状況'!$A$1:$AJ$37</definedName>
    <definedName name="_xlnm.Print_Area" localSheetId="7">'様式4-5_休日保育実施状況'!$A$1:$AJ$37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86" l="1"/>
  <c r="AG36" i="86"/>
  <c r="AD36" i="86"/>
  <c r="AA36" i="86"/>
  <c r="X36" i="86"/>
  <c r="U36" i="86"/>
  <c r="R36" i="86"/>
  <c r="O36" i="86"/>
  <c r="L36" i="86"/>
  <c r="I36" i="86"/>
  <c r="F36" i="86"/>
  <c r="C36" i="86"/>
  <c r="AJ37" i="86" s="1"/>
  <c r="AJ36" i="85"/>
  <c r="AG36" i="85"/>
  <c r="AD36" i="85"/>
  <c r="AA36" i="85"/>
  <c r="X36" i="85"/>
  <c r="U36" i="85"/>
  <c r="R36" i="85"/>
  <c r="O36" i="85"/>
  <c r="L36" i="85"/>
  <c r="I36" i="85"/>
  <c r="F36" i="85"/>
  <c r="C36" i="85"/>
  <c r="AJ37" i="85" s="1"/>
  <c r="AJ36" i="84"/>
  <c r="AG36" i="84"/>
  <c r="AD36" i="84"/>
  <c r="AA36" i="84"/>
  <c r="X36" i="84"/>
  <c r="U36" i="84"/>
  <c r="R36" i="84"/>
  <c r="O36" i="84"/>
  <c r="L36" i="84"/>
  <c r="I36" i="84"/>
  <c r="F36" i="84"/>
  <c r="C36" i="84"/>
  <c r="AJ37" i="84" s="1"/>
  <c r="AJ36" i="83"/>
  <c r="AG36" i="83"/>
  <c r="AD36" i="83"/>
  <c r="AA36" i="83"/>
  <c r="X36" i="83"/>
  <c r="U36" i="83"/>
  <c r="R36" i="83"/>
  <c r="O36" i="83"/>
  <c r="L36" i="83"/>
  <c r="I36" i="83"/>
  <c r="F36" i="83"/>
  <c r="C36" i="83"/>
  <c r="AJ37" i="83" s="1"/>
  <c r="AJ36" i="82"/>
  <c r="AG36" i="82"/>
  <c r="AD36" i="82"/>
  <c r="AA36" i="82"/>
  <c r="X36" i="82"/>
  <c r="U36" i="82"/>
  <c r="R36" i="82"/>
  <c r="O36" i="82"/>
  <c r="L36" i="82"/>
  <c r="I36" i="82"/>
  <c r="F36" i="82"/>
  <c r="C36" i="82"/>
  <c r="AJ37" i="82" s="1"/>
  <c r="F69" i="74"/>
  <c r="F47" i="76"/>
  <c r="F41" i="76"/>
  <c r="F29" i="76"/>
  <c r="F20" i="76"/>
  <c r="F16" i="76"/>
  <c r="F25" i="76" s="1"/>
  <c r="F48" i="76" s="1"/>
  <c r="F13" i="76" s="1"/>
  <c r="F8" i="76" s="1"/>
  <c r="Q65" i="39"/>
  <c r="P65" i="39"/>
  <c r="O65" i="39"/>
  <c r="N65" i="39"/>
  <c r="M65" i="39"/>
  <c r="L65" i="39"/>
  <c r="K65" i="39"/>
  <c r="J65" i="39"/>
  <c r="I65" i="39"/>
  <c r="H65" i="39"/>
  <c r="G65" i="39"/>
  <c r="F65" i="39"/>
  <c r="Q64" i="39"/>
  <c r="P64" i="39"/>
  <c r="O64" i="39"/>
  <c r="N64" i="39"/>
  <c r="M64" i="39"/>
  <c r="L64" i="39"/>
  <c r="K64" i="39"/>
  <c r="J64" i="39"/>
  <c r="I64" i="39"/>
  <c r="H64" i="39"/>
  <c r="G64" i="39"/>
  <c r="F64" i="39"/>
  <c r="Q63" i="39"/>
  <c r="P63" i="39"/>
  <c r="O63" i="39"/>
  <c r="N63" i="39"/>
  <c r="M63" i="39"/>
  <c r="L63" i="39"/>
  <c r="K63" i="39"/>
  <c r="J63" i="39"/>
  <c r="I63" i="39"/>
  <c r="H63" i="39"/>
  <c r="G63" i="39"/>
  <c r="F63" i="39"/>
  <c r="Q62" i="39"/>
  <c r="P62" i="39"/>
  <c r="O62" i="39"/>
  <c r="N62" i="39"/>
  <c r="M62" i="39"/>
  <c r="L62" i="39"/>
  <c r="K62" i="39"/>
  <c r="J62" i="39"/>
  <c r="I62" i="39"/>
  <c r="H62" i="39"/>
  <c r="G62" i="39"/>
  <c r="F62" i="39"/>
  <c r="Q61" i="39"/>
  <c r="P61" i="39"/>
  <c r="O61" i="39"/>
  <c r="N61" i="39"/>
  <c r="M61" i="39"/>
  <c r="L61" i="39"/>
  <c r="K61" i="39"/>
  <c r="J61" i="39"/>
  <c r="I61" i="39"/>
  <c r="H61" i="39"/>
  <c r="G61" i="39"/>
  <c r="F61" i="39"/>
  <c r="Q60" i="39"/>
  <c r="P60" i="39"/>
  <c r="O60" i="39"/>
  <c r="N60" i="39"/>
  <c r="M60" i="39"/>
  <c r="L60" i="39"/>
  <c r="K60" i="39"/>
  <c r="J60" i="39"/>
  <c r="I60" i="39"/>
  <c r="H60" i="39"/>
  <c r="G60" i="39"/>
  <c r="F60" i="39"/>
  <c r="Q59" i="39"/>
  <c r="P59" i="39"/>
  <c r="O59" i="39"/>
  <c r="N59" i="39"/>
  <c r="M59" i="39"/>
  <c r="L59" i="39"/>
  <c r="K59" i="39"/>
  <c r="J59" i="39"/>
  <c r="I59" i="39"/>
  <c r="H59" i="39"/>
  <c r="G59" i="39"/>
  <c r="F59" i="39"/>
  <c r="Q58" i="39"/>
  <c r="P58" i="39"/>
  <c r="O58" i="39"/>
  <c r="N58" i="39"/>
  <c r="M58" i="39"/>
  <c r="L58" i="39"/>
  <c r="K58" i="39"/>
  <c r="J58" i="39"/>
  <c r="I58" i="39"/>
  <c r="H58" i="39"/>
  <c r="G58" i="39"/>
  <c r="F58" i="39"/>
  <c r="Q57" i="39"/>
  <c r="P57" i="39"/>
  <c r="O57" i="39"/>
  <c r="N57" i="39"/>
  <c r="M57" i="39"/>
  <c r="L57" i="39"/>
  <c r="K57" i="39"/>
  <c r="J57" i="39"/>
  <c r="I57" i="39"/>
  <c r="H57" i="39"/>
  <c r="G57" i="39"/>
  <c r="F57" i="39"/>
  <c r="Q56" i="39"/>
  <c r="P56" i="39"/>
  <c r="O56" i="39"/>
  <c r="N56" i="39"/>
  <c r="M56" i="39"/>
  <c r="L56" i="39"/>
  <c r="K56" i="39"/>
  <c r="J56" i="39"/>
  <c r="I56" i="39"/>
  <c r="H56" i="39"/>
  <c r="G56" i="39"/>
  <c r="F56" i="39"/>
  <c r="Q55" i="39"/>
  <c r="P55" i="39"/>
  <c r="O55" i="39"/>
  <c r="N55" i="39"/>
  <c r="M55" i="39"/>
  <c r="L55" i="39"/>
  <c r="K55" i="39"/>
  <c r="J55" i="39"/>
  <c r="I55" i="39"/>
  <c r="H55" i="39"/>
  <c r="G55" i="39"/>
  <c r="F55" i="39"/>
  <c r="Q54" i="39"/>
  <c r="P54" i="39"/>
  <c r="O54" i="39"/>
  <c r="N54" i="39"/>
  <c r="M54" i="39"/>
  <c r="L54" i="39"/>
  <c r="K54" i="39"/>
  <c r="J54" i="39"/>
  <c r="I54" i="39"/>
  <c r="H54" i="39"/>
  <c r="G54" i="39"/>
  <c r="F54" i="39"/>
  <c r="Q53" i="39"/>
  <c r="P53" i="39"/>
  <c r="O53" i="39"/>
  <c r="N53" i="39"/>
  <c r="M53" i="39"/>
  <c r="L53" i="39"/>
  <c r="K53" i="39"/>
  <c r="J53" i="39"/>
  <c r="I53" i="39"/>
  <c r="H53" i="39"/>
  <c r="G53" i="39"/>
  <c r="F53" i="39"/>
  <c r="Q52" i="39"/>
  <c r="P52" i="39"/>
  <c r="O52" i="39"/>
  <c r="N52" i="39"/>
  <c r="M52" i="39"/>
  <c r="L52" i="39"/>
  <c r="K52" i="39"/>
  <c r="J52" i="39"/>
  <c r="I52" i="39"/>
  <c r="H52" i="39"/>
  <c r="G52" i="39"/>
  <c r="F52" i="39"/>
  <c r="Q51" i="39"/>
  <c r="P51" i="39"/>
  <c r="O51" i="39"/>
  <c r="N51" i="39"/>
  <c r="M51" i="39"/>
  <c r="L51" i="39"/>
  <c r="K51" i="39"/>
  <c r="J51" i="39"/>
  <c r="I51" i="39"/>
  <c r="H51" i="39"/>
  <c r="G51" i="39"/>
  <c r="F51" i="39"/>
  <c r="Q50" i="39"/>
  <c r="Q66" i="39" s="1"/>
  <c r="Q49" i="39" s="1"/>
  <c r="B117" i="74" s="1"/>
  <c r="P50" i="39"/>
  <c r="P66" i="39" s="1"/>
  <c r="P49" i="39" s="1"/>
  <c r="B116" i="74" s="1"/>
  <c r="O50" i="39"/>
  <c r="O66" i="39" s="1"/>
  <c r="O49" i="39" s="1"/>
  <c r="B115" i="74" s="1"/>
  <c r="N50" i="39"/>
  <c r="N66" i="39" s="1"/>
  <c r="N49" i="39" s="1"/>
  <c r="B114" i="74" s="1"/>
  <c r="M50" i="39"/>
  <c r="M66" i="39" s="1"/>
  <c r="M49" i="39" s="1"/>
  <c r="B113" i="74" s="1"/>
  <c r="L50" i="39"/>
  <c r="L66" i="39" s="1"/>
  <c r="L49" i="39" s="1"/>
  <c r="B112" i="74" s="1"/>
  <c r="K50" i="39"/>
  <c r="K66" i="39" s="1"/>
  <c r="K49" i="39" s="1"/>
  <c r="B111" i="74" s="1"/>
  <c r="J50" i="39"/>
  <c r="J66" i="39" s="1"/>
  <c r="J49" i="39" s="1"/>
  <c r="B110" i="74" s="1"/>
  <c r="I50" i="39"/>
  <c r="I66" i="39" s="1"/>
  <c r="I49" i="39" s="1"/>
  <c r="B109" i="74" s="1"/>
  <c r="H50" i="39"/>
  <c r="H66" i="39" s="1"/>
  <c r="H49" i="39" s="1"/>
  <c r="B108" i="74" s="1"/>
  <c r="G50" i="39"/>
  <c r="G66" i="39" s="1"/>
  <c r="G49" i="39" s="1"/>
  <c r="B107" i="74" s="1"/>
  <c r="F50" i="39"/>
  <c r="F66" i="39" s="1"/>
  <c r="F49" i="39" s="1"/>
  <c r="F130" i="74"/>
  <c r="J118" i="74"/>
  <c r="I118" i="74"/>
  <c r="F118" i="74"/>
  <c r="E118" i="74"/>
  <c r="D118" i="74"/>
  <c r="C118" i="74"/>
  <c r="H117" i="74"/>
  <c r="G117" i="74"/>
  <c r="H116" i="74"/>
  <c r="G116" i="74"/>
  <c r="H115" i="74"/>
  <c r="G115" i="74"/>
  <c r="H114" i="74"/>
  <c r="G114" i="74"/>
  <c r="H113" i="74"/>
  <c r="G113" i="74"/>
  <c r="H112" i="74"/>
  <c r="G112" i="74"/>
  <c r="H111" i="74"/>
  <c r="G111" i="74"/>
  <c r="H110" i="74"/>
  <c r="G110" i="74"/>
  <c r="H109" i="74"/>
  <c r="G109" i="74"/>
  <c r="G118" i="74" s="1"/>
  <c r="H108" i="74"/>
  <c r="G108" i="74"/>
  <c r="H107" i="74"/>
  <c r="G107" i="74"/>
  <c r="H106" i="74"/>
  <c r="H118" i="74" s="1"/>
  <c r="G106" i="74"/>
  <c r="G99" i="74"/>
  <c r="F99" i="74"/>
  <c r="E99" i="74"/>
  <c r="D99" i="74"/>
  <c r="G74" i="74"/>
  <c r="F74" i="74"/>
  <c r="F73" i="74"/>
  <c r="G73" i="74" s="1"/>
  <c r="F72" i="74"/>
  <c r="G72" i="74" s="1"/>
  <c r="F71" i="74"/>
  <c r="G71" i="74" s="1"/>
  <c r="F75" i="74" s="1"/>
  <c r="G70" i="74"/>
  <c r="F70" i="74"/>
  <c r="F61" i="74"/>
  <c r="F50" i="74"/>
  <c r="F55" i="74" s="1"/>
  <c r="F64" i="74" s="1"/>
  <c r="F66" i="74" s="1"/>
  <c r="F67" i="74" s="1"/>
  <c r="F68" i="74" s="1"/>
  <c r="F28" i="74"/>
  <c r="N12" i="74"/>
  <c r="F76" i="74" l="1"/>
  <c r="F77" i="74" s="1"/>
  <c r="F78" i="74" s="1"/>
  <c r="F81" i="74" s="1"/>
  <c r="F83" i="74" s="1"/>
  <c r="O12" i="74"/>
  <c r="P68" i="39"/>
  <c r="P69" i="39" s="1"/>
  <c r="B118" i="74" s="1"/>
  <c r="L12" i="74" s="1"/>
  <c r="B106" i="74"/>
  <c r="P12" i="74" l="1"/>
  <c r="S12" i="74"/>
  <c r="R12" i="74" s="1"/>
  <c r="Q12" i="74" s="1"/>
  <c r="H15" i="74" l="1"/>
  <c r="T12"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9" authorId="0" shapeId="0" xr:uid="{D1544ED1-6FFF-472B-B0D8-579CD155524D}">
      <text>
        <r>
          <rPr>
            <b/>
            <sz val="9"/>
            <color indexed="81"/>
            <rFont val="MS P ゴシック"/>
            <family val="3"/>
            <charset val="128"/>
          </rPr>
          <t>作成者:</t>
        </r>
        <r>
          <rPr>
            <sz val="9"/>
            <color indexed="81"/>
            <rFont val="MS P ゴシック"/>
            <family val="3"/>
            <charset val="128"/>
          </rPr>
          <t xml:space="preserve">
関数の修正
誤：=((F57*F58*F59-F60)-F61)*F68
正：=((F57*F58*(F59-F60))-F61)*F68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200-000001000000}">
      <text>
        <r>
          <rPr>
            <b/>
            <sz val="9"/>
            <color indexed="81"/>
            <rFont val="ＭＳ Ｐゴシック"/>
            <family val="3"/>
            <charset val="128"/>
          </rPr>
          <t xml:space="preserve">※留意事項　入力の順番について
・支出金額から先に入力し，支出額合計を確定させてください。同額が収入合計欄に自動入力されます。
・その後，保育料収入，補助金収入，おやつ代，その他の収入を入力してください。
・上記入力が終われば，設置者負担額は自動で入力されます。
（収入合計から保育料収入，補助金収入，おやつ代，その他の収入を差し引いた金額が設置者負担額）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65650F0B-8E15-4ECA-8629-D31BE11D662C}">
      <text>
        <r>
          <rPr>
            <sz val="9"/>
            <color indexed="81"/>
            <rFont val="ＭＳ Ｐゴシック"/>
            <family val="3"/>
            <charset val="128"/>
          </rPr>
          <t xml:space="preserve">実施した場合
に●印を記入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DE81665B-95B6-4793-A13C-AD06A489103A}">
      <text>
        <r>
          <rPr>
            <sz val="9"/>
            <color indexed="81"/>
            <rFont val="ＭＳ Ｐゴシック"/>
            <family val="3"/>
            <charset val="128"/>
          </rPr>
          <t xml:space="preserve">実施した場合
に●印を記入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A8C2E64A-1AA2-419C-8C87-4FB71A68DB0A}">
      <text>
        <r>
          <rPr>
            <sz val="9"/>
            <color indexed="81"/>
            <rFont val="ＭＳ Ｐゴシック"/>
            <family val="3"/>
            <charset val="128"/>
          </rPr>
          <t xml:space="preserve">実施した場合
に●印を記入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8ED003E2-4B56-4B5C-9AC5-8A9594EC5BF9}">
      <text>
        <r>
          <rPr>
            <sz val="9"/>
            <color indexed="81"/>
            <rFont val="ＭＳ Ｐゴシック"/>
            <family val="3"/>
            <charset val="128"/>
          </rPr>
          <t xml:space="preserve">実施した場合
に●印を記入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4E12C7EF-88EB-4CC3-8DBA-2B0F4797F426}">
      <text>
        <r>
          <rPr>
            <sz val="9"/>
            <color indexed="81"/>
            <rFont val="ＭＳ Ｐゴシック"/>
            <family val="3"/>
            <charset val="128"/>
          </rPr>
          <t xml:space="preserve">実施した場合
に●印を記入
</t>
        </r>
      </text>
    </comment>
  </commentList>
</comments>
</file>

<file path=xl/sharedStrings.xml><?xml version="1.0" encoding="utf-8"?>
<sst xmlns="http://schemas.openxmlformats.org/spreadsheetml/2006/main" count="4380" uniqueCount="421">
  <si>
    <t>６月</t>
  </si>
  <si>
    <t>選定額　Ｈ（DとＧを比較して少ない方）</t>
    <rPh sb="0" eb="2">
      <t>センテイ</t>
    </rPh>
    <rPh sb="2" eb="3">
      <t>ガク</t>
    </rPh>
    <rPh sb="10" eb="12">
      <t>ヒカク</t>
    </rPh>
    <rPh sb="14" eb="15">
      <t>スク</t>
    </rPh>
    <rPh sb="17" eb="18">
      <t>ホウ</t>
    </rPh>
    <phoneticPr fontId="4"/>
  </si>
  <si>
    <t>※記入不要！！
保育児童数
（未就学児）</t>
    <rPh sb="1" eb="3">
      <t>キニュウ</t>
    </rPh>
    <rPh sb="3" eb="5">
      <t>フヨウ</t>
    </rPh>
    <rPh sb="8" eb="10">
      <t>ホイク</t>
    </rPh>
    <rPh sb="10" eb="12">
      <t>ジドウ</t>
    </rPh>
    <rPh sb="12" eb="13">
      <t>スウ</t>
    </rPh>
    <rPh sb="15" eb="19">
      <t>ミシュウガクジ</t>
    </rPh>
    <phoneticPr fontId="4"/>
  </si>
  <si>
    <t>選択</t>
    <rPh sb="0" eb="2">
      <t>センタク</t>
    </rPh>
    <phoneticPr fontId="4"/>
  </si>
  <si>
    <t>院内保育所設置法人名</t>
    <rPh sb="0" eb="2">
      <t>インナイ</t>
    </rPh>
    <rPh sb="2" eb="4">
      <t>ホイク</t>
    </rPh>
    <rPh sb="4" eb="5">
      <t>ショ</t>
    </rPh>
    <rPh sb="5" eb="7">
      <t>セッチ</t>
    </rPh>
    <rPh sb="7" eb="9">
      <t>ホウジン</t>
    </rPh>
    <rPh sb="9" eb="10">
      <t>メイ</t>
    </rPh>
    <phoneticPr fontId="4"/>
  </si>
  <si>
    <t>修　繕　費</t>
  </si>
  <si>
    <t>１月</t>
  </si>
  <si>
    <t>15日</t>
    <rPh sb="2" eb="3">
      <t>ニチ</t>
    </rPh>
    <phoneticPr fontId="4"/>
  </si>
  <si>
    <t>委託団体名</t>
    <rPh sb="0" eb="2">
      <t>イタク</t>
    </rPh>
    <rPh sb="2" eb="5">
      <t>ダンタイメイ</t>
    </rPh>
    <phoneticPr fontId="4"/>
  </si>
  <si>
    <t>８月</t>
  </si>
  <si>
    <t>（５）  国家公務員共済組合及びその連合会</t>
  </si>
  <si>
    <t>共同利用型</t>
    <rPh sb="0" eb="2">
      <t>キョウドウ</t>
    </rPh>
    <rPh sb="2" eb="5">
      <t>リヨウガタ</t>
    </rPh>
    <phoneticPr fontId="4"/>
  </si>
  <si>
    <t>標準経費⑦</t>
    <rPh sb="0" eb="4">
      <t>ヒョウジュンケイヒ</t>
    </rPh>
    <phoneticPr fontId="4"/>
  </si>
  <si>
    <t>３月</t>
  </si>
  <si>
    <t>給　与　費　計　（Ａ）</t>
  </si>
  <si>
    <t>７月</t>
  </si>
  <si>
    <t>９月</t>
  </si>
  <si>
    <t>１１月</t>
  </si>
  <si>
    <t xml:space="preserve">１　当該年度の4月1日から翌年の3月31日までの1年間における給与支給予定額を記入すること。
２　職名欄には，保育士，保育士助手の別を記入すること。
　病児等保育を専門で担当する看護職員については，看護職員と記入すること。
３　運営を委託している院内保育所で，委託料に人件費が含まれる場合には，人件費に当たる委託料を委託料欄に記入すること。
※10名以上いる場合は行を追加して記入すること。
</t>
    <rPh sb="77" eb="79">
      <t>ビョウジ</t>
    </rPh>
    <rPh sb="79" eb="80">
      <t>トウ</t>
    </rPh>
    <rPh sb="80" eb="82">
      <t>ホイク</t>
    </rPh>
    <rPh sb="83" eb="85">
      <t>センモン</t>
    </rPh>
    <rPh sb="86" eb="88">
      <t>タントウ</t>
    </rPh>
    <rPh sb="90" eb="92">
      <t>カンゴ</t>
    </rPh>
    <rPh sb="92" eb="94">
      <t>ショクイン</t>
    </rPh>
    <rPh sb="100" eb="102">
      <t>カンゴ</t>
    </rPh>
    <rPh sb="102" eb="104">
      <t>ショクイン</t>
    </rPh>
    <rPh sb="105" eb="107">
      <t>キニュウ</t>
    </rPh>
    <rPh sb="159" eb="162">
      <t>イタクリョウ</t>
    </rPh>
    <rPh sb="162" eb="163">
      <t>ラン</t>
    </rPh>
    <rPh sb="164" eb="166">
      <t>キニュウ</t>
    </rPh>
    <rPh sb="176" eb="177">
      <t>メイ</t>
    </rPh>
    <rPh sb="181" eb="183">
      <t>バアイ</t>
    </rPh>
    <rPh sb="184" eb="185">
      <t>ギョウ</t>
    </rPh>
    <rPh sb="186" eb="188">
      <t>ツイカ</t>
    </rPh>
    <rPh sb="190" eb="192">
      <t>キニュウ</t>
    </rPh>
    <phoneticPr fontId="4"/>
  </si>
  <si>
    <t>数値で入力すること
例：8時15分⇒8.25，8時半⇒8.5</t>
    <rPh sb="0" eb="2">
      <t>スウチ</t>
    </rPh>
    <rPh sb="3" eb="5">
      <t>ニュウリョク</t>
    </rPh>
    <rPh sb="10" eb="11">
      <t>レイ</t>
    </rPh>
    <rPh sb="13" eb="14">
      <t>ジ</t>
    </rPh>
    <rPh sb="16" eb="17">
      <t>フン</t>
    </rPh>
    <rPh sb="24" eb="26">
      <t>ジハン</t>
    </rPh>
    <phoneticPr fontId="4"/>
  </si>
  <si>
    <t>B型</t>
    <rPh sb="1" eb="2">
      <t>カタ</t>
    </rPh>
    <phoneticPr fontId="4"/>
  </si>
  <si>
    <t>１０時間以上</t>
    <rPh sb="0" eb="4">
      <t>１０ジカン</t>
    </rPh>
    <rPh sb="4" eb="6">
      <t>イジョウ</t>
    </rPh>
    <phoneticPr fontId="4"/>
  </si>
  <si>
    <t>　　　看護職員の児童を１日も保育していない月は，補助基本額算定時の運営月数から除きます。</t>
    <rPh sb="3" eb="5">
      <t>カンゴ</t>
    </rPh>
    <rPh sb="5" eb="7">
      <t>ショクイン</t>
    </rPh>
    <rPh sb="8" eb="10">
      <t>ジドウ</t>
    </rPh>
    <rPh sb="12" eb="13">
      <t>ニチ</t>
    </rPh>
    <rPh sb="14" eb="16">
      <t>ホイク</t>
    </rPh>
    <rPh sb="21" eb="22">
      <t>ツキ</t>
    </rPh>
    <rPh sb="24" eb="26">
      <t>ホジョ</t>
    </rPh>
    <rPh sb="26" eb="28">
      <t>キホン</t>
    </rPh>
    <rPh sb="28" eb="29">
      <t>ガク</t>
    </rPh>
    <rPh sb="29" eb="31">
      <t>サンテイ</t>
    </rPh>
    <rPh sb="31" eb="32">
      <t>ジ</t>
    </rPh>
    <rPh sb="33" eb="35">
      <t>ウンエイ</t>
    </rPh>
    <rPh sb="35" eb="36">
      <t>ゲツ</t>
    </rPh>
    <rPh sb="36" eb="37">
      <t>スウ</t>
    </rPh>
    <rPh sb="39" eb="40">
      <t>ノゾ</t>
    </rPh>
    <phoneticPr fontId="4"/>
  </si>
  <si>
    <t>１２月</t>
  </si>
  <si>
    <t>１０月</t>
  </si>
  <si>
    <t>様式３</t>
    <rPh sb="0" eb="2">
      <t>ヨウシキ</t>
    </rPh>
    <phoneticPr fontId="47"/>
  </si>
  <si>
    <t>４人以上</t>
    <rPh sb="0" eb="2">
      <t>４ニン</t>
    </rPh>
    <rPh sb="2" eb="4">
      <t>イジョウ</t>
    </rPh>
    <phoneticPr fontId="4"/>
  </si>
  <si>
    <t>保育士等数</t>
    <rPh sb="0" eb="4">
      <t>ホイクシトウ</t>
    </rPh>
    <rPh sb="4" eb="5">
      <t>スウ</t>
    </rPh>
    <phoneticPr fontId="4"/>
  </si>
  <si>
    <t>２月</t>
  </si>
  <si>
    <t>【担当者連絡先】</t>
    <rPh sb="1" eb="4">
      <t>タントウシャ</t>
    </rPh>
    <rPh sb="4" eb="7">
      <t>レンラクサキ</t>
    </rPh>
    <phoneticPr fontId="4"/>
  </si>
  <si>
    <r>
      <t xml:space="preserve">年齢
</t>
    </r>
    <r>
      <rPr>
        <sz val="11"/>
        <color theme="1"/>
        <rFont val="ＭＳ Ｐゴシック"/>
        <family val="3"/>
        <charset val="128"/>
      </rPr>
      <t>（当該年度４．１現在）</t>
    </r>
    <rPh sb="0" eb="2">
      <t>ネンレイ</t>
    </rPh>
    <rPh sb="4" eb="6">
      <t>トウガイ</t>
    </rPh>
    <rPh sb="6" eb="8">
      <t>ネンド</t>
    </rPh>
    <rPh sb="11" eb="13">
      <t>ゲンザイ</t>
    </rPh>
    <phoneticPr fontId="4"/>
  </si>
  <si>
    <t>７日保育する児童数</t>
    <rPh sb="1" eb="2">
      <t>ニチ</t>
    </rPh>
    <rPh sb="2" eb="4">
      <t>ホイク</t>
    </rPh>
    <rPh sb="6" eb="8">
      <t>ジドウ</t>
    </rPh>
    <rPh sb="8" eb="9">
      <t>スウ</t>
    </rPh>
    <phoneticPr fontId="4"/>
  </si>
  <si>
    <t>安静室の延床面積</t>
    <rPh sb="0" eb="2">
      <t>アンセイ</t>
    </rPh>
    <rPh sb="2" eb="3">
      <t>シツ</t>
    </rPh>
    <rPh sb="4" eb="6">
      <t>ノベユカ</t>
    </rPh>
    <rPh sb="6" eb="8">
      <t>メンセキ</t>
    </rPh>
    <phoneticPr fontId="4"/>
  </si>
  <si>
    <t>院内保育所設置医療機関名</t>
    <rPh sb="0" eb="5">
      <t>インナイホイクショ</t>
    </rPh>
    <rPh sb="5" eb="7">
      <t>セッチ</t>
    </rPh>
    <rPh sb="7" eb="9">
      <t>イリョウ</t>
    </rPh>
    <rPh sb="9" eb="11">
      <t>キカン</t>
    </rPh>
    <rPh sb="11" eb="12">
      <t>メイ</t>
    </rPh>
    <phoneticPr fontId="4"/>
  </si>
  <si>
    <t>保育施設名</t>
    <rPh sb="0" eb="2">
      <t>ホイク</t>
    </rPh>
    <rPh sb="2" eb="4">
      <t>シセツ</t>
    </rPh>
    <rPh sb="4" eb="5">
      <t>メイ</t>
    </rPh>
    <phoneticPr fontId="4"/>
  </si>
  <si>
    <t>自動計算</t>
    <rPh sb="0" eb="4">
      <t>ジドウケイサン</t>
    </rPh>
    <phoneticPr fontId="4"/>
  </si>
  <si>
    <t>有形固定資産に損傷、磨滅、汚損などが生じたとき現状回復に要した通常の修繕のための費用</t>
  </si>
  <si>
    <t>担当者所属</t>
    <rPh sb="0" eb="3">
      <t>タントウシャ</t>
    </rPh>
    <rPh sb="3" eb="5">
      <t>ショゾク</t>
    </rPh>
    <phoneticPr fontId="4"/>
  </si>
  <si>
    <t>保育時間</t>
    <rPh sb="0" eb="2">
      <t>ホイク</t>
    </rPh>
    <rPh sb="2" eb="4">
      <t>ジカン</t>
    </rPh>
    <phoneticPr fontId="4"/>
  </si>
  <si>
    <t>担当者氏名</t>
    <rPh sb="0" eb="3">
      <t>タントウシャ</t>
    </rPh>
    <rPh sb="3" eb="5">
      <t>シメイ</t>
    </rPh>
    <phoneticPr fontId="4"/>
  </si>
  <si>
    <t>３日保育する児童数</t>
    <rPh sb="1" eb="2">
      <t>ニチ</t>
    </rPh>
    <rPh sb="2" eb="4">
      <t>ホイク</t>
    </rPh>
    <rPh sb="6" eb="8">
      <t>ジドウ</t>
    </rPh>
    <rPh sb="8" eb="9">
      <t>スウ</t>
    </rPh>
    <phoneticPr fontId="4"/>
  </si>
  <si>
    <t>休日保育</t>
    <rPh sb="0" eb="2">
      <t>キュウジツ</t>
    </rPh>
    <rPh sb="2" eb="4">
      <t>ホイク</t>
    </rPh>
    <phoneticPr fontId="4"/>
  </si>
  <si>
    <t>月額保育料</t>
    <rPh sb="0" eb="2">
      <t>ゲツガク</t>
    </rPh>
    <rPh sb="2" eb="5">
      <t>ホイクリョウ</t>
    </rPh>
    <phoneticPr fontId="4"/>
  </si>
  <si>
    <t>事務用の郵便料金、電報料金、電話料金、諸物品の運搬料、近距離の乗船・乗車費用及び火災保険料等の各種損害保険料等</t>
  </si>
  <si>
    <t>電話番号</t>
    <rPh sb="0" eb="2">
      <t>デンワ</t>
    </rPh>
    <rPh sb="2" eb="4">
      <t>バンゴウ</t>
    </rPh>
    <phoneticPr fontId="4"/>
  </si>
  <si>
    <t>住所</t>
    <rPh sb="0" eb="2">
      <t>ジュウショ</t>
    </rPh>
    <phoneticPr fontId="4"/>
  </si>
  <si>
    <t>（日・祝）</t>
    <rPh sb="1" eb="2">
      <t>ヒ</t>
    </rPh>
    <rPh sb="3" eb="4">
      <t>シュク</t>
    </rPh>
    <phoneticPr fontId="4"/>
  </si>
  <si>
    <t>保育士等常勤職員人件費</t>
    <rPh sb="0" eb="3">
      <t>ホイクシ</t>
    </rPh>
    <rPh sb="3" eb="4">
      <t>トウ</t>
    </rPh>
    <rPh sb="4" eb="6">
      <t>ジョウキン</t>
    </rPh>
    <rPh sb="6" eb="8">
      <t>ショクイン</t>
    </rPh>
    <rPh sb="8" eb="11">
      <t>ジンケンヒ</t>
    </rPh>
    <phoneticPr fontId="47"/>
  </si>
  <si>
    <t>必須項目</t>
    <rPh sb="0" eb="2">
      <t>ヒッス</t>
    </rPh>
    <rPh sb="2" eb="4">
      <t>コウモク</t>
    </rPh>
    <phoneticPr fontId="4"/>
  </si>
  <si>
    <t>【補助類型】</t>
    <rPh sb="1" eb="3">
      <t>ホジョ</t>
    </rPh>
    <rPh sb="3" eb="5">
      <t>ルイケイ</t>
    </rPh>
    <phoneticPr fontId="4"/>
  </si>
  <si>
    <t>対象型</t>
    <rPh sb="0" eb="2">
      <t>タイショウ</t>
    </rPh>
    <rPh sb="2" eb="3">
      <t>カタ</t>
    </rPh>
    <phoneticPr fontId="4"/>
  </si>
  <si>
    <t>（３）社会福祉法人（（２）を除く）</t>
  </si>
  <si>
    <t>保育児童数
（未就学児・年間平均）</t>
    <rPh sb="0" eb="2">
      <t>ホイク</t>
    </rPh>
    <rPh sb="2" eb="4">
      <t>ジドウ</t>
    </rPh>
    <rPh sb="4" eb="5">
      <t>スウ</t>
    </rPh>
    <rPh sb="7" eb="11">
      <t>ミシュウガクジ</t>
    </rPh>
    <rPh sb="12" eb="14">
      <t>ネンカン</t>
    </rPh>
    <rPh sb="14" eb="16">
      <t>ヘイキン</t>
    </rPh>
    <phoneticPr fontId="4"/>
  </si>
  <si>
    <r>
      <t xml:space="preserve">自動計算：
</t>
    </r>
    <r>
      <rPr>
        <sz val="9"/>
        <color rgb="FFFF0000"/>
        <rFont val="ＭＳ Ｐゴシック"/>
        <family val="3"/>
        <charset val="128"/>
      </rPr>
      <t>前々年度の当期余剰金÷当該年度院内保育事業運営費に係る設置者負担額</t>
    </r>
    <rPh sb="0" eb="2">
      <t>ジドウ</t>
    </rPh>
    <rPh sb="2" eb="4">
      <t>ケイサン</t>
    </rPh>
    <rPh sb="6" eb="8">
      <t>ジドウ</t>
    </rPh>
    <rPh sb="8" eb="10">
      <t>ケイサン</t>
    </rPh>
    <phoneticPr fontId="4"/>
  </si>
  <si>
    <t>職　員　俸　給</t>
  </si>
  <si>
    <t>補助類型判定</t>
    <rPh sb="0" eb="4">
      <t>ホジョルイケイ</t>
    </rPh>
    <rPh sb="4" eb="6">
      <t>ハンテイ</t>
    </rPh>
    <phoneticPr fontId="4"/>
  </si>
  <si>
    <t>Ａ型特例</t>
    <rPh sb="1" eb="2">
      <t>カタ</t>
    </rPh>
    <rPh sb="2" eb="4">
      <t>トクレイ</t>
    </rPh>
    <phoneticPr fontId="4"/>
  </si>
  <si>
    <t>8日</t>
    <rPh sb="1" eb="2">
      <t>ニチ</t>
    </rPh>
    <phoneticPr fontId="4"/>
  </si>
  <si>
    <t>事務費</t>
  </si>
  <si>
    <t>１人以上４人未満</t>
    <rPh sb="1" eb="2">
      <t>ニン</t>
    </rPh>
    <rPh sb="2" eb="4">
      <t>イジョウ</t>
    </rPh>
    <rPh sb="6" eb="8">
      <t>ミマン</t>
    </rPh>
    <phoneticPr fontId="4"/>
  </si>
  <si>
    <t>設置法人種別</t>
    <rPh sb="0" eb="2">
      <t>セッチ</t>
    </rPh>
    <rPh sb="2" eb="4">
      <t>ホウジン</t>
    </rPh>
    <rPh sb="4" eb="6">
      <t>シュベツ</t>
    </rPh>
    <phoneticPr fontId="4"/>
  </si>
  <si>
    <t>２人以上</t>
    <rPh sb="0" eb="2">
      <t>２ニン</t>
    </rPh>
    <rPh sb="2" eb="4">
      <t>イジョウ</t>
    </rPh>
    <phoneticPr fontId="4"/>
  </si>
  <si>
    <t>電気料、ガス料、水道料、重油、プロパン等の費用</t>
  </si>
  <si>
    <t>※その他の場合，実施方法を記入すること。</t>
    <rPh sb="5" eb="7">
      <t>バアイ</t>
    </rPh>
    <rPh sb="8" eb="10">
      <t>ジッシ</t>
    </rPh>
    <rPh sb="10" eb="12">
      <t>ホウホウ</t>
    </rPh>
    <rPh sb="13" eb="15">
      <t>キニュウ</t>
    </rPh>
    <phoneticPr fontId="4"/>
  </si>
  <si>
    <r>
      <t>保育児童数（4/1時点　未就学児）</t>
    </r>
    <r>
      <rPr>
        <sz val="9"/>
        <color rgb="FFFF0000"/>
        <rFont val="ＭＳ Ｐゴシック"/>
        <family val="3"/>
        <charset val="128"/>
      </rPr>
      <t xml:space="preserve">※
</t>
    </r>
    <r>
      <rPr>
        <sz val="12"/>
        <color rgb="FFFF0000"/>
        <rFont val="ＭＳ Ｐゴシック"/>
        <family val="3"/>
        <charset val="128"/>
      </rPr>
      <t xml:space="preserve">
</t>
    </r>
    <r>
      <rPr>
        <sz val="10"/>
        <color rgb="FFFF0000"/>
        <rFont val="ＭＳ Ｐゴシック"/>
        <family val="3"/>
        <charset val="128"/>
      </rPr>
      <t>※児童数は上限有　Ａ型特例：１　Ａ型：４　Ｂ型：10　Ｂ型特例：19</t>
    </r>
    <rPh sb="0" eb="2">
      <t>ホイク</t>
    </rPh>
    <rPh sb="2" eb="4">
      <t>ジドウ</t>
    </rPh>
    <rPh sb="4" eb="5">
      <t>スウ</t>
    </rPh>
    <rPh sb="9" eb="11">
      <t>ジテン</t>
    </rPh>
    <rPh sb="12" eb="16">
      <t>ミシュウガクジ</t>
    </rPh>
    <rPh sb="21" eb="23">
      <t>ジドウ</t>
    </rPh>
    <rPh sb="23" eb="24">
      <t>スウ</t>
    </rPh>
    <rPh sb="25" eb="27">
      <t>ジョウゲン</t>
    </rPh>
    <rPh sb="27" eb="28">
      <t>アリ</t>
    </rPh>
    <rPh sb="30" eb="31">
      <t>ガタ</t>
    </rPh>
    <rPh sb="31" eb="33">
      <t>トクレイ</t>
    </rPh>
    <rPh sb="37" eb="38">
      <t>ガタ</t>
    </rPh>
    <rPh sb="42" eb="43">
      <t>ガタ</t>
    </rPh>
    <rPh sb="48" eb="49">
      <t>ガタ</t>
    </rPh>
    <rPh sb="49" eb="51">
      <t>トクレイ</t>
    </rPh>
    <phoneticPr fontId="4"/>
  </si>
  <si>
    <t>減　価　償　却　費</t>
  </si>
  <si>
    <t>(手入力は不要です。
全ての入力が終われば，自動で算出されます）</t>
    <rPh sb="1" eb="2">
      <t>テ</t>
    </rPh>
    <rPh sb="2" eb="4">
      <t>ニュウリョク</t>
    </rPh>
    <rPh sb="5" eb="7">
      <t>フヨウ</t>
    </rPh>
    <rPh sb="11" eb="12">
      <t>スベ</t>
    </rPh>
    <phoneticPr fontId="4"/>
  </si>
  <si>
    <t>８時間以上</t>
    <rPh sb="0" eb="3">
      <t>８ジカン</t>
    </rPh>
    <rPh sb="3" eb="5">
      <t>イジョウ</t>
    </rPh>
    <phoneticPr fontId="4"/>
  </si>
  <si>
    <t>A型</t>
    <rPh sb="1" eb="2">
      <t>カタ</t>
    </rPh>
    <phoneticPr fontId="4"/>
  </si>
  <si>
    <r>
      <t>休日保育実施日数（年間</t>
    </r>
    <r>
      <rPr>
        <sz val="14"/>
        <color rgb="FFFF0000"/>
        <rFont val="ＭＳ Ｐゴシック"/>
        <family val="3"/>
        <charset val="128"/>
      </rPr>
      <t>実績</t>
    </r>
    <r>
      <rPr>
        <sz val="14"/>
        <rFont val="ＭＳ Ｐゴシック"/>
        <family val="3"/>
        <charset val="128"/>
      </rPr>
      <t>）</t>
    </r>
    <rPh sb="11" eb="13">
      <t>ジッセキ</t>
    </rPh>
    <phoneticPr fontId="4"/>
  </si>
  <si>
    <r>
      <t>　　・各月の保育所開所日数については，月間日数を入力していますので，実際に開所している日数に変更してください</t>
    </r>
    <r>
      <rPr>
        <b/>
        <sz val="16"/>
        <color indexed="10"/>
        <rFont val="ＭＳ 明朝"/>
        <family val="1"/>
        <charset val="128"/>
      </rPr>
      <t>。</t>
    </r>
    <rPh sb="3" eb="5">
      <t>カクツキ</t>
    </rPh>
    <rPh sb="6" eb="8">
      <t>ホイク</t>
    </rPh>
    <rPh sb="8" eb="9">
      <t>ショ</t>
    </rPh>
    <rPh sb="9" eb="11">
      <t>カイショ</t>
    </rPh>
    <rPh sb="11" eb="13">
      <t>ニッスウ</t>
    </rPh>
    <rPh sb="19" eb="21">
      <t>ゲッカン</t>
    </rPh>
    <rPh sb="21" eb="23">
      <t>ニッスウ</t>
    </rPh>
    <rPh sb="24" eb="26">
      <t>ニュウリョク</t>
    </rPh>
    <rPh sb="34" eb="36">
      <t>ジッサイ</t>
    </rPh>
    <rPh sb="37" eb="39">
      <t>カイショ</t>
    </rPh>
    <rPh sb="43" eb="45">
      <t>ニッスウ</t>
    </rPh>
    <rPh sb="46" eb="48">
      <t>ヘンコウ</t>
    </rPh>
    <phoneticPr fontId="4"/>
  </si>
  <si>
    <t>消　耗　品　費</t>
  </si>
  <si>
    <t>１０人以上</t>
    <rPh sb="0" eb="3">
      <t>１０ニン</t>
    </rPh>
    <rPh sb="3" eb="5">
      <t>イジョウ</t>
    </rPh>
    <phoneticPr fontId="4"/>
  </si>
  <si>
    <t>院内保育所運営に係る事業費を記入してください。
※様式３に記入の「支出合計」と同額を記入</t>
    <rPh sb="0" eb="2">
      <t>インナイ</t>
    </rPh>
    <rPh sb="2" eb="4">
      <t>ホイク</t>
    </rPh>
    <rPh sb="4" eb="5">
      <t>ショ</t>
    </rPh>
    <rPh sb="5" eb="7">
      <t>ウンエイ</t>
    </rPh>
    <rPh sb="8" eb="9">
      <t>カカ</t>
    </rPh>
    <rPh sb="10" eb="12">
      <t>ジギョウ</t>
    </rPh>
    <rPh sb="12" eb="13">
      <t>ヒ</t>
    </rPh>
    <rPh sb="14" eb="16">
      <t>キニュウ</t>
    </rPh>
    <rPh sb="25" eb="27">
      <t>ヨウシキ</t>
    </rPh>
    <rPh sb="33" eb="35">
      <t>シシュツ</t>
    </rPh>
    <rPh sb="35" eb="37">
      <t>ゴウケイ</t>
    </rPh>
    <rPh sb="39" eb="41">
      <t>ドウガク</t>
    </rPh>
    <rPh sb="42" eb="44">
      <t>キニュウ</t>
    </rPh>
    <phoneticPr fontId="4"/>
  </si>
  <si>
    <t>B型特例</t>
    <rPh sb="1" eb="2">
      <t>カタ</t>
    </rPh>
    <rPh sb="2" eb="4">
      <t>トクレイ</t>
    </rPh>
    <phoneticPr fontId="4"/>
  </si>
  <si>
    <t>３０人以上</t>
    <rPh sb="0" eb="3">
      <t>３０ニン</t>
    </rPh>
    <rPh sb="3" eb="5">
      <t>イジョウ</t>
    </rPh>
    <phoneticPr fontId="4"/>
  </si>
  <si>
    <t>保育士等人員①</t>
    <rPh sb="0" eb="2">
      <t>ホイク</t>
    </rPh>
    <rPh sb="2" eb="3">
      <t>シ</t>
    </rPh>
    <rPh sb="3" eb="4">
      <t>トウ</t>
    </rPh>
    <rPh sb="4" eb="6">
      <t>ジンイン</t>
    </rPh>
    <phoneticPr fontId="4"/>
  </si>
  <si>
    <t>（11）  学校法人</t>
  </si>
  <si>
    <t>１０時間以上</t>
    <rPh sb="0" eb="6">
      <t>１０ジカンイジョウ</t>
    </rPh>
    <phoneticPr fontId="4"/>
  </si>
  <si>
    <t>１０人以上</t>
    <rPh sb="0" eb="5">
      <t>１０ニンイジョウ</t>
    </rPh>
    <phoneticPr fontId="4"/>
  </si>
  <si>
    <t>科　　　　目</t>
  </si>
  <si>
    <t>※全ての型において，看護職員の児童（未就学児）を年平均1人以上保育している必要がある。</t>
    <rPh sb="1" eb="2">
      <t>スベ</t>
    </rPh>
    <rPh sb="4" eb="5">
      <t>カタ</t>
    </rPh>
    <rPh sb="10" eb="12">
      <t>カンゴ</t>
    </rPh>
    <rPh sb="12" eb="14">
      <t>ショクイン</t>
    </rPh>
    <rPh sb="15" eb="17">
      <t>ジドウ</t>
    </rPh>
    <rPh sb="18" eb="22">
      <t>ミシュウガクジ</t>
    </rPh>
    <rPh sb="24" eb="27">
      <t>ネンヘイキン</t>
    </rPh>
    <rPh sb="28" eb="29">
      <t>ニン</t>
    </rPh>
    <rPh sb="29" eb="31">
      <t>イジョウ</t>
    </rPh>
    <rPh sb="31" eb="33">
      <t>ホイク</t>
    </rPh>
    <rPh sb="37" eb="39">
      <t>ヒツヨウ</t>
    </rPh>
    <phoneticPr fontId="4"/>
  </si>
  <si>
    <t>施設運営に必要な機械器具の借損料、会場借料、物品使用料、車両借上料及び駐車料等の費用</t>
  </si>
  <si>
    <t>保育士</t>
    <rPh sb="0" eb="2">
      <t>ホイク</t>
    </rPh>
    <rPh sb="2" eb="3">
      <t>シ</t>
    </rPh>
    <phoneticPr fontId="4"/>
  </si>
  <si>
    <t>記入欄</t>
    <rPh sb="0" eb="2">
      <t>キニュウ</t>
    </rPh>
    <rPh sb="2" eb="3">
      <t>ラン</t>
    </rPh>
    <phoneticPr fontId="4"/>
  </si>
  <si>
    <t>委　託　料　計　（F）</t>
    <rPh sb="6" eb="7">
      <t>ケイ</t>
    </rPh>
    <phoneticPr fontId="4"/>
  </si>
  <si>
    <t>記入項目</t>
    <rPh sb="0" eb="2">
      <t>キニュウ</t>
    </rPh>
    <rPh sb="2" eb="4">
      <t>コウモク</t>
    </rPh>
    <phoneticPr fontId="4"/>
  </si>
  <si>
    <r>
      <rPr>
        <sz val="12"/>
        <color rgb="FFFF0000"/>
        <rFont val="ＭＳ Ｐゴシック"/>
        <family val="3"/>
        <charset val="128"/>
      </rPr>
      <t>自動計算</t>
    </r>
    <r>
      <rPr>
        <sz val="12"/>
        <rFont val="ＭＳ Ｐゴシック"/>
        <family val="3"/>
        <charset val="128"/>
      </rPr>
      <t xml:space="preserve">
24,000円×</t>
    </r>
    <r>
      <rPr>
        <sz val="12"/>
        <color rgb="FFFF0000"/>
        <rFont val="ＭＳ Ｐゴシック"/>
        <family val="3"/>
        <charset val="128"/>
      </rPr>
      <t>運営月数③×保育児童数（ａ）</t>
    </r>
    <rPh sb="0" eb="4">
      <t>ジドウケイサン</t>
    </rPh>
    <rPh sb="11" eb="12">
      <t>エン</t>
    </rPh>
    <rPh sb="13" eb="15">
      <t>ウンエイ</t>
    </rPh>
    <rPh sb="15" eb="17">
      <t>ツキスウ</t>
    </rPh>
    <rPh sb="19" eb="21">
      <t>ホイク</t>
    </rPh>
    <rPh sb="21" eb="23">
      <t>ジドウ</t>
    </rPh>
    <rPh sb="23" eb="24">
      <t>スウ</t>
    </rPh>
    <phoneticPr fontId="4"/>
  </si>
  <si>
    <t>院内保育所設置医療機関名</t>
    <rPh sb="0" eb="2">
      <t>インナイ</t>
    </rPh>
    <rPh sb="2" eb="4">
      <t>ホイク</t>
    </rPh>
    <rPh sb="4" eb="5">
      <t>ショ</t>
    </rPh>
    <rPh sb="5" eb="7">
      <t>セッチ</t>
    </rPh>
    <rPh sb="7" eb="9">
      <t>イリョウ</t>
    </rPh>
    <rPh sb="9" eb="11">
      <t>キカン</t>
    </rPh>
    <rPh sb="11" eb="12">
      <t>メイ</t>
    </rPh>
    <phoneticPr fontId="4"/>
  </si>
  <si>
    <t>補助要件：保育料（給食費用は含むが，おやつ代は除外）として，児童１人当たり平均月額１万円以上徴収していること。
1人当たり保育料月額（当該年度4月現在）を記入。
・保育料の月額が年齢等により異なる場合
　総額を保育児童数で除した額を記入すること。
・保育料が日額又は時間単位で決まっている場合
　25日を1月とし，時間単位は8時間で1日とし換算して得られる額を記入すること。</t>
    <rPh sb="0" eb="2">
      <t>ホジョ</t>
    </rPh>
    <rPh sb="2" eb="4">
      <t>ヨウケン</t>
    </rPh>
    <rPh sb="5" eb="7">
      <t>ホイク</t>
    </rPh>
    <rPh sb="7" eb="8">
      <t>リョウ</t>
    </rPh>
    <rPh sb="9" eb="11">
      <t>キュウショク</t>
    </rPh>
    <rPh sb="11" eb="13">
      <t>ヒヨウ</t>
    </rPh>
    <rPh sb="14" eb="15">
      <t>フク</t>
    </rPh>
    <rPh sb="21" eb="22">
      <t>ダイ</t>
    </rPh>
    <rPh sb="23" eb="25">
      <t>ジョガイ</t>
    </rPh>
    <rPh sb="30" eb="32">
      <t>ジドウ</t>
    </rPh>
    <rPh sb="33" eb="35">
      <t>ニンア</t>
    </rPh>
    <rPh sb="37" eb="39">
      <t>ヘイキン</t>
    </rPh>
    <rPh sb="39" eb="41">
      <t>ゲツガク</t>
    </rPh>
    <rPh sb="42" eb="44">
      <t>マンエン</t>
    </rPh>
    <rPh sb="44" eb="46">
      <t>イジョウ</t>
    </rPh>
    <rPh sb="46" eb="48">
      <t>チョウシュウ</t>
    </rPh>
    <rPh sb="68" eb="70">
      <t>トウガイ</t>
    </rPh>
    <rPh sb="70" eb="72">
      <t>ネンド</t>
    </rPh>
    <rPh sb="181" eb="183">
      <t>キニュウ</t>
    </rPh>
    <phoneticPr fontId="4"/>
  </si>
  <si>
    <r>
      <t>24時間保育実施日数（年間</t>
    </r>
    <r>
      <rPr>
        <sz val="14"/>
        <color rgb="FFFF0000"/>
        <rFont val="ＭＳ Ｐゴシック"/>
        <family val="3"/>
        <charset val="128"/>
      </rPr>
      <t>実績</t>
    </r>
    <r>
      <rPr>
        <sz val="14"/>
        <rFont val="ＭＳ Ｐゴシック"/>
        <family val="3"/>
        <charset val="128"/>
      </rPr>
      <t>）</t>
    </r>
    <rPh sb="13" eb="15">
      <t>ジッセキ</t>
    </rPh>
    <phoneticPr fontId="4"/>
  </si>
  <si>
    <t>24日</t>
    <rPh sb="2" eb="3">
      <t>ニチ</t>
    </rPh>
    <phoneticPr fontId="4"/>
  </si>
  <si>
    <t>該当機関のみ</t>
    <rPh sb="0" eb="2">
      <t>ガイトウ</t>
    </rPh>
    <rPh sb="2" eb="4">
      <t>キカン</t>
    </rPh>
    <phoneticPr fontId="4"/>
  </si>
  <si>
    <t>子ども・子育て支援新制度における事業所内保育事業</t>
    <rPh sb="0" eb="1">
      <t>コ</t>
    </rPh>
    <rPh sb="4" eb="6">
      <t>コソダ</t>
    </rPh>
    <rPh sb="7" eb="9">
      <t>シエン</t>
    </rPh>
    <rPh sb="9" eb="12">
      <t>シンセイド</t>
    </rPh>
    <rPh sb="16" eb="19">
      <t>ジギョウショ</t>
    </rPh>
    <rPh sb="19" eb="20">
      <t>ナイ</t>
    </rPh>
    <rPh sb="20" eb="22">
      <t>ホイク</t>
    </rPh>
    <rPh sb="22" eb="24">
      <t>ジギョウ</t>
    </rPh>
    <phoneticPr fontId="4"/>
  </si>
  <si>
    <t>院内保育所設置年月日</t>
    <rPh sb="0" eb="2">
      <t>インナイ</t>
    </rPh>
    <rPh sb="2" eb="4">
      <t>ホイク</t>
    </rPh>
    <rPh sb="4" eb="5">
      <t>ショ</t>
    </rPh>
    <rPh sb="5" eb="7">
      <t>セッチ</t>
    </rPh>
    <rPh sb="7" eb="10">
      <t>ネンガッピ</t>
    </rPh>
    <phoneticPr fontId="4"/>
  </si>
  <si>
    <t>保育所開始時間</t>
    <rPh sb="0" eb="2">
      <t>ホイク</t>
    </rPh>
    <rPh sb="2" eb="3">
      <t>ショ</t>
    </rPh>
    <rPh sb="3" eb="5">
      <t>カイシ</t>
    </rPh>
    <rPh sb="5" eb="7">
      <t>ジカン</t>
    </rPh>
    <phoneticPr fontId="4"/>
  </si>
  <si>
    <t>保育所終了時間</t>
    <rPh sb="0" eb="2">
      <t>ホイク</t>
    </rPh>
    <rPh sb="2" eb="3">
      <t>ショ</t>
    </rPh>
    <rPh sb="3" eb="5">
      <t>シュウリョウ</t>
    </rPh>
    <rPh sb="5" eb="7">
      <t>ジカン</t>
    </rPh>
    <phoneticPr fontId="4"/>
  </si>
  <si>
    <t>給食の状況</t>
    <rPh sb="0" eb="2">
      <t>キュウショク</t>
    </rPh>
    <rPh sb="3" eb="5">
      <t>ジョウキョウ</t>
    </rPh>
    <phoneticPr fontId="4"/>
  </si>
  <si>
    <r>
      <rPr>
        <b/>
        <u/>
        <sz val="11"/>
        <color rgb="FFFF0000"/>
        <rFont val="ＭＳ Ｐゴシック"/>
        <family val="3"/>
        <charset val="128"/>
      </rPr>
      <t>開設者が次の法人に当たる場合は「0.9」に修正する。</t>
    </r>
    <r>
      <rPr>
        <sz val="11"/>
        <rFont val="ＭＳ Ｐゴシック"/>
        <family val="3"/>
        <charset val="128"/>
      </rPr>
      <t xml:space="preserve">
・日本赤十字社
</t>
    </r>
    <r>
      <rPr>
        <sz val="9"/>
        <rFont val="ＭＳ Ｐゴシック"/>
        <family val="3"/>
        <charset val="128"/>
      </rPr>
      <t>・社会福祉法人恩賜財団済生会及び社会福祉法人北海道社会事業協会</t>
    </r>
    <r>
      <rPr>
        <sz val="11"/>
        <rFont val="ＭＳ Ｐゴシック"/>
        <family val="3"/>
        <charset val="128"/>
      </rPr>
      <t xml:space="preserve">
・厚生農業協同組合連合会
・独立行政法人</t>
    </r>
    <rPh sb="0" eb="3">
      <t>カイセツシャ</t>
    </rPh>
    <rPh sb="4" eb="5">
      <t>ツギ</t>
    </rPh>
    <rPh sb="6" eb="8">
      <t>ホウジン</t>
    </rPh>
    <rPh sb="9" eb="10">
      <t>ア</t>
    </rPh>
    <rPh sb="12" eb="14">
      <t>バアイ</t>
    </rPh>
    <rPh sb="21" eb="23">
      <t>シュウセイ</t>
    </rPh>
    <rPh sb="28" eb="30">
      <t>ニホン</t>
    </rPh>
    <rPh sb="30" eb="33">
      <t>セキジュウジ</t>
    </rPh>
    <rPh sb="33" eb="34">
      <t>シャ</t>
    </rPh>
    <rPh sb="36" eb="38">
      <t>シャカイ</t>
    </rPh>
    <rPh sb="38" eb="40">
      <t>フクシ</t>
    </rPh>
    <rPh sb="40" eb="42">
      <t>ホウジン</t>
    </rPh>
    <rPh sb="42" eb="44">
      <t>オンシ</t>
    </rPh>
    <rPh sb="44" eb="46">
      <t>ザイダン</t>
    </rPh>
    <rPh sb="46" eb="49">
      <t>サイセイカイ</t>
    </rPh>
    <rPh sb="49" eb="50">
      <t>オヨ</t>
    </rPh>
    <rPh sb="51" eb="53">
      <t>シャカイ</t>
    </rPh>
    <rPh sb="53" eb="55">
      <t>フクシ</t>
    </rPh>
    <rPh sb="55" eb="57">
      <t>ホウジン</t>
    </rPh>
    <rPh sb="57" eb="60">
      <t>ホッカイドウ</t>
    </rPh>
    <rPh sb="60" eb="62">
      <t>シャカイ</t>
    </rPh>
    <rPh sb="62" eb="64">
      <t>ジギョウ</t>
    </rPh>
    <rPh sb="64" eb="66">
      <t>キョウカイ</t>
    </rPh>
    <rPh sb="68" eb="70">
      <t>コウセイ</t>
    </rPh>
    <rPh sb="70" eb="72">
      <t>ノウギョウ</t>
    </rPh>
    <rPh sb="72" eb="74">
      <t>キョウドウ</t>
    </rPh>
    <rPh sb="74" eb="76">
      <t>クミアイ</t>
    </rPh>
    <rPh sb="76" eb="79">
      <t>レンゴウカイ</t>
    </rPh>
    <rPh sb="81" eb="83">
      <t>ドクリツ</t>
    </rPh>
    <rPh sb="83" eb="85">
      <t>ギョウセイ</t>
    </rPh>
    <rPh sb="85" eb="87">
      <t>ホウジン</t>
    </rPh>
    <phoneticPr fontId="4"/>
  </si>
  <si>
    <t>　　保育時間</t>
    <rPh sb="2" eb="4">
      <t>ホイク</t>
    </rPh>
    <rPh sb="4" eb="6">
      <t>ジカン</t>
    </rPh>
    <phoneticPr fontId="4"/>
  </si>
  <si>
    <t>その他</t>
    <rPh sb="2" eb="3">
      <t>タ</t>
    </rPh>
    <phoneticPr fontId="4"/>
  </si>
  <si>
    <t>曜日</t>
    <rPh sb="0" eb="2">
      <t>ヨウビ</t>
    </rPh>
    <phoneticPr fontId="4"/>
  </si>
  <si>
    <t>（7）他の補助金</t>
    <rPh sb="3" eb="4">
      <t>タ</t>
    </rPh>
    <rPh sb="5" eb="8">
      <t>ホジョキン</t>
    </rPh>
    <phoneticPr fontId="4"/>
  </si>
  <si>
    <t>常勤の保育士等（保育士，保育士助手）に支払った俸給</t>
  </si>
  <si>
    <t>労働局による事業所内保育施設に係る助成金</t>
    <rPh sb="0" eb="2">
      <t>ロウドウ</t>
    </rPh>
    <rPh sb="2" eb="3">
      <t>キョク</t>
    </rPh>
    <rPh sb="6" eb="9">
      <t>ジギョウショ</t>
    </rPh>
    <rPh sb="9" eb="10">
      <t>ナイ</t>
    </rPh>
    <rPh sb="10" eb="12">
      <t>ホイク</t>
    </rPh>
    <rPh sb="12" eb="14">
      <t>シセツ</t>
    </rPh>
    <rPh sb="15" eb="16">
      <t>カカ</t>
    </rPh>
    <rPh sb="17" eb="20">
      <t>ジョセイキン</t>
    </rPh>
    <phoneticPr fontId="4"/>
  </si>
  <si>
    <t>実施機関のみ</t>
    <rPh sb="0" eb="2">
      <t>ジッシ</t>
    </rPh>
    <rPh sb="2" eb="4">
      <t>キカン</t>
    </rPh>
    <phoneticPr fontId="4"/>
  </si>
  <si>
    <t>４日保育する児童数</t>
    <rPh sb="1" eb="2">
      <t>ニチ</t>
    </rPh>
    <rPh sb="2" eb="4">
      <t>ホイク</t>
    </rPh>
    <rPh sb="6" eb="8">
      <t>ジドウ</t>
    </rPh>
    <rPh sb="8" eb="9">
      <t>スウ</t>
    </rPh>
    <phoneticPr fontId="4"/>
  </si>
  <si>
    <t>市町による補助等（市町名　　　　　　　　　）</t>
    <rPh sb="0" eb="1">
      <t>シ</t>
    </rPh>
    <rPh sb="1" eb="2">
      <t>マチ</t>
    </rPh>
    <rPh sb="5" eb="7">
      <t>ホジョ</t>
    </rPh>
    <rPh sb="7" eb="8">
      <t>トウ</t>
    </rPh>
    <rPh sb="9" eb="10">
      <t>シ</t>
    </rPh>
    <rPh sb="10" eb="11">
      <t>マチ</t>
    </rPh>
    <rPh sb="11" eb="12">
      <t>メイ</t>
    </rPh>
    <phoneticPr fontId="4"/>
  </si>
  <si>
    <t>保育所で実施</t>
    <rPh sb="0" eb="2">
      <t>ホイク</t>
    </rPh>
    <rPh sb="2" eb="3">
      <t>ショ</t>
    </rPh>
    <rPh sb="4" eb="6">
      <t>ジッシ</t>
    </rPh>
    <phoneticPr fontId="4"/>
  </si>
  <si>
    <t>11日保育する児童数</t>
    <rPh sb="2" eb="3">
      <t>ニチ</t>
    </rPh>
    <rPh sb="3" eb="5">
      <t>ホイク</t>
    </rPh>
    <rPh sb="7" eb="9">
      <t>ジドウ</t>
    </rPh>
    <rPh sb="9" eb="10">
      <t>スウ</t>
    </rPh>
    <phoneticPr fontId="4"/>
  </si>
  <si>
    <t>当該年度に支出する退職金及び退職金給与引当金繰入額</t>
  </si>
  <si>
    <t>保育室の延床面積</t>
    <rPh sb="0" eb="3">
      <t>ホイクシツ</t>
    </rPh>
    <rPh sb="4" eb="6">
      <t>ノベユカ</t>
    </rPh>
    <rPh sb="6" eb="8">
      <t>メンセキ</t>
    </rPh>
    <phoneticPr fontId="4"/>
  </si>
  <si>
    <t>利用者持参</t>
    <rPh sb="0" eb="3">
      <t>リヨウシャ</t>
    </rPh>
    <rPh sb="3" eb="5">
      <t>ジサン</t>
    </rPh>
    <phoneticPr fontId="4"/>
  </si>
  <si>
    <t>設置機関のみ</t>
    <rPh sb="0" eb="2">
      <t>セッチ</t>
    </rPh>
    <rPh sb="2" eb="4">
      <t>キカン</t>
    </rPh>
    <phoneticPr fontId="4"/>
  </si>
  <si>
    <t>以上のいずれにも属さない事務費として支出する費用</t>
  </si>
  <si>
    <t>１人当たり1.65㎡以上</t>
    <rPh sb="1" eb="2">
      <t>ニン</t>
    </rPh>
    <rPh sb="2" eb="3">
      <t>ア</t>
    </rPh>
    <rPh sb="10" eb="12">
      <t>イジョウ</t>
    </rPh>
    <phoneticPr fontId="4"/>
  </si>
  <si>
    <t>小学校低学年の児童保育専用スペースの延床面積</t>
    <rPh sb="0" eb="3">
      <t>ショウガッコウ</t>
    </rPh>
    <rPh sb="3" eb="6">
      <t>テイガクネン</t>
    </rPh>
    <rPh sb="7" eb="9">
      <t>ジドウ</t>
    </rPh>
    <rPh sb="9" eb="11">
      <t>ホイク</t>
    </rPh>
    <rPh sb="11" eb="13">
      <t>センヨウ</t>
    </rPh>
    <rPh sb="18" eb="20">
      <t>ノベユカ</t>
    </rPh>
    <rPh sb="20" eb="22">
      <t>メンセキ</t>
    </rPh>
    <phoneticPr fontId="4"/>
  </si>
  <si>
    <r>
      <t>院内保育運営費補助に係る加算項目実施状況</t>
    </r>
    <r>
      <rPr>
        <b/>
        <sz val="16"/>
        <color rgb="FFFF0000"/>
        <rFont val="ＭＳ ゴシック"/>
        <family val="3"/>
        <charset val="128"/>
      </rPr>
      <t>（休日保育）</t>
    </r>
    <rPh sb="0" eb="2">
      <t>インナイ</t>
    </rPh>
    <rPh sb="2" eb="4">
      <t>ホイク</t>
    </rPh>
    <rPh sb="4" eb="7">
      <t>ウンエイヒ</t>
    </rPh>
    <rPh sb="7" eb="9">
      <t>ホジョ</t>
    </rPh>
    <rPh sb="10" eb="11">
      <t>カカ</t>
    </rPh>
    <rPh sb="12" eb="14">
      <t>カサン</t>
    </rPh>
    <rPh sb="14" eb="16">
      <t>コウモク</t>
    </rPh>
    <rPh sb="16" eb="18">
      <t>ジッシ</t>
    </rPh>
    <rPh sb="18" eb="20">
      <t>ジョウキョウ</t>
    </rPh>
    <rPh sb="21" eb="23">
      <t>キュウジツ</t>
    </rPh>
    <rPh sb="23" eb="25">
      <t>ホイク</t>
    </rPh>
    <phoneticPr fontId="4"/>
  </si>
  <si>
    <t>小学校低学年の児童保育実施予定がある場合は，必ず記入すること。</t>
    <rPh sb="0" eb="3">
      <t>ショウガッコウ</t>
    </rPh>
    <rPh sb="3" eb="6">
      <t>テイガクネン</t>
    </rPh>
    <rPh sb="7" eb="9">
      <t>ジドウ</t>
    </rPh>
    <rPh sb="9" eb="11">
      <t>ホイク</t>
    </rPh>
    <rPh sb="11" eb="13">
      <t>ジッシ</t>
    </rPh>
    <rPh sb="13" eb="15">
      <t>ヨテイ</t>
    </rPh>
    <rPh sb="18" eb="20">
      <t>バアイ</t>
    </rPh>
    <rPh sb="22" eb="23">
      <t>カナラ</t>
    </rPh>
    <rPh sb="24" eb="26">
      <t>キニュウ</t>
    </rPh>
    <phoneticPr fontId="4"/>
  </si>
  <si>
    <t>職員以外の地域の乳幼児等の保育受入状況</t>
    <rPh sb="0" eb="2">
      <t>ショクイン</t>
    </rPh>
    <rPh sb="2" eb="4">
      <t>イガイ</t>
    </rPh>
    <rPh sb="5" eb="7">
      <t>チイキ</t>
    </rPh>
    <rPh sb="8" eb="11">
      <t>ニュウヨウジ</t>
    </rPh>
    <rPh sb="11" eb="12">
      <t>トウ</t>
    </rPh>
    <rPh sb="13" eb="15">
      <t>ホイク</t>
    </rPh>
    <rPh sb="15" eb="16">
      <t>ウ</t>
    </rPh>
    <rPh sb="16" eb="17">
      <t>イ</t>
    </rPh>
    <rPh sb="17" eb="19">
      <t>ジョウキョウ</t>
    </rPh>
    <phoneticPr fontId="4"/>
  </si>
  <si>
    <t>運営方法</t>
    <rPh sb="0" eb="2">
      <t>ウンエイ</t>
    </rPh>
    <rPh sb="2" eb="4">
      <t>ホウホウ</t>
    </rPh>
    <phoneticPr fontId="4"/>
  </si>
  <si>
    <t>委託の場合，委託契約書の写しを添付すること。</t>
    <rPh sb="0" eb="2">
      <t>イタク</t>
    </rPh>
    <rPh sb="3" eb="5">
      <t>バアイ</t>
    </rPh>
    <rPh sb="6" eb="8">
      <t>イタク</t>
    </rPh>
    <rPh sb="8" eb="11">
      <t>ケイヤクショ</t>
    </rPh>
    <rPh sb="12" eb="13">
      <t>ウツ</t>
    </rPh>
    <rPh sb="15" eb="17">
      <t>テンプ</t>
    </rPh>
    <phoneticPr fontId="4"/>
  </si>
  <si>
    <t>運営方法
「委託」の場合のみ</t>
    <rPh sb="0" eb="2">
      <t>ウンエイ</t>
    </rPh>
    <rPh sb="2" eb="4">
      <t>ホウホウ</t>
    </rPh>
    <rPh sb="6" eb="8">
      <t>イタク</t>
    </rPh>
    <rPh sb="10" eb="12">
      <t>バアイ</t>
    </rPh>
    <phoneticPr fontId="4"/>
  </si>
  <si>
    <t>委託団体代表者名</t>
    <rPh sb="0" eb="2">
      <t>イタク</t>
    </rPh>
    <rPh sb="2" eb="4">
      <t>ダンタイ</t>
    </rPh>
    <rPh sb="4" eb="7">
      <t>ダイヒョウシャ</t>
    </rPh>
    <rPh sb="7" eb="8">
      <t>メイ</t>
    </rPh>
    <phoneticPr fontId="4"/>
  </si>
  <si>
    <t>自動計算</t>
    <rPh sb="0" eb="2">
      <t>ジドウ</t>
    </rPh>
    <rPh sb="2" eb="4">
      <t>ケイサン</t>
    </rPh>
    <phoneticPr fontId="4"/>
  </si>
  <si>
    <t>項番</t>
    <rPh sb="0" eb="2">
      <t>コウバン</t>
    </rPh>
    <phoneticPr fontId="4"/>
  </si>
  <si>
    <t>除外月数　Ｊ</t>
    <rPh sb="0" eb="2">
      <t>ジョガイ</t>
    </rPh>
    <rPh sb="2" eb="3">
      <t>ゲツ</t>
    </rPh>
    <rPh sb="3" eb="4">
      <t>スウ</t>
    </rPh>
    <phoneticPr fontId="4"/>
  </si>
  <si>
    <t>保育児童氏名</t>
    <rPh sb="0" eb="2">
      <t>ホイク</t>
    </rPh>
    <rPh sb="2" eb="4">
      <t>ジドウ</t>
    </rPh>
    <rPh sb="4" eb="6">
      <t>シメイ</t>
    </rPh>
    <phoneticPr fontId="4"/>
  </si>
  <si>
    <t>固定資産の減価償却費。内訳を添付すること。</t>
    <rPh sb="11" eb="13">
      <t>ウチワケ</t>
    </rPh>
    <rPh sb="14" eb="16">
      <t>テンプ</t>
    </rPh>
    <phoneticPr fontId="48"/>
  </si>
  <si>
    <t>院内保育所運営費補助金の補助所要額を記入。その他に補助金収入がある場合には，その補助金との合計金額を記入し，備考欄に補助金名を記入する。</t>
    <rPh sb="0" eb="5">
      <t>インナイホイクショ</t>
    </rPh>
    <rPh sb="5" eb="8">
      <t>ウンエイヒ</t>
    </rPh>
    <rPh sb="8" eb="11">
      <t>ホジョキン</t>
    </rPh>
    <rPh sb="12" eb="14">
      <t>ホジョ</t>
    </rPh>
    <rPh sb="14" eb="16">
      <t>ショヨウ</t>
    </rPh>
    <rPh sb="16" eb="17">
      <t>ガク</t>
    </rPh>
    <rPh sb="18" eb="20">
      <t>キニュウ</t>
    </rPh>
    <rPh sb="23" eb="24">
      <t>ホカ</t>
    </rPh>
    <rPh sb="25" eb="28">
      <t>ホジョキン</t>
    </rPh>
    <rPh sb="28" eb="30">
      <t>シュウニュウ</t>
    </rPh>
    <rPh sb="33" eb="35">
      <t>バアイ</t>
    </rPh>
    <rPh sb="40" eb="42">
      <t>ホジョ</t>
    </rPh>
    <rPh sb="45" eb="47">
      <t>ゴウケイ</t>
    </rPh>
    <rPh sb="47" eb="49">
      <t>キンガク</t>
    </rPh>
    <rPh sb="50" eb="52">
      <t>キニュウ</t>
    </rPh>
    <rPh sb="54" eb="56">
      <t>ビコウ</t>
    </rPh>
    <rPh sb="56" eb="57">
      <t>ラン</t>
    </rPh>
    <rPh sb="58" eb="61">
      <t>ホジョキン</t>
    </rPh>
    <rPh sb="61" eb="62">
      <t>メイ</t>
    </rPh>
    <rPh sb="63" eb="65">
      <t>キニュウ</t>
    </rPh>
    <phoneticPr fontId="4"/>
  </si>
  <si>
    <t>保護者氏名</t>
    <rPh sb="0" eb="3">
      <t>ホゴシャ</t>
    </rPh>
    <rPh sb="3" eb="5">
      <t>シメイ</t>
    </rPh>
    <phoneticPr fontId="4"/>
  </si>
  <si>
    <t>男性医師</t>
    <rPh sb="0" eb="2">
      <t>ダンセイ</t>
    </rPh>
    <rPh sb="2" eb="4">
      <t>イシ</t>
    </rPh>
    <phoneticPr fontId="4"/>
  </si>
  <si>
    <t>（８）  農林漁業団体職員共済組合</t>
  </si>
  <si>
    <t>看護職員</t>
    <rPh sb="0" eb="2">
      <t>カンゴ</t>
    </rPh>
    <rPh sb="2" eb="4">
      <t>ショクイン</t>
    </rPh>
    <phoneticPr fontId="4"/>
  </si>
  <si>
    <t>給　　食　　費</t>
  </si>
  <si>
    <t>乳児</t>
    <rPh sb="0" eb="2">
      <t>ニュウジ</t>
    </rPh>
    <phoneticPr fontId="4"/>
  </si>
  <si>
    <t>※使用科目については，「病院内保育施設運営に係る科目の説明」を参照すること。</t>
  </si>
  <si>
    <t>３歳児</t>
    <rPh sb="1" eb="3">
      <t>サイジ</t>
    </rPh>
    <phoneticPr fontId="4"/>
  </si>
  <si>
    <t>１，２歳児</t>
    <rPh sb="3" eb="5">
      <t>サイジ</t>
    </rPh>
    <phoneticPr fontId="4"/>
  </si>
  <si>
    <t>４歳以上</t>
    <rPh sb="1" eb="4">
      <t>サイイジョウ</t>
    </rPh>
    <phoneticPr fontId="4"/>
  </si>
  <si>
    <t>計</t>
    <rPh sb="0" eb="1">
      <t>ケイ</t>
    </rPh>
    <phoneticPr fontId="4"/>
  </si>
  <si>
    <t>８日保育する児童数</t>
    <rPh sb="1" eb="2">
      <t>ニチ</t>
    </rPh>
    <rPh sb="2" eb="4">
      <t>ホイク</t>
    </rPh>
    <rPh sb="6" eb="8">
      <t>ジドウ</t>
    </rPh>
    <rPh sb="8" eb="9">
      <t>スウ</t>
    </rPh>
    <phoneticPr fontId="4"/>
  </si>
  <si>
    <t xml:space="preserve">保育士等職員数
</t>
    <rPh sb="0" eb="3">
      <t>ホイクシ</t>
    </rPh>
    <rPh sb="3" eb="4">
      <t>トウ</t>
    </rPh>
    <rPh sb="4" eb="7">
      <t>ショクインスウ</t>
    </rPh>
    <phoneticPr fontId="4"/>
  </si>
  <si>
    <t>下記職員の該当がある場合人数を記入</t>
    <rPh sb="0" eb="2">
      <t>カキ</t>
    </rPh>
    <rPh sb="2" eb="4">
      <t>ショクイン</t>
    </rPh>
    <rPh sb="5" eb="7">
      <t>ガイトウ</t>
    </rPh>
    <rPh sb="10" eb="12">
      <t>バアイ</t>
    </rPh>
    <rPh sb="12" eb="14">
      <t>ニンズウ</t>
    </rPh>
    <rPh sb="15" eb="17">
      <t>キニュウ</t>
    </rPh>
    <phoneticPr fontId="4"/>
  </si>
  <si>
    <t>人件費以外の委託料（消耗品費、役務費等）</t>
    <rPh sb="0" eb="3">
      <t>ジンケンヒ</t>
    </rPh>
    <rPh sb="3" eb="5">
      <t>イガイ</t>
    </rPh>
    <rPh sb="6" eb="9">
      <t>イタクリョウ</t>
    </rPh>
    <phoneticPr fontId="4"/>
  </si>
  <si>
    <t>保育士助手</t>
    <rPh sb="0" eb="2">
      <t>ホイク</t>
    </rPh>
    <rPh sb="2" eb="3">
      <t>シ</t>
    </rPh>
    <rPh sb="3" eb="5">
      <t>ジョシュ</t>
    </rPh>
    <phoneticPr fontId="4"/>
  </si>
  <si>
    <t>看護職員数</t>
    <rPh sb="0" eb="2">
      <t>カンゴ</t>
    </rPh>
    <rPh sb="2" eb="4">
      <t>ショクイン</t>
    </rPh>
    <rPh sb="4" eb="5">
      <t>スウ</t>
    </rPh>
    <phoneticPr fontId="4"/>
  </si>
  <si>
    <t>児童保育専従職員</t>
    <rPh sb="0" eb="2">
      <t>ジドウ</t>
    </rPh>
    <rPh sb="2" eb="4">
      <t>ホイク</t>
    </rPh>
    <rPh sb="4" eb="6">
      <t>センジュウ</t>
    </rPh>
    <rPh sb="6" eb="8">
      <t>ショクイン</t>
    </rPh>
    <phoneticPr fontId="4"/>
  </si>
  <si>
    <t>（土）</t>
    <rPh sb="1" eb="2">
      <t>ツチ</t>
    </rPh>
    <phoneticPr fontId="4"/>
  </si>
  <si>
    <t>常勤</t>
    <rPh sb="0" eb="2">
      <t>ジョウキン</t>
    </rPh>
    <phoneticPr fontId="4"/>
  </si>
  <si>
    <t>非常勤</t>
    <rPh sb="0" eb="3">
      <t>ヒジョウキン</t>
    </rPh>
    <phoneticPr fontId="4"/>
  </si>
  <si>
    <r>
      <t>緊急一時保育実施日数（年間</t>
    </r>
    <r>
      <rPr>
        <sz val="14"/>
        <color rgb="FFFF0000"/>
        <rFont val="ＭＳ Ｐゴシック"/>
        <family val="3"/>
        <charset val="128"/>
      </rPr>
      <t>実績</t>
    </r>
    <r>
      <rPr>
        <sz val="14"/>
        <rFont val="ＭＳ Ｐゴシック"/>
        <family val="3"/>
        <charset val="128"/>
      </rPr>
      <t>）</t>
    </r>
    <rPh sb="13" eb="15">
      <t>ジッセキ</t>
    </rPh>
    <phoneticPr fontId="4"/>
  </si>
  <si>
    <t>常勤の保育士等対する社会保険料等の事業主負担額</t>
  </si>
  <si>
    <t>４月</t>
    <rPh sb="1" eb="2">
      <t>ガツ</t>
    </rPh>
    <phoneticPr fontId="4"/>
  </si>
  <si>
    <t>１日保育する児童数</t>
    <rPh sb="1" eb="2">
      <t>ニチ</t>
    </rPh>
    <rPh sb="2" eb="4">
      <t>ホイク</t>
    </rPh>
    <rPh sb="6" eb="8">
      <t>ジドウ</t>
    </rPh>
    <rPh sb="8" eb="9">
      <t>スウ</t>
    </rPh>
    <phoneticPr fontId="4"/>
  </si>
  <si>
    <t>５月</t>
  </si>
  <si>
    <t>年間平均</t>
    <rPh sb="0" eb="2">
      <t>ネンカン</t>
    </rPh>
    <rPh sb="2" eb="4">
      <t>ヘイキン</t>
    </rPh>
    <phoneticPr fontId="4"/>
  </si>
  <si>
    <t>※実施がない場合は「０」を記入</t>
    <rPh sb="1" eb="3">
      <t>ジッシ</t>
    </rPh>
    <rPh sb="6" eb="8">
      <t>バアイ</t>
    </rPh>
    <rPh sb="13" eb="15">
      <t>キニュウ</t>
    </rPh>
    <phoneticPr fontId="4"/>
  </si>
  <si>
    <r>
      <t>３　非常勤職員は，次式により算出した数（保育士等常勤職員換算数）を算入すること。
　　　</t>
    </r>
    <r>
      <rPr>
        <u/>
        <sz val="10"/>
        <rFont val="ＭＳ Ｐゴシック"/>
        <family val="3"/>
        <charset val="128"/>
      </rPr>
      <t>各非常勤職員の月間延勤務時間数/月間開所日数×8ｈ</t>
    </r>
    <rPh sb="33" eb="35">
      <t>サンニュウ</t>
    </rPh>
    <phoneticPr fontId="49"/>
  </si>
  <si>
    <t>補　　助　　金　　収　　入</t>
  </si>
  <si>
    <t>４　「保育士助手」とは有資格者の保育士以外の者で直接保育に従事している者（事務，給食職員等を除く）をいう。</t>
    <rPh sb="3" eb="6">
      <t>ホイクシ</t>
    </rPh>
    <rPh sb="6" eb="8">
      <t>ジョシュ</t>
    </rPh>
    <rPh sb="11" eb="15">
      <t>ユウシカクシャ</t>
    </rPh>
    <rPh sb="16" eb="19">
      <t>ホイクシ</t>
    </rPh>
    <rPh sb="19" eb="21">
      <t>イガイ</t>
    </rPh>
    <rPh sb="22" eb="23">
      <t>モノ</t>
    </rPh>
    <rPh sb="24" eb="26">
      <t>チョクセツ</t>
    </rPh>
    <rPh sb="26" eb="28">
      <t>ホイク</t>
    </rPh>
    <rPh sb="29" eb="31">
      <t>ジュウジ</t>
    </rPh>
    <rPh sb="35" eb="36">
      <t>モノ</t>
    </rPh>
    <rPh sb="37" eb="39">
      <t>ジム</t>
    </rPh>
    <rPh sb="40" eb="42">
      <t>キュウショク</t>
    </rPh>
    <rPh sb="42" eb="44">
      <t>ショクイン</t>
    </rPh>
    <rPh sb="44" eb="45">
      <t>トウ</t>
    </rPh>
    <rPh sb="46" eb="47">
      <t>ノゾ</t>
    </rPh>
    <phoneticPr fontId="49"/>
  </si>
  <si>
    <t>５　看護職員欄には，「病児等保育」を実施している施設について，病児等保育を専門で担当している看護職員の人数を記入すること。</t>
    <rPh sb="2" eb="4">
      <t>カンゴ</t>
    </rPh>
    <rPh sb="4" eb="6">
      <t>ショクイン</t>
    </rPh>
    <rPh sb="6" eb="7">
      <t>ラン</t>
    </rPh>
    <rPh sb="11" eb="13">
      <t>ビョウジ</t>
    </rPh>
    <rPh sb="13" eb="14">
      <t>トウ</t>
    </rPh>
    <rPh sb="14" eb="16">
      <t>ホイク</t>
    </rPh>
    <rPh sb="18" eb="20">
      <t>ジッシ</t>
    </rPh>
    <rPh sb="24" eb="26">
      <t>シセツ</t>
    </rPh>
    <rPh sb="31" eb="33">
      <t>ビョウジ</t>
    </rPh>
    <rPh sb="33" eb="34">
      <t>トウ</t>
    </rPh>
    <rPh sb="34" eb="36">
      <t>ホイク</t>
    </rPh>
    <rPh sb="37" eb="39">
      <t>センモン</t>
    </rPh>
    <rPh sb="40" eb="42">
      <t>タントウ</t>
    </rPh>
    <rPh sb="46" eb="48">
      <t>カンゴ</t>
    </rPh>
    <rPh sb="48" eb="50">
      <t>ショクイン</t>
    </rPh>
    <rPh sb="51" eb="53">
      <t>ニンズウ</t>
    </rPh>
    <phoneticPr fontId="49"/>
  </si>
  <si>
    <t>様式２　病院内保育所運営事業に係る保育児童数の積算根拠資料</t>
    <rPh sb="0" eb="2">
      <t>ヨウシキ</t>
    </rPh>
    <rPh sb="4" eb="6">
      <t>ビョウイン</t>
    </rPh>
    <rPh sb="6" eb="7">
      <t>ナイ</t>
    </rPh>
    <rPh sb="7" eb="9">
      <t>ホイク</t>
    </rPh>
    <rPh sb="9" eb="10">
      <t>ショ</t>
    </rPh>
    <rPh sb="10" eb="12">
      <t>ウンエイ</t>
    </rPh>
    <rPh sb="12" eb="14">
      <t>ジギョウ</t>
    </rPh>
    <rPh sb="15" eb="16">
      <t>カカ</t>
    </rPh>
    <rPh sb="17" eb="19">
      <t>ホイク</t>
    </rPh>
    <rPh sb="19" eb="21">
      <t>ジドウ</t>
    </rPh>
    <rPh sb="21" eb="22">
      <t>スウ</t>
    </rPh>
    <rPh sb="23" eb="25">
      <t>セキサン</t>
    </rPh>
    <rPh sb="25" eb="27">
      <t>コンキョ</t>
    </rPh>
    <rPh sb="27" eb="29">
      <t>シリョウ</t>
    </rPh>
    <phoneticPr fontId="4"/>
  </si>
  <si>
    <t>６　児童保育専従職員欄には，「児童保育」加算の対象施設について，児童（学童）を専門で担当している職員の人数を記入すること。</t>
    <rPh sb="2" eb="4">
      <t>ジドウ</t>
    </rPh>
    <rPh sb="4" eb="6">
      <t>ホイク</t>
    </rPh>
    <rPh sb="6" eb="8">
      <t>センジュウ</t>
    </rPh>
    <rPh sb="8" eb="10">
      <t>ショクイン</t>
    </rPh>
    <rPh sb="10" eb="11">
      <t>ラン</t>
    </rPh>
    <rPh sb="15" eb="17">
      <t>ジドウ</t>
    </rPh>
    <rPh sb="17" eb="19">
      <t>ホイク</t>
    </rPh>
    <rPh sb="20" eb="22">
      <t>カサン</t>
    </rPh>
    <rPh sb="23" eb="25">
      <t>タイショウ</t>
    </rPh>
    <rPh sb="25" eb="27">
      <t>シセツ</t>
    </rPh>
    <rPh sb="32" eb="34">
      <t>ジドウ</t>
    </rPh>
    <rPh sb="35" eb="37">
      <t>ガクドウ</t>
    </rPh>
    <rPh sb="39" eb="41">
      <t>センモン</t>
    </rPh>
    <rPh sb="42" eb="44">
      <t>タントウ</t>
    </rPh>
    <rPh sb="48" eb="50">
      <t>ショクイン</t>
    </rPh>
    <rPh sb="51" eb="53">
      <t>ニンズウ</t>
    </rPh>
    <phoneticPr fontId="49"/>
  </si>
  <si>
    <t>７　計算によって生じた端数については，すべて小数第2位を四捨五入し，小数第1位まで記入すること。</t>
    <rPh sb="2" eb="3">
      <t>ケイ</t>
    </rPh>
    <phoneticPr fontId="49"/>
  </si>
  <si>
    <t>給食等に必要な炊具、食器類の購入費用</t>
  </si>
  <si>
    <t>職員名</t>
    <rPh sb="0" eb="2">
      <t>ショクイン</t>
    </rPh>
    <rPh sb="2" eb="3">
      <t>メイ</t>
    </rPh>
    <phoneticPr fontId="4"/>
  </si>
  <si>
    <t>補助対象保育児童数</t>
    <rPh sb="0" eb="2">
      <t>ホジョ</t>
    </rPh>
    <rPh sb="2" eb="4">
      <t>タイショウ</t>
    </rPh>
    <rPh sb="4" eb="6">
      <t>ホイク</t>
    </rPh>
    <rPh sb="6" eb="8">
      <t>ジドウ</t>
    </rPh>
    <rPh sb="8" eb="9">
      <t>スウ</t>
    </rPh>
    <phoneticPr fontId="4"/>
  </si>
  <si>
    <t>職名</t>
    <rPh sb="0" eb="2">
      <t>ショクメイ</t>
    </rPh>
    <phoneticPr fontId="4"/>
  </si>
  <si>
    <t>院内保育所運営に係る事業費のうち，保育士等の人件費を記入してください</t>
    <rPh sb="0" eb="4">
      <t>インナイホイク</t>
    </rPh>
    <rPh sb="4" eb="5">
      <t>ショ</t>
    </rPh>
    <rPh sb="5" eb="7">
      <t>ウンエイ</t>
    </rPh>
    <rPh sb="8" eb="9">
      <t>カカ</t>
    </rPh>
    <rPh sb="10" eb="12">
      <t>ジギョウ</t>
    </rPh>
    <rPh sb="12" eb="13">
      <t>ヒ</t>
    </rPh>
    <rPh sb="17" eb="20">
      <t>ホイクシ</t>
    </rPh>
    <rPh sb="20" eb="21">
      <t>トウ</t>
    </rPh>
    <rPh sb="22" eb="25">
      <t>ジンケンヒ</t>
    </rPh>
    <rPh sb="26" eb="28">
      <t>キニュウ</t>
    </rPh>
    <phoneticPr fontId="4"/>
  </si>
  <si>
    <t>（常勤職員）
給料
諸手当
法定福利費</t>
    <rPh sb="1" eb="5">
      <t>ジョウキンショクイン</t>
    </rPh>
    <rPh sb="7" eb="9">
      <t>キュウリョウ</t>
    </rPh>
    <rPh sb="10" eb="13">
      <t>ショテアテ</t>
    </rPh>
    <rPh sb="14" eb="19">
      <t>ホウテイフクリヒ</t>
    </rPh>
    <phoneticPr fontId="4"/>
  </si>
  <si>
    <t>（土・祝）</t>
    <rPh sb="1" eb="2">
      <t>ツチ</t>
    </rPh>
    <rPh sb="3" eb="4">
      <t>シュク</t>
    </rPh>
    <phoneticPr fontId="4"/>
  </si>
  <si>
    <t>（非常勤職員）
賃金
諸手当
法定福利費</t>
    <rPh sb="1" eb="6">
      <t>ヒジョウキンショクイン</t>
    </rPh>
    <rPh sb="8" eb="10">
      <t>チンギン</t>
    </rPh>
    <rPh sb="11" eb="14">
      <t>ショテアテ</t>
    </rPh>
    <rPh sb="15" eb="20">
      <t>ホウテイフクリヒ</t>
    </rPh>
    <phoneticPr fontId="4"/>
  </si>
  <si>
    <t>委託料</t>
    <rPh sb="0" eb="3">
      <t>イタクリョウ</t>
    </rPh>
    <phoneticPr fontId="4"/>
  </si>
  <si>
    <t>当該年度勤務期間　
始期</t>
    <rPh sb="10" eb="12">
      <t>シキ</t>
    </rPh>
    <phoneticPr fontId="4"/>
  </si>
  <si>
    <t>17日</t>
    <rPh sb="2" eb="3">
      <t>ニチ</t>
    </rPh>
    <phoneticPr fontId="4"/>
  </si>
  <si>
    <t>当該年度勤務期間
終期</t>
    <rPh sb="9" eb="11">
      <t>シュウキ</t>
    </rPh>
    <phoneticPr fontId="4"/>
  </si>
  <si>
    <t>保育士助手</t>
    <rPh sb="0" eb="3">
      <t>ホイクシ</t>
    </rPh>
    <rPh sb="3" eb="5">
      <t>ジョシュ</t>
    </rPh>
    <phoneticPr fontId="4"/>
  </si>
  <si>
    <t>公的病院調整率　Ｋ</t>
    <rPh sb="0" eb="2">
      <t>コウテキ</t>
    </rPh>
    <rPh sb="2" eb="4">
      <t>ビョウイン</t>
    </rPh>
    <rPh sb="4" eb="6">
      <t>チョウセイ</t>
    </rPh>
    <rPh sb="6" eb="7">
      <t>リツ</t>
    </rPh>
    <phoneticPr fontId="4"/>
  </si>
  <si>
    <t>メールアドレス</t>
  </si>
  <si>
    <t>炊　具　食　器　費</t>
  </si>
  <si>
    <t>共同利用型院内保育所については，〇</t>
  </si>
  <si>
    <t>８時間以上</t>
  </si>
  <si>
    <t>10日</t>
    <rPh sb="2" eb="3">
      <t>ニチ</t>
    </rPh>
    <phoneticPr fontId="4"/>
  </si>
  <si>
    <t>〇</t>
  </si>
  <si>
    <t>（１）  日本赤十字社</t>
  </si>
  <si>
    <t>保　　育　　料　　収　　入</t>
  </si>
  <si>
    <t>（２）社会福祉法人恩賜財団済生会及び社会福祉法人北海道社会事業協会</t>
  </si>
  <si>
    <t>（４）  厚生農業協同組合連合会</t>
  </si>
  <si>
    <t>（６）  地方公務員等共済組合</t>
  </si>
  <si>
    <t>（７）  私立学校教職員共済組合</t>
  </si>
  <si>
    <t>（９）  健康保険組合及びその連合会</t>
  </si>
  <si>
    <t>（10）  国民健康保険団体連合会及び国民健康保険組合</t>
  </si>
  <si>
    <t>（12）  医療法人</t>
  </si>
  <si>
    <t>（13）  一般社団法人及び一般財団法人並びに公益社団法人及び公益財団法人</t>
  </si>
  <si>
    <t>（14）  独立行政法人</t>
  </si>
  <si>
    <t>（15）  その他知事が適当と認める法人</t>
  </si>
  <si>
    <t>（法人名）
（職・氏名）</t>
    <rPh sb="1" eb="3">
      <t>ホウジン</t>
    </rPh>
    <rPh sb="3" eb="4">
      <t>メイ</t>
    </rPh>
    <phoneticPr fontId="4"/>
  </si>
  <si>
    <t>地域住民等の乳幼児を保育している場合に，その乳幼児数の年間平均人数を記入すること。</t>
  </si>
  <si>
    <t>光　熱　水　費</t>
  </si>
  <si>
    <t>※所要額調書から変更がある場合は修正してください。</t>
    <rPh sb="1" eb="3">
      <t>ショヨウ</t>
    </rPh>
    <rPh sb="3" eb="4">
      <t>ガク</t>
    </rPh>
    <rPh sb="4" eb="6">
      <t>チョウショ</t>
    </rPh>
    <rPh sb="8" eb="10">
      <t>ヘンコウ</t>
    </rPh>
    <rPh sb="13" eb="15">
      <t>バアイ</t>
    </rPh>
    <rPh sb="16" eb="18">
      <t>シュウセイ</t>
    </rPh>
    <phoneticPr fontId="4"/>
  </si>
  <si>
    <t>総事業費　Ａ</t>
    <rPh sb="0" eb="4">
      <t>ソウジギョウヒ</t>
    </rPh>
    <phoneticPr fontId="4"/>
  </si>
  <si>
    <t>年間補助対象保育児童数</t>
  </si>
  <si>
    <t>基本額</t>
    <rPh sb="0" eb="2">
      <t>キホン</t>
    </rPh>
    <rPh sb="2" eb="3">
      <t>ガク</t>
    </rPh>
    <phoneticPr fontId="4"/>
  </si>
  <si>
    <t>固定</t>
    <rPh sb="0" eb="2">
      <t>コテイ</t>
    </rPh>
    <phoneticPr fontId="4"/>
  </si>
  <si>
    <t>医療機関名：</t>
  </si>
  <si>
    <t>年度中途に開設された場合以外は１２月</t>
    <rPh sb="0" eb="2">
      <t>ネンド</t>
    </rPh>
    <rPh sb="2" eb="4">
      <t>チュウト</t>
    </rPh>
    <rPh sb="5" eb="7">
      <t>カイセツ</t>
    </rPh>
    <rPh sb="10" eb="12">
      <t>バアイ</t>
    </rPh>
    <rPh sb="12" eb="14">
      <t>イガイ</t>
    </rPh>
    <rPh sb="17" eb="18">
      <t>ツキ</t>
    </rPh>
    <phoneticPr fontId="4"/>
  </si>
  <si>
    <t>借　料　損　料</t>
  </si>
  <si>
    <t>単価②</t>
    <rPh sb="0" eb="2">
      <t>タンカ</t>
    </rPh>
    <phoneticPr fontId="4"/>
  </si>
  <si>
    <t>運営月数③</t>
    <rPh sb="0" eb="2">
      <t>ウンエイ</t>
    </rPh>
    <rPh sb="2" eb="3">
      <t>ゲツ</t>
    </rPh>
    <rPh sb="3" eb="4">
      <t>スウ</t>
    </rPh>
    <phoneticPr fontId="4"/>
  </si>
  <si>
    <t>　〔保護者職種について〕</t>
    <rPh sb="2" eb="5">
      <t>ホゴシャ</t>
    </rPh>
    <rPh sb="5" eb="7">
      <t>ショクシュ</t>
    </rPh>
    <phoneticPr fontId="4"/>
  </si>
  <si>
    <t>保育料収入相当額④</t>
    <rPh sb="0" eb="2">
      <t>ホイク</t>
    </rPh>
    <rPh sb="2" eb="3">
      <t>リョウ</t>
    </rPh>
    <rPh sb="3" eb="5">
      <t>シュウニュウ</t>
    </rPh>
    <rPh sb="5" eb="7">
      <t>ソウトウ</t>
    </rPh>
    <rPh sb="7" eb="8">
      <t>ガク</t>
    </rPh>
    <phoneticPr fontId="4"/>
  </si>
  <si>
    <t>対象経費の支出予定額　Ｄ</t>
    <rPh sb="0" eb="2">
      <t>タイショウ</t>
    </rPh>
    <rPh sb="2" eb="4">
      <t>ケイヒ</t>
    </rPh>
    <rPh sb="5" eb="7">
      <t>シシュツ</t>
    </rPh>
    <rPh sb="7" eb="9">
      <t>ヨテイ</t>
    </rPh>
    <rPh sb="9" eb="10">
      <t>ガク</t>
    </rPh>
    <phoneticPr fontId="4"/>
  </si>
  <si>
    <t>加算額</t>
    <rPh sb="0" eb="2">
      <t>カサン</t>
    </rPh>
    <rPh sb="2" eb="3">
      <t>ガク</t>
    </rPh>
    <phoneticPr fontId="4"/>
  </si>
  <si>
    <t>保育所開所日数</t>
    <rPh sb="0" eb="2">
      <t>ホイク</t>
    </rPh>
    <rPh sb="2" eb="3">
      <t>ショ</t>
    </rPh>
    <rPh sb="3" eb="5">
      <t>カイショ</t>
    </rPh>
    <rPh sb="5" eb="7">
      <t>ニッスウ</t>
    </rPh>
    <phoneticPr fontId="4"/>
  </si>
  <si>
    <t>24時間保育</t>
    <rPh sb="2" eb="4">
      <t>ジカン</t>
    </rPh>
    <rPh sb="4" eb="6">
      <t>ホイク</t>
    </rPh>
    <phoneticPr fontId="4"/>
  </si>
  <si>
    <t>病児等保育</t>
    <rPh sb="0" eb="2">
      <t>ビョウジ</t>
    </rPh>
    <rPh sb="2" eb="3">
      <t>トウ</t>
    </rPh>
    <rPh sb="3" eb="5">
      <t>ホイク</t>
    </rPh>
    <phoneticPr fontId="4"/>
  </si>
  <si>
    <t>緊急一時保育</t>
    <rPh sb="0" eb="2">
      <t>キンキュウ</t>
    </rPh>
    <rPh sb="2" eb="4">
      <t>イチジ</t>
    </rPh>
    <rPh sb="4" eb="6">
      <t>ホイク</t>
    </rPh>
    <phoneticPr fontId="4"/>
  </si>
  <si>
    <t>児童保育</t>
    <rPh sb="0" eb="2">
      <t>ジドウ</t>
    </rPh>
    <rPh sb="2" eb="4">
      <t>ホイク</t>
    </rPh>
    <phoneticPr fontId="4"/>
  </si>
  <si>
    <t>当該年度内に次に該当する月がある場合はその月数を入力
・都道府県労働局の両立支援等助成金（事業所内保育施設コース）を受給している月数</t>
    <rPh sb="0" eb="2">
      <t>トウガイ</t>
    </rPh>
    <rPh sb="2" eb="5">
      <t>ネンドナイ</t>
    </rPh>
    <rPh sb="6" eb="7">
      <t>ツギ</t>
    </rPh>
    <rPh sb="8" eb="10">
      <t>ガイトウ</t>
    </rPh>
    <rPh sb="12" eb="13">
      <t>ツキ</t>
    </rPh>
    <rPh sb="16" eb="18">
      <t>バアイ</t>
    </rPh>
    <rPh sb="21" eb="23">
      <t>ツキスウ</t>
    </rPh>
    <rPh sb="24" eb="26">
      <t>ニュウリョク</t>
    </rPh>
    <rPh sb="64" eb="66">
      <t>ツキスウ</t>
    </rPh>
    <phoneticPr fontId="4"/>
  </si>
  <si>
    <t>30日</t>
    <rPh sb="2" eb="3">
      <t>ニチ</t>
    </rPh>
    <phoneticPr fontId="4"/>
  </si>
  <si>
    <t>（月・祝）</t>
    <rPh sb="1" eb="2">
      <t>ツキ</t>
    </rPh>
    <rPh sb="3" eb="4">
      <t>シュク</t>
    </rPh>
    <phoneticPr fontId="4"/>
  </si>
  <si>
    <t>うち看護職員の児童を保育しない月数</t>
    <rPh sb="2" eb="4">
      <t>カンゴ</t>
    </rPh>
    <rPh sb="4" eb="6">
      <t>ショクイン</t>
    </rPh>
    <rPh sb="7" eb="9">
      <t>ジドウ</t>
    </rPh>
    <rPh sb="10" eb="12">
      <t>ホイク</t>
    </rPh>
    <rPh sb="15" eb="16">
      <t>ゲツ</t>
    </rPh>
    <rPh sb="16" eb="17">
      <t>スウ</t>
    </rPh>
    <phoneticPr fontId="4"/>
  </si>
  <si>
    <t>保育児童に看護職員の児童がいない月がある場合は記入</t>
    <rPh sb="0" eb="2">
      <t>ホイク</t>
    </rPh>
    <rPh sb="2" eb="4">
      <t>ジドウ</t>
    </rPh>
    <rPh sb="5" eb="7">
      <t>カンゴ</t>
    </rPh>
    <rPh sb="7" eb="9">
      <t>ショクイン</t>
    </rPh>
    <rPh sb="10" eb="12">
      <t>ジドウ</t>
    </rPh>
    <rPh sb="16" eb="17">
      <t>ツキ</t>
    </rPh>
    <rPh sb="20" eb="22">
      <t>バアイ</t>
    </rPh>
    <rPh sb="23" eb="25">
      <t>キニュウ</t>
    </rPh>
    <phoneticPr fontId="4"/>
  </si>
  <si>
    <t>補助対象型</t>
    <rPh sb="0" eb="2">
      <t>ホジョ</t>
    </rPh>
    <rPh sb="2" eb="4">
      <t>タイショウ</t>
    </rPh>
    <rPh sb="4" eb="5">
      <t>ガタ</t>
    </rPh>
    <phoneticPr fontId="4"/>
  </si>
  <si>
    <t>交付決定額　Ｍ</t>
    <rPh sb="0" eb="4">
      <t>コウフケッテイ</t>
    </rPh>
    <rPh sb="4" eb="5">
      <t>ガク</t>
    </rPh>
    <phoneticPr fontId="4"/>
  </si>
  <si>
    <t>前々年度の当期余剰金⑤</t>
  </si>
  <si>
    <t>整理番号</t>
    <rPh sb="0" eb="2">
      <t>セイリ</t>
    </rPh>
    <rPh sb="2" eb="4">
      <t>バンゴウ</t>
    </rPh>
    <phoneticPr fontId="4"/>
  </si>
  <si>
    <t>１　院内保育所設置病院基本情報（第１条，第２条関連）</t>
    <rPh sb="16" eb="17">
      <t>ダイ</t>
    </rPh>
    <rPh sb="18" eb="19">
      <t>ジョウ</t>
    </rPh>
    <rPh sb="20" eb="21">
      <t>ダイ</t>
    </rPh>
    <rPh sb="22" eb="23">
      <t>ジョウ</t>
    </rPh>
    <rPh sb="23" eb="25">
      <t>カンレン</t>
    </rPh>
    <phoneticPr fontId="4"/>
  </si>
  <si>
    <t>２　補助所要額算出</t>
    <rPh sb="2" eb="4">
      <t>ホジョ</t>
    </rPh>
    <rPh sb="4" eb="6">
      <t>ショヨウ</t>
    </rPh>
    <rPh sb="6" eb="7">
      <t>ガク</t>
    </rPh>
    <rPh sb="7" eb="9">
      <t>サンシュツ</t>
    </rPh>
    <phoneticPr fontId="4"/>
  </si>
  <si>
    <t>3　保育士等（保育士，保育士助手），看護職員の給与明細書（第３条関連）</t>
    <rPh sb="2" eb="4">
      <t>ホイク</t>
    </rPh>
    <rPh sb="4" eb="5">
      <t>シ</t>
    </rPh>
    <rPh sb="5" eb="6">
      <t>トウ</t>
    </rPh>
    <rPh sb="7" eb="9">
      <t>ホイク</t>
    </rPh>
    <rPh sb="9" eb="10">
      <t>シ</t>
    </rPh>
    <rPh sb="11" eb="14">
      <t>ホイクシ</t>
    </rPh>
    <rPh sb="14" eb="16">
      <t>ジョシュ</t>
    </rPh>
    <rPh sb="18" eb="20">
      <t>カンゴ</t>
    </rPh>
    <rPh sb="20" eb="22">
      <t>ショクイン</t>
    </rPh>
    <rPh sb="23" eb="25">
      <t>キュウヨ</t>
    </rPh>
    <rPh sb="25" eb="28">
      <t>メイサイショ</t>
    </rPh>
    <rPh sb="29" eb="30">
      <t>ダイ</t>
    </rPh>
    <rPh sb="31" eb="34">
      <t>ジョウカンレン</t>
    </rPh>
    <phoneticPr fontId="4"/>
  </si>
  <si>
    <t>（金・祝）</t>
    <rPh sb="1" eb="2">
      <t>キン</t>
    </rPh>
    <rPh sb="3" eb="4">
      <t>シュク</t>
    </rPh>
    <phoneticPr fontId="4"/>
  </si>
  <si>
    <t>４　保育人員，職員配置状況（第３条関連）</t>
    <rPh sb="2" eb="4">
      <t>ホイク</t>
    </rPh>
    <rPh sb="4" eb="6">
      <t>ジンイン</t>
    </rPh>
    <rPh sb="7" eb="9">
      <t>ショクイン</t>
    </rPh>
    <rPh sb="9" eb="11">
      <t>ハイチ</t>
    </rPh>
    <rPh sb="11" eb="13">
      <t>ジョウキョウ</t>
    </rPh>
    <rPh sb="14" eb="15">
      <t>ダイ</t>
    </rPh>
    <rPh sb="16" eb="17">
      <t>ジョウ</t>
    </rPh>
    <rPh sb="17" eb="19">
      <t>カンレン</t>
    </rPh>
    <phoneticPr fontId="4"/>
  </si>
  <si>
    <t>計　Ｅ</t>
    <rPh sb="0" eb="1">
      <t>ケイ</t>
    </rPh>
    <phoneticPr fontId="4"/>
  </si>
  <si>
    <t>保育施設名：</t>
  </si>
  <si>
    <t>（単位：円）</t>
  </si>
  <si>
    <t>収入</t>
  </si>
  <si>
    <t>実施</t>
    <rPh sb="0" eb="2">
      <t>ジッシ</t>
    </rPh>
    <phoneticPr fontId="4"/>
  </si>
  <si>
    <t>備　　　　　考</t>
  </si>
  <si>
    <t>設　置　者　負　担　額</t>
  </si>
  <si>
    <t>支出</t>
  </si>
  <si>
    <t>お　　や　　つ　　代</t>
  </si>
  <si>
    <t>そ　の　他　の　収　入</t>
  </si>
  <si>
    <t>収　　入　　合　　計</t>
  </si>
  <si>
    <t>給与費</t>
  </si>
  <si>
    <t>保 育 士 等 常 勤 職 員 給 与</t>
  </si>
  <si>
    <t>職　員　諸　手　当</t>
  </si>
  <si>
    <t>法　定　福　利　費</t>
  </si>
  <si>
    <t>28日</t>
    <rPh sb="2" eb="3">
      <t>ニチ</t>
    </rPh>
    <phoneticPr fontId="4"/>
  </si>
  <si>
    <t>21日</t>
    <rPh sb="2" eb="3">
      <t>ニチ</t>
    </rPh>
    <phoneticPr fontId="4"/>
  </si>
  <si>
    <t>11日</t>
    <rPh sb="2" eb="3">
      <t>ニチ</t>
    </rPh>
    <phoneticPr fontId="4"/>
  </si>
  <si>
    <t>保育士等非常勤職員給与</t>
  </si>
  <si>
    <t>事業費</t>
  </si>
  <si>
    <t>②15日/月未満保育した児童数</t>
    <rPh sb="3" eb="4">
      <t>ニチ</t>
    </rPh>
    <rPh sb="5" eb="6">
      <t>ツキ</t>
    </rPh>
    <rPh sb="6" eb="8">
      <t>ミマン</t>
    </rPh>
    <rPh sb="8" eb="10">
      <t>ホイク</t>
    </rPh>
    <rPh sb="12" eb="14">
      <t>ジドウ</t>
    </rPh>
    <rPh sb="14" eb="15">
      <t>スウ</t>
    </rPh>
    <phoneticPr fontId="4"/>
  </si>
  <si>
    <t>保　健　衛　生　費</t>
  </si>
  <si>
    <t>事　業　費　用　計　（Ｂ）</t>
  </si>
  <si>
    <t>福　利　厚　生　費</t>
  </si>
  <si>
    <t>旅　　　　費</t>
  </si>
  <si>
    <t>消 耗 器 具 備 品 費</t>
  </si>
  <si>
    <t>役　務　費</t>
  </si>
  <si>
    <t>業　務　委　託　費</t>
  </si>
  <si>
    <t>（月）</t>
    <rPh sb="1" eb="2">
      <t>ツキ</t>
    </rPh>
    <phoneticPr fontId="4"/>
  </si>
  <si>
    <t>そ　の　他</t>
  </si>
  <si>
    <t>事　務　費　用　計　（C）</t>
  </si>
  <si>
    <t>そ　の　他　の　費　用　（D)</t>
  </si>
  <si>
    <t>退 職 給 与 引 当 金 繰 入　（E）</t>
  </si>
  <si>
    <t>委　託　料</t>
  </si>
  <si>
    <t>保育士等非常勤職員人件費</t>
    <rPh sb="0" eb="3">
      <t>ホイクシ</t>
    </rPh>
    <rPh sb="3" eb="4">
      <t>トウ</t>
    </rPh>
    <rPh sb="4" eb="5">
      <t>ヒ</t>
    </rPh>
    <rPh sb="5" eb="7">
      <t>ジョウキン</t>
    </rPh>
    <rPh sb="7" eb="9">
      <t>ショクイン</t>
    </rPh>
    <rPh sb="9" eb="12">
      <t>ジンケンヒ</t>
    </rPh>
    <phoneticPr fontId="47"/>
  </si>
  <si>
    <t>そ　の　他　委　託　経　費</t>
    <rPh sb="4" eb="5">
      <t>タ</t>
    </rPh>
    <rPh sb="6" eb="7">
      <t>イ</t>
    </rPh>
    <rPh sb="8" eb="9">
      <t>タク</t>
    </rPh>
    <rPh sb="10" eb="11">
      <t>ヘ</t>
    </rPh>
    <rPh sb="12" eb="13">
      <t>ヒ</t>
    </rPh>
    <phoneticPr fontId="47"/>
  </si>
  <si>
    <t>支出合計（A)+(B)+(C)+(D)+(E)+(F)</t>
  </si>
  <si>
    <t>この抄本は，決算書の原本と相違ありません。</t>
    <rPh sb="6" eb="8">
      <t>ケッサン</t>
    </rPh>
    <phoneticPr fontId="47"/>
  </si>
  <si>
    <t>令和　　　年　　　月　　　日</t>
    <rPh sb="0" eb="2">
      <t>レイワ</t>
    </rPh>
    <phoneticPr fontId="4"/>
  </si>
  <si>
    <t xml:space="preserve">（※その他の場合）
</t>
    <rPh sb="4" eb="5">
      <t>タ</t>
    </rPh>
    <rPh sb="6" eb="8">
      <t>バアイ</t>
    </rPh>
    <phoneticPr fontId="4"/>
  </si>
  <si>
    <t>代表者</t>
  </si>
  <si>
    <t>科目の説明</t>
    <rPh sb="0" eb="2">
      <t>カモク</t>
    </rPh>
    <rPh sb="3" eb="5">
      <t>セツメイ</t>
    </rPh>
    <phoneticPr fontId="4"/>
  </si>
  <si>
    <t>保育に要する費用の保護者負担額。（給食費を含むが、おやつ代は含まない。）</t>
  </si>
  <si>
    <t>保護者が負担するおやつ代</t>
  </si>
  <si>
    <t>上記以外の収入（寄付金など）。1科目の金額が5万円を超える場合は備考欄にその内容を記入すること。</t>
  </si>
  <si>
    <t>常勤の保育士等に支払った諸手当</t>
  </si>
  <si>
    <t>③月間換算児童数</t>
    <rPh sb="1" eb="3">
      <t>ゲッカン</t>
    </rPh>
    <rPh sb="3" eb="5">
      <t>カンサン</t>
    </rPh>
    <rPh sb="5" eb="7">
      <t>ジドウ</t>
    </rPh>
    <rPh sb="7" eb="8">
      <t>スウ</t>
    </rPh>
    <phoneticPr fontId="4"/>
  </si>
  <si>
    <t>非常勤の保育士等（保育士，保育士助手）に支払った俸給</t>
    <rPh sb="0" eb="1">
      <t>ヒ</t>
    </rPh>
    <phoneticPr fontId="4"/>
  </si>
  <si>
    <t>非常勤の保育士等に支払った諸手当</t>
    <rPh sb="0" eb="1">
      <t>ヒ</t>
    </rPh>
    <phoneticPr fontId="4"/>
  </si>
  <si>
    <t>非常勤の保育士等対する社会保険料等の事業主負担額</t>
    <rPh sb="0" eb="1">
      <t>ヒ</t>
    </rPh>
    <phoneticPr fontId="4"/>
  </si>
  <si>
    <t>　※このシートについては，各施設が補助基準に該当するかどうかの判断の基本となるものでありますので，誤りの無いように入力をお願いします。</t>
    <rPh sb="13" eb="14">
      <t>カク</t>
    </rPh>
    <rPh sb="14" eb="16">
      <t>シセツ</t>
    </rPh>
    <rPh sb="17" eb="19">
      <t>ホジョ</t>
    </rPh>
    <rPh sb="19" eb="21">
      <t>キジュン</t>
    </rPh>
    <rPh sb="22" eb="24">
      <t>ガイトウ</t>
    </rPh>
    <rPh sb="31" eb="33">
      <t>ハンダン</t>
    </rPh>
    <rPh sb="34" eb="36">
      <t>キホン</t>
    </rPh>
    <rPh sb="49" eb="50">
      <t>アヤマ</t>
    </rPh>
    <rPh sb="52" eb="53">
      <t>ナ</t>
    </rPh>
    <rPh sb="57" eb="59">
      <t>ニュウリョク</t>
    </rPh>
    <rPh sb="61" eb="62">
      <t>ネガ</t>
    </rPh>
    <phoneticPr fontId="4"/>
  </si>
  <si>
    <r>
      <t xml:space="preserve">保育士等職員以外の給与
</t>
    </r>
    <r>
      <rPr>
        <sz val="9"/>
        <rFont val="ＭＳ Ｐ明朝"/>
        <family val="1"/>
        <charset val="128"/>
      </rPr>
      <t>　（給与・諸手当・法定福利費の合計）</t>
    </r>
  </si>
  <si>
    <t>保育士，保育士助手以外に院内保育所運営に係る職員がいる場合に記入すること。（例：病児保育に係る看護職員）</t>
  </si>
  <si>
    <t>児童の主食費、副食費、間食費及び調味料等の費用</t>
  </si>
  <si>
    <t>施設内医療に要する薬品、医療器具、衛生材料の購入費及び児童の健康診断の実施、施設内の消毒等に要する費用</t>
  </si>
  <si>
    <t>14日</t>
    <rPh sb="2" eb="3">
      <t>ニチ</t>
    </rPh>
    <phoneticPr fontId="4"/>
  </si>
  <si>
    <t>日</t>
    <rPh sb="0" eb="1">
      <t>ヒ</t>
    </rPh>
    <phoneticPr fontId="4"/>
  </si>
  <si>
    <t>職員の健康診断、福利厚生のための費用及び職員に貸与する被服等の購入費用等</t>
  </si>
  <si>
    <t>運営を関係団体に委託している場合の非常勤の保育士等人件費に係る委託料</t>
    <rPh sb="17" eb="20">
      <t>ヒジョウキン</t>
    </rPh>
    <rPh sb="21" eb="23">
      <t>ホイク</t>
    </rPh>
    <rPh sb="23" eb="24">
      <t>シ</t>
    </rPh>
    <rPh sb="24" eb="25">
      <t>トウ</t>
    </rPh>
    <rPh sb="25" eb="28">
      <t>ジンケンヒ</t>
    </rPh>
    <rPh sb="29" eb="30">
      <t>カカ</t>
    </rPh>
    <phoneticPr fontId="4"/>
  </si>
  <si>
    <t>施設業務のための職員の出張旅費及び各種職員研修への出席旅費</t>
  </si>
  <si>
    <r>
      <t xml:space="preserve">〇当該年度の在籍児童（未就学児）総数 </t>
    </r>
    <r>
      <rPr>
        <sz val="10"/>
        <color rgb="FFFF0000"/>
        <rFont val="ＭＳ Ｐゴシック"/>
        <family val="3"/>
        <charset val="128"/>
      </rPr>
      <t>（※年齢区分は当該年度４月１日現在で区分けする）</t>
    </r>
    <rPh sb="1" eb="5">
      <t>トウガイネンド</t>
    </rPh>
    <rPh sb="6" eb="8">
      <t>ザイセキ</t>
    </rPh>
    <rPh sb="8" eb="10">
      <t>ジドウ</t>
    </rPh>
    <rPh sb="11" eb="15">
      <t>ミシュウガクジ</t>
    </rPh>
    <rPh sb="16" eb="17">
      <t>ソウ</t>
    </rPh>
    <rPh sb="17" eb="18">
      <t>スウ</t>
    </rPh>
    <rPh sb="21" eb="23">
      <t>ネンレイ</t>
    </rPh>
    <rPh sb="23" eb="25">
      <t>クブン</t>
    </rPh>
    <rPh sb="26" eb="28">
      <t>トウガイ</t>
    </rPh>
    <rPh sb="28" eb="30">
      <t>ネンド</t>
    </rPh>
    <rPh sb="31" eb="32">
      <t>ガツ</t>
    </rPh>
    <rPh sb="33" eb="34">
      <t>ニチ</t>
    </rPh>
    <rPh sb="34" eb="36">
      <t>ゲンザイ</t>
    </rPh>
    <rPh sb="37" eb="39">
      <t>クワ</t>
    </rPh>
    <phoneticPr fontId="4"/>
  </si>
  <si>
    <t>施設運営に必要な消耗品（用紙、文房具、雑誌等）であって、給食費に属さない費用</t>
  </si>
  <si>
    <t>自動計算（LとMの少ない方の額）</t>
    <rPh sb="0" eb="4">
      <t>ジドウケイサン</t>
    </rPh>
    <rPh sb="9" eb="10">
      <t>スク</t>
    </rPh>
    <rPh sb="12" eb="13">
      <t>ホウ</t>
    </rPh>
    <rPh sb="14" eb="15">
      <t>ガク</t>
    </rPh>
    <phoneticPr fontId="4"/>
  </si>
  <si>
    <t>事務用の計算機など減価償却を必要としないもので１年を超えて使用できるものであって炊具食器費に属さない費用</t>
  </si>
  <si>
    <t>洗濯、清掃等施設業務の一部を他に委託するための費用</t>
  </si>
  <si>
    <t>委託費及び上記以外の費用。1科目の金額が5万円を超える場合は備考欄にその内容を記入すること。</t>
    <rPh sb="0" eb="2">
      <t>イタク</t>
    </rPh>
    <rPh sb="2" eb="3">
      <t>ヒ</t>
    </rPh>
    <rPh sb="3" eb="4">
      <t>オヨ</t>
    </rPh>
    <rPh sb="5" eb="7">
      <t>ジョウキ</t>
    </rPh>
    <rPh sb="7" eb="9">
      <t>イガイ</t>
    </rPh>
    <rPh sb="10" eb="12">
      <t>ヒヨウ</t>
    </rPh>
    <rPh sb="30" eb="32">
      <t>ビコウ</t>
    </rPh>
    <rPh sb="32" eb="33">
      <t>ラン</t>
    </rPh>
    <rPh sb="36" eb="38">
      <t>ナイヨウ</t>
    </rPh>
    <rPh sb="39" eb="41">
      <t>キニュウ</t>
    </rPh>
    <phoneticPr fontId="48"/>
  </si>
  <si>
    <t>運営を関係団体に委託している場合の常勤の保育士等人件費に係る委託料</t>
    <rPh sb="17" eb="19">
      <t>ジョウキン</t>
    </rPh>
    <rPh sb="20" eb="22">
      <t>ホイク</t>
    </rPh>
    <rPh sb="22" eb="23">
      <t>シ</t>
    </rPh>
    <rPh sb="23" eb="24">
      <t>トウ</t>
    </rPh>
    <rPh sb="24" eb="27">
      <t>ジンケンヒ</t>
    </rPh>
    <rPh sb="28" eb="29">
      <t>カカ</t>
    </rPh>
    <phoneticPr fontId="4"/>
  </si>
  <si>
    <t>保護者職種</t>
    <rPh sb="0" eb="3">
      <t>ホゴシャ</t>
    </rPh>
    <rPh sb="3" eb="5">
      <t>ショクシュ</t>
    </rPh>
    <phoneticPr fontId="4"/>
  </si>
  <si>
    <t>①15日/月以上保育した児童数</t>
    <rPh sb="3" eb="4">
      <t>ニチ</t>
    </rPh>
    <rPh sb="5" eb="6">
      <t>ツキ</t>
    </rPh>
    <rPh sb="6" eb="8">
      <t>イジョウ</t>
    </rPh>
    <rPh sb="8" eb="10">
      <t>ホイク</t>
    </rPh>
    <rPh sb="12" eb="14">
      <t>ジドウ</t>
    </rPh>
    <rPh sb="14" eb="15">
      <t>スウ</t>
    </rPh>
    <phoneticPr fontId="4"/>
  </si>
  <si>
    <t>２日保育する児童数</t>
    <rPh sb="1" eb="2">
      <t>ニチ</t>
    </rPh>
    <rPh sb="2" eb="4">
      <t>ホイク</t>
    </rPh>
    <rPh sb="6" eb="8">
      <t>ジドウ</t>
    </rPh>
    <rPh sb="8" eb="9">
      <t>スウ</t>
    </rPh>
    <phoneticPr fontId="4"/>
  </si>
  <si>
    <t>５日保育する児童数</t>
    <rPh sb="1" eb="2">
      <t>ニチ</t>
    </rPh>
    <rPh sb="2" eb="4">
      <t>ホイク</t>
    </rPh>
    <rPh sb="6" eb="8">
      <t>ジドウ</t>
    </rPh>
    <rPh sb="8" eb="9">
      <t>スウ</t>
    </rPh>
    <phoneticPr fontId="4"/>
  </si>
  <si>
    <t>６日保育する児童数</t>
    <rPh sb="1" eb="2">
      <t>ニチ</t>
    </rPh>
    <rPh sb="2" eb="4">
      <t>ホイク</t>
    </rPh>
    <rPh sb="6" eb="8">
      <t>ジドウ</t>
    </rPh>
    <rPh sb="8" eb="9">
      <t>スウ</t>
    </rPh>
    <phoneticPr fontId="4"/>
  </si>
  <si>
    <t>９日保育する児童数</t>
    <rPh sb="1" eb="2">
      <t>ニチ</t>
    </rPh>
    <rPh sb="2" eb="4">
      <t>ホイク</t>
    </rPh>
    <rPh sb="6" eb="8">
      <t>ジドウ</t>
    </rPh>
    <rPh sb="8" eb="9">
      <t>スウ</t>
    </rPh>
    <phoneticPr fontId="4"/>
  </si>
  <si>
    <t>10日保育する児童数</t>
    <rPh sb="2" eb="3">
      <t>ニチ</t>
    </rPh>
    <rPh sb="3" eb="5">
      <t>ホイク</t>
    </rPh>
    <rPh sb="7" eb="9">
      <t>ジドウ</t>
    </rPh>
    <rPh sb="9" eb="10">
      <t>スウ</t>
    </rPh>
    <phoneticPr fontId="4"/>
  </si>
  <si>
    <t>7日</t>
    <rPh sb="1" eb="2">
      <t>ニチ</t>
    </rPh>
    <phoneticPr fontId="4"/>
  </si>
  <si>
    <t>12日保育する児童数</t>
    <rPh sb="2" eb="3">
      <t>ニチ</t>
    </rPh>
    <rPh sb="3" eb="5">
      <t>ホイク</t>
    </rPh>
    <rPh sb="7" eb="9">
      <t>ジドウ</t>
    </rPh>
    <rPh sb="9" eb="10">
      <t>スウ</t>
    </rPh>
    <phoneticPr fontId="4"/>
  </si>
  <si>
    <t>13日保育する児童数</t>
    <rPh sb="2" eb="3">
      <t>ニチ</t>
    </rPh>
    <rPh sb="3" eb="5">
      <t>ホイク</t>
    </rPh>
    <rPh sb="7" eb="9">
      <t>ジドウ</t>
    </rPh>
    <rPh sb="9" eb="10">
      <t>スウ</t>
    </rPh>
    <phoneticPr fontId="4"/>
  </si>
  <si>
    <t>計　Ｆ</t>
    <rPh sb="0" eb="1">
      <t>ケイ</t>
    </rPh>
    <phoneticPr fontId="4"/>
  </si>
  <si>
    <t>14日保育する児童数</t>
    <rPh sb="2" eb="3">
      <t>ニチ</t>
    </rPh>
    <rPh sb="3" eb="5">
      <t>ホイク</t>
    </rPh>
    <rPh sb="7" eb="9">
      <t>ジドウ</t>
    </rPh>
    <rPh sb="9" eb="10">
      <t>スウ</t>
    </rPh>
    <phoneticPr fontId="4"/>
  </si>
  <si>
    <t>【記入上の留意点】</t>
    <rPh sb="1" eb="3">
      <t>キニュウ</t>
    </rPh>
    <rPh sb="3" eb="4">
      <t>ウエ</t>
    </rPh>
    <rPh sb="5" eb="8">
      <t>リュウイテン</t>
    </rPh>
    <phoneticPr fontId="4"/>
  </si>
  <si>
    <t>　〔補助対象保育児童について〕</t>
    <rPh sb="2" eb="4">
      <t>ホジョ</t>
    </rPh>
    <rPh sb="4" eb="6">
      <t>タイショウ</t>
    </rPh>
    <rPh sb="6" eb="8">
      <t>ホイク</t>
    </rPh>
    <rPh sb="8" eb="10">
      <t>ジドウ</t>
    </rPh>
    <phoneticPr fontId="4"/>
  </si>
  <si>
    <t>　〔補助対象施設としての判断について〕</t>
    <rPh sb="2" eb="4">
      <t>ホジョ</t>
    </rPh>
    <rPh sb="4" eb="6">
      <t>タイショウ</t>
    </rPh>
    <rPh sb="6" eb="8">
      <t>シセツ</t>
    </rPh>
    <rPh sb="12" eb="14">
      <t>ハンダン</t>
    </rPh>
    <phoneticPr fontId="4"/>
  </si>
  <si>
    <t>収入額計　Ｂ</t>
    <rPh sb="0" eb="3">
      <t>シュウニュウガク</t>
    </rPh>
    <rPh sb="3" eb="4">
      <t>ケイ</t>
    </rPh>
    <phoneticPr fontId="4"/>
  </si>
  <si>
    <t>　　・保育児童毎に，氏名，年齢，保護者氏名，保護者所属，４月～３月までの各月利用日数を入力してください。</t>
    <rPh sb="3" eb="5">
      <t>ホイク</t>
    </rPh>
    <rPh sb="5" eb="7">
      <t>ジドウ</t>
    </rPh>
    <rPh sb="7" eb="8">
      <t>ゴト</t>
    </rPh>
    <rPh sb="10" eb="12">
      <t>シメイ</t>
    </rPh>
    <rPh sb="13" eb="15">
      <t>ネンレイ</t>
    </rPh>
    <rPh sb="16" eb="19">
      <t>ホゴシャ</t>
    </rPh>
    <rPh sb="19" eb="21">
      <t>シメイ</t>
    </rPh>
    <rPh sb="22" eb="25">
      <t>ホゴシャ</t>
    </rPh>
    <rPh sb="25" eb="27">
      <t>ショゾク</t>
    </rPh>
    <rPh sb="29" eb="30">
      <t>ガツ</t>
    </rPh>
    <rPh sb="32" eb="33">
      <t>ガツ</t>
    </rPh>
    <rPh sb="36" eb="38">
      <t>カクツキ</t>
    </rPh>
    <rPh sb="38" eb="40">
      <t>リヨウ</t>
    </rPh>
    <rPh sb="40" eb="42">
      <t>ニッスウ</t>
    </rPh>
    <rPh sb="43" eb="45">
      <t>ニュウリョク</t>
    </rPh>
    <phoneticPr fontId="4"/>
  </si>
  <si>
    <t>　　　このシートに入力する児童は，当該病院・診療所の職員に係る未就学児童について入力してください。</t>
    <rPh sb="9" eb="11">
      <t>ニュウリョク</t>
    </rPh>
    <rPh sb="13" eb="15">
      <t>ジドウ</t>
    </rPh>
    <rPh sb="17" eb="19">
      <t>トウガイ</t>
    </rPh>
    <rPh sb="19" eb="21">
      <t>ビョウイン</t>
    </rPh>
    <rPh sb="22" eb="25">
      <t>シンリョウショ</t>
    </rPh>
    <rPh sb="26" eb="28">
      <t>ショクイン</t>
    </rPh>
    <rPh sb="29" eb="30">
      <t>カカ</t>
    </rPh>
    <rPh sb="31" eb="34">
      <t>ミシュウガク</t>
    </rPh>
    <rPh sb="34" eb="36">
      <t>ジドウ</t>
    </rPh>
    <rPh sb="40" eb="42">
      <t>ニュウリョク</t>
    </rPh>
    <phoneticPr fontId="4"/>
  </si>
  <si>
    <t>　　</t>
  </si>
  <si>
    <t>　</t>
  </si>
  <si>
    <t>　このシートで計算した結果，年間平均の補助対象保育児童数（小数点未満切捨て）が当該補助対象型の保育児童数以上である場合であって，かつ保育児童数の要件を満たす月が6か月以上ある場合は，保育児童数が当該補助対象型の補助基準に該当することになります。</t>
  </si>
  <si>
    <t>　その他収入額　Ｂ-④</t>
    <rPh sb="3" eb="4">
      <t>タ</t>
    </rPh>
    <rPh sb="4" eb="6">
      <t>シュウニュウ</t>
    </rPh>
    <rPh sb="6" eb="7">
      <t>ガク</t>
    </rPh>
    <phoneticPr fontId="4"/>
  </si>
  <si>
    <t>　　・保育児童が３０人を超過する場合は，行を挿入して記入してください。</t>
    <rPh sb="3" eb="5">
      <t>ホイク</t>
    </rPh>
    <rPh sb="5" eb="7">
      <t>ジドウ</t>
    </rPh>
    <rPh sb="10" eb="11">
      <t>ニン</t>
    </rPh>
    <rPh sb="12" eb="14">
      <t>チョウカ</t>
    </rPh>
    <rPh sb="16" eb="18">
      <t>バアイ</t>
    </rPh>
    <rPh sb="20" eb="21">
      <t>ギョウ</t>
    </rPh>
    <rPh sb="22" eb="24">
      <t>ソウニュウ</t>
    </rPh>
    <rPh sb="26" eb="28">
      <t>キニュウ</t>
    </rPh>
    <phoneticPr fontId="4"/>
  </si>
  <si>
    <t>１月当たり保育児童数（年間平均（小数点以下第2位を四捨五入））</t>
    <rPh sb="1" eb="2">
      <t>ツキ</t>
    </rPh>
    <rPh sb="2" eb="3">
      <t>ア</t>
    </rPh>
    <rPh sb="5" eb="10">
      <t>ホイクジドウスウ</t>
    </rPh>
    <phoneticPr fontId="4"/>
  </si>
  <si>
    <t>１　保育児童数（未就学児）は，次のシート保育児童数積算根拠から転記されるので，記入不要。</t>
    <rPh sb="2" eb="4">
      <t>ホイク</t>
    </rPh>
    <rPh sb="4" eb="6">
      <t>ジドウ</t>
    </rPh>
    <rPh sb="6" eb="7">
      <t>スウ</t>
    </rPh>
    <rPh sb="8" eb="12">
      <t>ミシュウガクジ</t>
    </rPh>
    <rPh sb="15" eb="16">
      <t>ツギ</t>
    </rPh>
    <rPh sb="20" eb="22">
      <t>ホイク</t>
    </rPh>
    <rPh sb="22" eb="24">
      <t>ジドウ</t>
    </rPh>
    <rPh sb="24" eb="25">
      <t>スウ</t>
    </rPh>
    <rPh sb="25" eb="27">
      <t>セキサン</t>
    </rPh>
    <rPh sb="27" eb="29">
      <t>コンキョ</t>
    </rPh>
    <rPh sb="31" eb="33">
      <t>テンキ</t>
    </rPh>
    <rPh sb="39" eb="41">
      <t>キニュウ</t>
    </rPh>
    <rPh sb="41" eb="43">
      <t>フヨウ</t>
    </rPh>
    <phoneticPr fontId="49"/>
  </si>
  <si>
    <t>２　「常勤職員」とは，年間を通じて平日は概ね8時間以上勤務するものをいい，「非常勤職員」とは，常勤職員以外のものをいう。</t>
    <rPh sb="20" eb="21">
      <t>オオム</t>
    </rPh>
    <phoneticPr fontId="49"/>
  </si>
  <si>
    <t>様式１　事業費精算書</t>
    <rPh sb="0" eb="2">
      <t>ヨウシキ</t>
    </rPh>
    <rPh sb="4" eb="6">
      <t>ジギョウ</t>
    </rPh>
    <rPh sb="6" eb="7">
      <t>ヒ</t>
    </rPh>
    <rPh sb="7" eb="10">
      <t>セイサンショ</t>
    </rPh>
    <phoneticPr fontId="4"/>
  </si>
  <si>
    <t>25日</t>
    <rPh sb="2" eb="3">
      <t>ニチ</t>
    </rPh>
    <phoneticPr fontId="4"/>
  </si>
  <si>
    <t>（水）</t>
    <rPh sb="1" eb="2">
      <t>ミズ</t>
    </rPh>
    <phoneticPr fontId="4"/>
  </si>
  <si>
    <r>
      <t>院内保育運営費補助に係る加算項目実施状況</t>
    </r>
    <r>
      <rPr>
        <b/>
        <sz val="16"/>
        <color rgb="FFFF0000"/>
        <rFont val="ＭＳ ゴシック"/>
        <family val="3"/>
        <charset val="128"/>
      </rPr>
      <t>（２４時間保育）</t>
    </r>
    <rPh sb="0" eb="2">
      <t>インナイ</t>
    </rPh>
    <rPh sb="2" eb="4">
      <t>ホイク</t>
    </rPh>
    <rPh sb="4" eb="7">
      <t>ウンエイヒ</t>
    </rPh>
    <rPh sb="7" eb="9">
      <t>ホジョ</t>
    </rPh>
    <rPh sb="10" eb="11">
      <t>カカ</t>
    </rPh>
    <rPh sb="12" eb="14">
      <t>カサン</t>
    </rPh>
    <rPh sb="14" eb="16">
      <t>コウモク</t>
    </rPh>
    <rPh sb="16" eb="18">
      <t>ジッシ</t>
    </rPh>
    <rPh sb="18" eb="20">
      <t>ジョウキョウ</t>
    </rPh>
    <rPh sb="23" eb="25">
      <t>ジカン</t>
    </rPh>
    <rPh sb="25" eb="27">
      <t>ホイク</t>
    </rPh>
    <phoneticPr fontId="4"/>
  </si>
  <si>
    <t>病院名：</t>
    <rPh sb="0" eb="2">
      <t>ビョウイン</t>
    </rPh>
    <rPh sb="2" eb="3">
      <t>メイ</t>
    </rPh>
    <phoneticPr fontId="4"/>
  </si>
  <si>
    <t>（火）</t>
    <rPh sb="1" eb="2">
      <t>ヒ</t>
    </rPh>
    <phoneticPr fontId="4"/>
  </si>
  <si>
    <t>26日</t>
    <rPh sb="2" eb="3">
      <t>ニチ</t>
    </rPh>
    <phoneticPr fontId="4"/>
  </si>
  <si>
    <t>1日</t>
    <rPh sb="1" eb="2">
      <t>ニチ</t>
    </rPh>
    <phoneticPr fontId="4"/>
  </si>
  <si>
    <t>（木）</t>
    <rPh sb="1" eb="2">
      <t>キ</t>
    </rPh>
    <phoneticPr fontId="4"/>
  </si>
  <si>
    <t>（日）</t>
    <rPh sb="1" eb="2">
      <t>ヒ</t>
    </rPh>
    <phoneticPr fontId="4"/>
  </si>
  <si>
    <t>4日</t>
    <rPh sb="1" eb="2">
      <t>ニチ</t>
    </rPh>
    <phoneticPr fontId="4"/>
  </si>
  <si>
    <t>（金）</t>
    <rPh sb="1" eb="2">
      <t>キン</t>
    </rPh>
    <phoneticPr fontId="4"/>
  </si>
  <si>
    <t>2日</t>
    <rPh sb="1" eb="2">
      <t>ニチ</t>
    </rPh>
    <phoneticPr fontId="4"/>
  </si>
  <si>
    <t>3日</t>
    <rPh sb="1" eb="2">
      <t>ニチ</t>
    </rPh>
    <phoneticPr fontId="4"/>
  </si>
  <si>
    <t>（月・祝）</t>
    <rPh sb="1" eb="2">
      <t>ゲツ</t>
    </rPh>
    <rPh sb="3" eb="4">
      <t>シュク</t>
    </rPh>
    <phoneticPr fontId="4"/>
  </si>
  <si>
    <t>5日</t>
    <rPh sb="1" eb="2">
      <t>ニチ</t>
    </rPh>
    <phoneticPr fontId="4"/>
  </si>
  <si>
    <t>6日</t>
    <rPh sb="1" eb="2">
      <t>ニチ</t>
    </rPh>
    <phoneticPr fontId="4"/>
  </si>
  <si>
    <t>9日</t>
    <rPh sb="1" eb="2">
      <t>ニチ</t>
    </rPh>
    <phoneticPr fontId="4"/>
  </si>
  <si>
    <t>設置者負担額　Ｃ（Ａ-Ｂ）</t>
    <rPh sb="0" eb="3">
      <t>セッチシャ</t>
    </rPh>
    <rPh sb="3" eb="6">
      <t>フタンガク</t>
    </rPh>
    <phoneticPr fontId="4"/>
  </si>
  <si>
    <t>12日</t>
    <rPh sb="2" eb="3">
      <t>ニチ</t>
    </rPh>
    <phoneticPr fontId="4"/>
  </si>
  <si>
    <t>13日</t>
    <rPh sb="2" eb="3">
      <t>ニチ</t>
    </rPh>
    <phoneticPr fontId="4"/>
  </si>
  <si>
    <t>16日</t>
    <rPh sb="2" eb="3">
      <t>ニチ</t>
    </rPh>
    <phoneticPr fontId="4"/>
  </si>
  <si>
    <t>18日</t>
    <rPh sb="2" eb="3">
      <t>ニチ</t>
    </rPh>
    <phoneticPr fontId="4"/>
  </si>
  <si>
    <t>19日</t>
    <rPh sb="2" eb="3">
      <t>ニチ</t>
    </rPh>
    <phoneticPr fontId="4"/>
  </si>
  <si>
    <t>20日</t>
    <rPh sb="2" eb="3">
      <t>ニチ</t>
    </rPh>
    <phoneticPr fontId="4"/>
  </si>
  <si>
    <t>補助所要額　Ｎ</t>
    <rPh sb="0" eb="2">
      <t>ホジョ</t>
    </rPh>
    <rPh sb="2" eb="4">
      <t>ショヨウ</t>
    </rPh>
    <rPh sb="4" eb="5">
      <t>ガク</t>
    </rPh>
    <phoneticPr fontId="4"/>
  </si>
  <si>
    <t>22日</t>
    <rPh sb="2" eb="3">
      <t>ニチ</t>
    </rPh>
    <phoneticPr fontId="4"/>
  </si>
  <si>
    <t>23日</t>
    <rPh sb="2" eb="3">
      <t>ニチ</t>
    </rPh>
    <phoneticPr fontId="4"/>
  </si>
  <si>
    <t>※様式３に記入の補助金収入額から、この補助金の収入額を除いた金額を記入</t>
    <rPh sb="1" eb="3">
      <t>ヨウシキ</t>
    </rPh>
    <rPh sb="8" eb="11">
      <t>ホジョキン</t>
    </rPh>
    <rPh sb="11" eb="13">
      <t>シュウニュウ</t>
    </rPh>
    <rPh sb="13" eb="14">
      <t>ガク</t>
    </rPh>
    <rPh sb="19" eb="22">
      <t>ホジョキン</t>
    </rPh>
    <rPh sb="23" eb="25">
      <t>シュウニュウ</t>
    </rPh>
    <rPh sb="25" eb="26">
      <t>ガク</t>
    </rPh>
    <rPh sb="27" eb="28">
      <t>ノゾ</t>
    </rPh>
    <rPh sb="30" eb="32">
      <t>キンガク</t>
    </rPh>
    <phoneticPr fontId="4"/>
  </si>
  <si>
    <t>27日</t>
    <rPh sb="2" eb="3">
      <t>ニチ</t>
    </rPh>
    <phoneticPr fontId="4"/>
  </si>
  <si>
    <t>29日</t>
    <rPh sb="2" eb="3">
      <t>ニチ</t>
    </rPh>
    <phoneticPr fontId="4"/>
  </si>
  <si>
    <t>31日</t>
    <rPh sb="2" eb="3">
      <t>ニチ</t>
    </rPh>
    <phoneticPr fontId="4"/>
  </si>
  <si>
    <t>合計</t>
    <rPh sb="0" eb="2">
      <t>ゴウケイ</t>
    </rPh>
    <phoneticPr fontId="4"/>
  </si>
  <si>
    <r>
      <t>院内保育運営費補助に係る加算項目実施状況</t>
    </r>
    <r>
      <rPr>
        <b/>
        <sz val="16"/>
        <color rgb="FFFF0000"/>
        <rFont val="ＭＳ ゴシック"/>
        <family val="3"/>
        <charset val="128"/>
      </rPr>
      <t>（病児等保育）</t>
    </r>
    <rPh sb="0" eb="2">
      <t>インナイ</t>
    </rPh>
    <rPh sb="2" eb="4">
      <t>ホイク</t>
    </rPh>
    <rPh sb="4" eb="7">
      <t>ウンエイヒ</t>
    </rPh>
    <rPh sb="7" eb="9">
      <t>ホジョ</t>
    </rPh>
    <rPh sb="10" eb="11">
      <t>カカ</t>
    </rPh>
    <rPh sb="12" eb="14">
      <t>カサン</t>
    </rPh>
    <rPh sb="14" eb="16">
      <t>コウモク</t>
    </rPh>
    <rPh sb="16" eb="18">
      <t>ジッシ</t>
    </rPh>
    <rPh sb="18" eb="20">
      <t>ジョウキョウ</t>
    </rPh>
    <rPh sb="21" eb="23">
      <t>ビョウジ</t>
    </rPh>
    <rPh sb="23" eb="24">
      <t>トウ</t>
    </rPh>
    <rPh sb="24" eb="26">
      <t>ホイク</t>
    </rPh>
    <phoneticPr fontId="4"/>
  </si>
  <si>
    <r>
      <t>院内保育運営費補助に係る加算項目実施状況</t>
    </r>
    <r>
      <rPr>
        <b/>
        <sz val="16"/>
        <color rgb="FFFF0000"/>
        <rFont val="ＭＳ ゴシック"/>
        <family val="3"/>
        <charset val="128"/>
      </rPr>
      <t>（緊急一時保育）</t>
    </r>
    <rPh sb="0" eb="2">
      <t>インナイ</t>
    </rPh>
    <rPh sb="2" eb="4">
      <t>ホイク</t>
    </rPh>
    <rPh sb="4" eb="7">
      <t>ウンエイヒ</t>
    </rPh>
    <rPh sb="7" eb="9">
      <t>ホジョ</t>
    </rPh>
    <rPh sb="10" eb="11">
      <t>カカ</t>
    </rPh>
    <rPh sb="12" eb="14">
      <t>カサン</t>
    </rPh>
    <rPh sb="14" eb="16">
      <t>コウモク</t>
    </rPh>
    <rPh sb="16" eb="18">
      <t>ジッシ</t>
    </rPh>
    <rPh sb="18" eb="20">
      <t>ジョウキョウ</t>
    </rPh>
    <rPh sb="21" eb="23">
      <t>キンキュウ</t>
    </rPh>
    <rPh sb="23" eb="25">
      <t>イチジ</t>
    </rPh>
    <rPh sb="25" eb="27">
      <t>ホイク</t>
    </rPh>
    <phoneticPr fontId="4"/>
  </si>
  <si>
    <t>記入要領</t>
    <rPh sb="2" eb="4">
      <t>ヨウリョウ</t>
    </rPh>
    <phoneticPr fontId="4"/>
  </si>
  <si>
    <r>
      <t>院内保育運営費補助に係る加算項目実施状況</t>
    </r>
    <r>
      <rPr>
        <b/>
        <sz val="16"/>
        <color rgb="FFFF0000"/>
        <rFont val="ＭＳ ゴシック"/>
        <family val="3"/>
        <charset val="128"/>
      </rPr>
      <t>（児童保育）</t>
    </r>
    <rPh sb="0" eb="2">
      <t>インナイ</t>
    </rPh>
    <rPh sb="2" eb="4">
      <t>ホイク</t>
    </rPh>
    <rPh sb="4" eb="7">
      <t>ウンエイヒ</t>
    </rPh>
    <rPh sb="7" eb="9">
      <t>ホジョ</t>
    </rPh>
    <rPh sb="10" eb="11">
      <t>カカ</t>
    </rPh>
    <rPh sb="12" eb="14">
      <t>カサン</t>
    </rPh>
    <rPh sb="14" eb="16">
      <t>コウモク</t>
    </rPh>
    <rPh sb="16" eb="18">
      <t>ジッシ</t>
    </rPh>
    <rPh sb="18" eb="20">
      <t>ジョウキョウ</t>
    </rPh>
    <rPh sb="21" eb="23">
      <t>ジドウ</t>
    </rPh>
    <rPh sb="23" eb="25">
      <t>ホイク</t>
    </rPh>
    <phoneticPr fontId="4"/>
  </si>
  <si>
    <t>様式4－2</t>
    <rPh sb="0" eb="2">
      <t>ヨウシキ</t>
    </rPh>
    <phoneticPr fontId="4"/>
  </si>
  <si>
    <t>様式4－3</t>
    <rPh sb="0" eb="2">
      <t>ヨウシキ</t>
    </rPh>
    <phoneticPr fontId="4"/>
  </si>
  <si>
    <t>様式4－4</t>
    <rPh sb="0" eb="2">
      <t>ヨウシキ</t>
    </rPh>
    <phoneticPr fontId="4"/>
  </si>
  <si>
    <t>様式4－5</t>
    <rPh sb="0" eb="2">
      <t>ヨウシキ</t>
    </rPh>
    <phoneticPr fontId="4"/>
  </si>
  <si>
    <t>　保育料収入額　Ｂ‐①</t>
    <rPh sb="1" eb="4">
      <t>ホイクリョウ</t>
    </rPh>
    <rPh sb="4" eb="6">
      <t>シュウニュウ</t>
    </rPh>
    <rPh sb="6" eb="7">
      <t>ガク</t>
    </rPh>
    <phoneticPr fontId="4"/>
  </si>
  <si>
    <t>自動計算：院内保育事業運営費補助金交付前の額</t>
    <rPh sb="0" eb="2">
      <t>ジドウ</t>
    </rPh>
    <rPh sb="2" eb="4">
      <t>ケイサン</t>
    </rPh>
    <rPh sb="5" eb="7">
      <t>インナイ</t>
    </rPh>
    <rPh sb="7" eb="9">
      <t>ホイク</t>
    </rPh>
    <rPh sb="9" eb="11">
      <t>ジギョウ</t>
    </rPh>
    <rPh sb="11" eb="14">
      <t>ウンエイヒ</t>
    </rPh>
    <rPh sb="14" eb="17">
      <t>ホジョキン</t>
    </rPh>
    <rPh sb="17" eb="19">
      <t>コウフ</t>
    </rPh>
    <rPh sb="19" eb="20">
      <t>マエ</t>
    </rPh>
    <rPh sb="21" eb="22">
      <t>ガク</t>
    </rPh>
    <phoneticPr fontId="4"/>
  </si>
  <si>
    <t>　当該補助金以外の補助金収入額　Ｂ-②</t>
    <rPh sb="1" eb="3">
      <t>トウガイ</t>
    </rPh>
    <rPh sb="3" eb="6">
      <t>ホジョキン</t>
    </rPh>
    <rPh sb="6" eb="8">
      <t>イガイ</t>
    </rPh>
    <rPh sb="9" eb="12">
      <t>ホジョキン</t>
    </rPh>
    <rPh sb="12" eb="14">
      <t>シュウニュウ</t>
    </rPh>
    <rPh sb="14" eb="15">
      <t>ガク</t>
    </rPh>
    <phoneticPr fontId="4"/>
  </si>
  <si>
    <t>　おやつ代収入額　Ｂ-③</t>
    <rPh sb="4" eb="5">
      <t>ダイ</t>
    </rPh>
    <rPh sb="5" eb="7">
      <t>シュウニュウ</t>
    </rPh>
    <rPh sb="7" eb="8">
      <t>ガク</t>
    </rPh>
    <phoneticPr fontId="4"/>
  </si>
  <si>
    <t>自動計算（上記Ｃ）</t>
    <rPh sb="0" eb="2">
      <t>ジドウ</t>
    </rPh>
    <rPh sb="2" eb="4">
      <t>ケイサン</t>
    </rPh>
    <rPh sb="5" eb="7">
      <t>ジョウキ</t>
    </rPh>
    <phoneticPr fontId="4"/>
  </si>
  <si>
    <t>基準額合計　Ｇ（Ｅ+Ｆ）</t>
    <rPh sb="0" eb="2">
      <t>キジュン</t>
    </rPh>
    <rPh sb="2" eb="3">
      <t>ガク</t>
    </rPh>
    <rPh sb="3" eb="5">
      <t>ゴウケイ</t>
    </rPh>
    <phoneticPr fontId="4"/>
  </si>
  <si>
    <t>補助基本額　Ｉ（＝Ｈ）</t>
    <rPh sb="0" eb="2">
      <t>ホジョ</t>
    </rPh>
    <rPh sb="2" eb="4">
      <t>キホン</t>
    </rPh>
    <rPh sb="4" eb="5">
      <t>ガク</t>
    </rPh>
    <phoneticPr fontId="4"/>
  </si>
  <si>
    <r>
      <t>病児保育実施月数（年間</t>
    </r>
    <r>
      <rPr>
        <sz val="14"/>
        <color rgb="FFFF0000"/>
        <rFont val="ＭＳ Ｐゴシック"/>
        <family val="3"/>
        <charset val="128"/>
      </rPr>
      <t>実績</t>
    </r>
    <r>
      <rPr>
        <sz val="14"/>
        <rFont val="ＭＳ Ｐゴシック"/>
        <family val="3"/>
        <charset val="128"/>
      </rPr>
      <t>）</t>
    </r>
    <rPh sb="6" eb="7">
      <t>ゲツ</t>
    </rPh>
    <rPh sb="11" eb="13">
      <t>ジッセキ</t>
    </rPh>
    <phoneticPr fontId="4"/>
  </si>
  <si>
    <r>
      <t>児童（小学校低学年）保育実施日数（年間</t>
    </r>
    <r>
      <rPr>
        <sz val="12"/>
        <color rgb="FFFF0000"/>
        <rFont val="ＭＳ Ｐゴシック"/>
        <family val="3"/>
        <charset val="128"/>
      </rPr>
      <t>実績</t>
    </r>
    <r>
      <rPr>
        <sz val="12"/>
        <rFont val="ＭＳ Ｐゴシック"/>
        <family val="3"/>
        <charset val="128"/>
      </rPr>
      <t>）</t>
    </r>
    <rPh sb="0" eb="2">
      <t>ジドウ</t>
    </rPh>
    <rPh sb="3" eb="6">
      <t>ショウガッコウ</t>
    </rPh>
    <rPh sb="6" eb="9">
      <t>テイガクネン</t>
    </rPh>
    <rPh sb="19" eb="21">
      <t>ジッセキ</t>
    </rPh>
    <phoneticPr fontId="4"/>
  </si>
  <si>
    <t>略さず記入すること。</t>
    <rPh sb="0" eb="1">
      <t>リャク</t>
    </rPh>
    <phoneticPr fontId="4"/>
  </si>
  <si>
    <t>※様式３に記入の金額と同額を記入</t>
    <rPh sb="1" eb="3">
      <t>ヨウシキ</t>
    </rPh>
    <rPh sb="8" eb="10">
      <t>キンガク</t>
    </rPh>
    <rPh sb="11" eb="13">
      <t>ドウガク</t>
    </rPh>
    <phoneticPr fontId="4"/>
  </si>
  <si>
    <t>Ａ型特例：１、Ａ型：２、Ｂ型：４、Ｂ型特例：６ を記入</t>
    <rPh sb="1" eb="2">
      <t>ガタ</t>
    </rPh>
    <rPh sb="2" eb="4">
      <t>トクレイ</t>
    </rPh>
    <rPh sb="8" eb="9">
      <t>ガタ</t>
    </rPh>
    <rPh sb="13" eb="14">
      <t>ガタ</t>
    </rPh>
    <rPh sb="18" eb="19">
      <t>ガタ</t>
    </rPh>
    <rPh sb="19" eb="21">
      <t>トクレイ</t>
    </rPh>
    <phoneticPr fontId="4"/>
  </si>
  <si>
    <t>交付申請時に記入した金額を記入</t>
    <rPh sb="0" eb="2">
      <t>コウフ</t>
    </rPh>
    <rPh sb="2" eb="4">
      <t>シンセイ</t>
    </rPh>
    <rPh sb="4" eb="5">
      <t>ジ</t>
    </rPh>
    <rPh sb="10" eb="12">
      <t>キンガク</t>
    </rPh>
    <phoneticPr fontId="4"/>
  </si>
  <si>
    <t>【記入要領】</t>
  </si>
  <si>
    <t>自動計算
左欄に年間運営日数（実績），右欄は加算額</t>
    <rPh sb="0" eb="2">
      <t>ジドウ</t>
    </rPh>
    <rPh sb="2" eb="4">
      <t>ケイサン</t>
    </rPh>
    <rPh sb="5" eb="6">
      <t>ヒダリ</t>
    </rPh>
    <rPh sb="6" eb="7">
      <t>ラン</t>
    </rPh>
    <rPh sb="8" eb="10">
      <t>ネンカン</t>
    </rPh>
    <rPh sb="10" eb="12">
      <t>ウンエイ</t>
    </rPh>
    <rPh sb="12" eb="14">
      <t>ニッスウ</t>
    </rPh>
    <rPh sb="19" eb="20">
      <t>ミギ</t>
    </rPh>
    <rPh sb="20" eb="21">
      <t>ラン</t>
    </rPh>
    <rPh sb="22" eb="25">
      <t>カサンガク</t>
    </rPh>
    <phoneticPr fontId="4"/>
  </si>
  <si>
    <t>交付決定額を記入</t>
    <rPh sb="0" eb="4">
      <t>コウフケッテイ</t>
    </rPh>
    <rPh sb="4" eb="5">
      <t>ガク</t>
    </rPh>
    <rPh sb="6" eb="8">
      <t>キニュウ</t>
    </rPh>
    <phoneticPr fontId="4"/>
  </si>
  <si>
    <t>精算額　Ｌ（Ｉ×(12-Ｊ)/12×Ｋ×2/3　千円未満切捨）</t>
    <rPh sb="0" eb="2">
      <t>セイサン</t>
    </rPh>
    <rPh sb="2" eb="3">
      <t>ガク</t>
    </rPh>
    <rPh sb="24" eb="26">
      <t>センエン</t>
    </rPh>
    <rPh sb="26" eb="28">
      <t>ミマン</t>
    </rPh>
    <rPh sb="28" eb="29">
      <t>セツ</t>
    </rPh>
    <rPh sb="29" eb="30">
      <t>シャ</t>
    </rPh>
    <phoneticPr fontId="4"/>
  </si>
  <si>
    <t>当該年度院内保育事業運営費実支出額に係る設置者負担額⑥</t>
    <rPh sb="13" eb="17">
      <t>ジツシシュツガク</t>
    </rPh>
    <rPh sb="18" eb="19">
      <t>カカ</t>
    </rPh>
    <rPh sb="20" eb="26">
      <t>セッチシャフタンガク</t>
    </rPh>
    <phoneticPr fontId="4"/>
  </si>
  <si>
    <t>当該年度院内保育事業運営費に係る設置者負担額（選定額）⑧</t>
    <rPh sb="23" eb="26">
      <t>センテイガク</t>
    </rPh>
    <phoneticPr fontId="4"/>
  </si>
  <si>
    <t>負担能力指数⑨＝⑤/⑧</t>
  </si>
  <si>
    <t>負担能力指数による調整率⑩</t>
    <rPh sb="0" eb="2">
      <t>フタン</t>
    </rPh>
    <rPh sb="2" eb="4">
      <t>ノウリョク</t>
    </rPh>
    <rPh sb="4" eb="6">
      <t>シスウ</t>
    </rPh>
    <rPh sb="9" eb="11">
      <t>チョウセイ</t>
    </rPh>
    <rPh sb="11" eb="12">
      <t>リツ</t>
    </rPh>
    <phoneticPr fontId="4"/>
  </si>
  <si>
    <r>
      <t>自動計算（（①*②*③-④）*</t>
    </r>
    <r>
      <rPr>
        <sz val="12"/>
        <color rgb="FFFF0000"/>
        <rFont val="ＭＳ Ｐゴシック"/>
        <family val="3"/>
        <charset val="128"/>
      </rPr>
      <t>⑩</t>
    </r>
    <r>
      <rPr>
        <sz val="12"/>
        <rFont val="ＭＳ Ｐゴシック"/>
        <family val="3"/>
        <charset val="128"/>
      </rPr>
      <t>）</t>
    </r>
    <rPh sb="0" eb="2">
      <t>ジドウ</t>
    </rPh>
    <rPh sb="2" eb="4">
      <t>ケイサン</t>
    </rPh>
    <phoneticPr fontId="4"/>
  </si>
  <si>
    <t>自動計算
（負担能力指数が５未満→1.0、負担能力指数が５以上20未満→0.5）</t>
    <rPh sb="0" eb="4">
      <t>ジドウケイサン</t>
    </rPh>
    <rPh sb="21" eb="23">
      <t>フタン</t>
    </rPh>
    <rPh sb="23" eb="27">
      <t>ノウリョクシスウ</t>
    </rPh>
    <phoneticPr fontId="4"/>
  </si>
  <si>
    <t>　上記④に係る保育児童数（ａ）</t>
    <rPh sb="1" eb="3">
      <t>ジョウキ</t>
    </rPh>
    <rPh sb="5" eb="6">
      <t>カカ</t>
    </rPh>
    <rPh sb="7" eb="9">
      <t>ホイク</t>
    </rPh>
    <rPh sb="9" eb="12">
      <t>ジドウスウ</t>
    </rPh>
    <phoneticPr fontId="4"/>
  </si>
  <si>
    <t>所要額調書の「標準経費」の額を記入</t>
    <rPh sb="0" eb="5">
      <t>ショヨウガクチョウショ</t>
    </rPh>
    <rPh sb="7" eb="11">
      <t>ヒョウジュンケイヒ</t>
    </rPh>
    <rPh sb="13" eb="14">
      <t>ガク</t>
    </rPh>
    <rPh sb="15" eb="17">
      <t>キニュウ</t>
    </rPh>
    <phoneticPr fontId="4"/>
  </si>
  <si>
    <t>令和７年度受給額⇒</t>
    <rPh sb="0" eb="2">
      <t>レイワ</t>
    </rPh>
    <rPh sb="3" eb="5">
      <t>ネンド</t>
    </rPh>
    <rPh sb="5" eb="7">
      <t>ジュキュウ</t>
    </rPh>
    <rPh sb="7" eb="8">
      <t>ガク</t>
    </rPh>
    <phoneticPr fontId="4"/>
  </si>
  <si>
    <r>
      <t>広島県院内保育事業運営費補助金以外に院内保育事業運営費に係る補助金を受給</t>
    </r>
    <r>
      <rPr>
        <sz val="12"/>
        <color rgb="FFFF0000"/>
        <rFont val="ＭＳ Ｐゴシック"/>
        <family val="3"/>
        <charset val="128"/>
      </rPr>
      <t xml:space="preserve">している場合及び令和７年度の受給額を記入してください。
</t>
    </r>
    <r>
      <rPr>
        <b/>
        <u/>
        <sz val="11"/>
        <color rgb="FFFF0000"/>
        <rFont val="ＭＳ Ｐゴシック"/>
        <family val="3"/>
        <charset val="128"/>
      </rPr>
      <t>※受給していない場合は、「０」を記入してください。</t>
    </r>
    <rPh sb="0" eb="3">
      <t>ヒロシマケン</t>
    </rPh>
    <rPh sb="3" eb="5">
      <t>インナイ</t>
    </rPh>
    <rPh sb="5" eb="7">
      <t>ホイク</t>
    </rPh>
    <rPh sb="7" eb="9">
      <t>ジギョウ</t>
    </rPh>
    <rPh sb="9" eb="12">
      <t>ウンエイヒ</t>
    </rPh>
    <rPh sb="12" eb="15">
      <t>ホジョキン</t>
    </rPh>
    <rPh sb="15" eb="17">
      <t>イガイ</t>
    </rPh>
    <rPh sb="18" eb="20">
      <t>インナイ</t>
    </rPh>
    <rPh sb="20" eb="22">
      <t>ホイク</t>
    </rPh>
    <rPh sb="22" eb="24">
      <t>ジギョウ</t>
    </rPh>
    <rPh sb="24" eb="27">
      <t>ウンエイヒ</t>
    </rPh>
    <rPh sb="28" eb="29">
      <t>カカ</t>
    </rPh>
    <rPh sb="30" eb="33">
      <t>ホジョキン</t>
    </rPh>
    <rPh sb="34" eb="36">
      <t>ジュキュウ</t>
    </rPh>
    <rPh sb="40" eb="42">
      <t>バアイ</t>
    </rPh>
    <rPh sb="42" eb="43">
      <t>オヨ</t>
    </rPh>
    <rPh sb="44" eb="46">
      <t>レイワ</t>
    </rPh>
    <rPh sb="47" eb="49">
      <t>ネンド</t>
    </rPh>
    <rPh sb="50" eb="52">
      <t>ジュキュウ</t>
    </rPh>
    <rPh sb="52" eb="53">
      <t>ガク</t>
    </rPh>
    <rPh sb="54" eb="56">
      <t>キニュウ</t>
    </rPh>
    <rPh sb="66" eb="68">
      <t>ジュキュウ</t>
    </rPh>
    <rPh sb="73" eb="75">
      <t>バアイ</t>
    </rPh>
    <rPh sb="81" eb="83">
      <t>キニュウ</t>
    </rPh>
    <phoneticPr fontId="4"/>
  </si>
  <si>
    <t>令和７年度歳入歳出決算書（見込書）抄本</t>
    <rPh sb="0" eb="2">
      <t>レイワ</t>
    </rPh>
    <rPh sb="5" eb="6">
      <t>サイ</t>
    </rPh>
    <rPh sb="6" eb="7">
      <t>イリ</t>
    </rPh>
    <rPh sb="7" eb="8">
      <t>トシ</t>
    </rPh>
    <rPh sb="8" eb="9">
      <t>デ</t>
    </rPh>
    <rPh sb="9" eb="10">
      <t>ケツ</t>
    </rPh>
    <rPh sb="10" eb="11">
      <t>ザン</t>
    </rPh>
    <rPh sb="13" eb="15">
      <t>ミコ</t>
    </rPh>
    <rPh sb="15" eb="16">
      <t>ショ</t>
    </rPh>
    <rPh sb="17" eb="19">
      <t>ショウホン</t>
    </rPh>
    <phoneticPr fontId="47"/>
  </si>
  <si>
    <t>令和７年度決算額</t>
    <rPh sb="0" eb="2">
      <t>レイワ</t>
    </rPh>
    <rPh sb="5" eb="7">
      <t>ケッサン</t>
    </rPh>
    <phoneticPr fontId="47"/>
  </si>
  <si>
    <t>令和７年度決算額</t>
    <rPh sb="5" eb="7">
      <t>ケッサン</t>
    </rPh>
    <phoneticPr fontId="47"/>
  </si>
  <si>
    <t>R7年4月</t>
    <rPh sb="2" eb="3">
      <t>ネン</t>
    </rPh>
    <rPh sb="4" eb="5">
      <t>ガツ</t>
    </rPh>
    <phoneticPr fontId="4"/>
  </si>
  <si>
    <t>R7年5月</t>
    <rPh sb="2" eb="3">
      <t>ネン</t>
    </rPh>
    <rPh sb="4" eb="5">
      <t>ガツ</t>
    </rPh>
    <phoneticPr fontId="4"/>
  </si>
  <si>
    <t>R7年6月</t>
    <rPh sb="2" eb="3">
      <t>ネン</t>
    </rPh>
    <rPh sb="4" eb="5">
      <t>ガツ</t>
    </rPh>
    <phoneticPr fontId="4"/>
  </si>
  <si>
    <t>R7年7月</t>
    <rPh sb="2" eb="3">
      <t>ネン</t>
    </rPh>
    <rPh sb="4" eb="5">
      <t>ガツ</t>
    </rPh>
    <phoneticPr fontId="4"/>
  </si>
  <si>
    <t>R7年8月</t>
    <rPh sb="2" eb="3">
      <t>ネン</t>
    </rPh>
    <rPh sb="4" eb="5">
      <t>ガツ</t>
    </rPh>
    <phoneticPr fontId="4"/>
  </si>
  <si>
    <t>R7年9月</t>
    <rPh sb="2" eb="3">
      <t>ネン</t>
    </rPh>
    <rPh sb="4" eb="5">
      <t>ガツ</t>
    </rPh>
    <phoneticPr fontId="4"/>
  </si>
  <si>
    <t>R7年10月</t>
    <rPh sb="2" eb="3">
      <t>ネン</t>
    </rPh>
    <rPh sb="5" eb="6">
      <t>ガツ</t>
    </rPh>
    <phoneticPr fontId="4"/>
  </si>
  <si>
    <t>R7年11月</t>
    <rPh sb="2" eb="3">
      <t>ネン</t>
    </rPh>
    <rPh sb="5" eb="6">
      <t>ガツ</t>
    </rPh>
    <phoneticPr fontId="4"/>
  </si>
  <si>
    <t>R7年12月</t>
    <rPh sb="2" eb="3">
      <t>ネン</t>
    </rPh>
    <rPh sb="5" eb="6">
      <t>ガツ</t>
    </rPh>
    <phoneticPr fontId="4"/>
  </si>
  <si>
    <t>R8年1月</t>
    <rPh sb="2" eb="3">
      <t>ネン</t>
    </rPh>
    <rPh sb="4" eb="5">
      <t>ガツ</t>
    </rPh>
    <phoneticPr fontId="4"/>
  </si>
  <si>
    <t>R8年2月</t>
    <rPh sb="2" eb="3">
      <t>ネン</t>
    </rPh>
    <rPh sb="4" eb="5">
      <t>ツキ</t>
    </rPh>
    <phoneticPr fontId="4"/>
  </si>
  <si>
    <t>R8年3月</t>
    <rPh sb="2" eb="3">
      <t>ネン</t>
    </rPh>
    <rPh sb="4" eb="5">
      <t>ガツ</t>
    </rPh>
    <phoneticPr fontId="4"/>
  </si>
  <si>
    <t>（日）</t>
    <rPh sb="1" eb="2">
      <t>ニチ</t>
    </rPh>
    <phoneticPr fontId="4"/>
  </si>
  <si>
    <t>（月）</t>
    <rPh sb="1" eb="2">
      <t>ゲツ</t>
    </rPh>
    <phoneticPr fontId="4"/>
  </si>
  <si>
    <t>（水）</t>
    <rPh sb="1" eb="2">
      <t>スイ</t>
    </rPh>
    <phoneticPr fontId="4"/>
  </si>
  <si>
    <t>（土）</t>
    <rPh sb="1" eb="2">
      <t>ド</t>
    </rPh>
    <phoneticPr fontId="4"/>
  </si>
  <si>
    <t>（火）</t>
    <rPh sb="1" eb="2">
      <t>カ</t>
    </rPh>
    <phoneticPr fontId="4"/>
  </si>
  <si>
    <t>（木）</t>
    <rPh sb="1" eb="2">
      <t>モク</t>
    </rPh>
    <phoneticPr fontId="4"/>
  </si>
  <si>
    <t>（火・祝）</t>
    <rPh sb="1" eb="2">
      <t>カ</t>
    </rPh>
    <rPh sb="3" eb="4">
      <t>イワ</t>
    </rPh>
    <phoneticPr fontId="4"/>
  </si>
  <si>
    <t>（月・祝）</t>
    <rPh sb="1" eb="2">
      <t>ゲツ</t>
    </rPh>
    <rPh sb="3" eb="4">
      <t>イワ</t>
    </rPh>
    <phoneticPr fontId="4"/>
  </si>
  <si>
    <t>（水・祝）</t>
    <rPh sb="1" eb="2">
      <t>スイ</t>
    </rPh>
    <rPh sb="3" eb="4">
      <t>シュク</t>
    </rPh>
    <phoneticPr fontId="4"/>
  </si>
  <si>
    <t>（火・祝）</t>
    <rPh sb="1" eb="2">
      <t>カ</t>
    </rPh>
    <rPh sb="3" eb="4">
      <t>シュク</t>
    </rPh>
    <phoneticPr fontId="4"/>
  </si>
  <si>
    <t>（火・祝）</t>
    <rPh sb="1" eb="2">
      <t>ヒ</t>
    </rPh>
    <rPh sb="3" eb="4">
      <t>イワ</t>
    </rPh>
    <phoneticPr fontId="4"/>
  </si>
  <si>
    <t>様式4ー1</t>
    <rPh sb="0" eb="2">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</si>
</sst>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0\)"/>
    <numFmt numFmtId="177" formatCode="0.00_);[Red]\(0.00\)"/>
    <numFmt numFmtId="178" formatCode="#,##0_ "/>
    <numFmt numFmtId="179" formatCode="#,##0_ ;[Red]\-#,##0\ "/>
    <numFmt numFmtId="180" formatCode="#,##0.0_ ;[Red]\-#,##0.0\ "/>
    <numFmt numFmtId="181" formatCode="#,##0.0;[Red]\-#,##0.0"/>
    <numFmt numFmtId="182" formatCode="#,##0_);[Red]\(#,##0\)"/>
  </numFmts>
  <fonts count="70">
    <font>
      <sz val="11"/>
      <color theme="1"/>
      <name val="ＭＳ Ｐゴシック"/>
      <family val="3"/>
      <scheme val="minor"/>
    </font>
    <font>
      <sz val="14"/>
      <name val="ＭＳ 明朝"/>
      <family val="1"/>
    </font>
    <font>
      <sz val="11"/>
      <name val="ＭＳ Ｐゴシック"/>
      <family val="3"/>
    </font>
    <font>
      <sz val="11"/>
      <name val="明朝"/>
      <family val="3"/>
    </font>
    <font>
      <sz val="6"/>
      <name val="ＭＳ Ｐゴシック"/>
      <family val="3"/>
    </font>
    <font>
      <sz val="14"/>
      <name val="ＭＳ Ｐゴシック"/>
      <family val="3"/>
    </font>
    <font>
      <sz val="12"/>
      <name val="ＭＳ Ｐゴシック"/>
      <family val="3"/>
    </font>
    <font>
      <sz val="9"/>
      <name val="ＭＳ Ｐゴシック"/>
      <family val="3"/>
    </font>
    <font>
      <sz val="16"/>
      <name val="ＭＳ Ｐゴシック"/>
      <family val="3"/>
    </font>
    <font>
      <b/>
      <sz val="16"/>
      <name val="ＭＳ Ｐゴシック"/>
      <family val="3"/>
    </font>
    <font>
      <b/>
      <sz val="16"/>
      <color rgb="FFFF0000"/>
      <name val="ＭＳ Ｐゴシック"/>
      <family val="3"/>
    </font>
    <font>
      <sz val="16"/>
      <color rgb="FFFF0000"/>
      <name val="ＭＳ Ｐゴシック"/>
      <family val="3"/>
    </font>
    <font>
      <sz val="10"/>
      <name val="ＭＳ Ｐゴシック"/>
      <family val="3"/>
    </font>
    <font>
      <sz val="12"/>
      <color theme="1"/>
      <name val="ＭＳ Ｐゴシック"/>
      <family val="3"/>
      <scheme val="minor"/>
    </font>
    <font>
      <b/>
      <sz val="11"/>
      <color theme="1"/>
      <name val="ＭＳ Ｐゴシック"/>
      <family val="3"/>
      <scheme val="minor"/>
    </font>
    <font>
      <sz val="12"/>
      <color rgb="FFFF0000"/>
      <name val="ＭＳ Ｐゴシック"/>
      <family val="3"/>
    </font>
    <font>
      <sz val="11"/>
      <color rgb="FFFF0000"/>
      <name val="ＭＳ Ｐゴシック"/>
      <family val="3"/>
      <scheme val="minor"/>
    </font>
    <font>
      <sz val="16"/>
      <color theme="1"/>
      <name val="ＭＳ Ｐゴシック"/>
      <family val="3"/>
      <scheme val="minor"/>
    </font>
    <font>
      <sz val="14"/>
      <color theme="1"/>
      <name val="ＭＳ Ｐゴシック"/>
      <family val="3"/>
      <scheme val="minor"/>
    </font>
    <font>
      <sz val="10"/>
      <color theme="1"/>
      <name val="ＭＳ Ｐゴシック"/>
      <family val="3"/>
      <scheme val="minor"/>
    </font>
    <font>
      <sz val="8"/>
      <color rgb="FFFF0000"/>
      <name val="ＭＳ Ｐゴシック"/>
      <family val="3"/>
    </font>
    <font>
      <sz val="11"/>
      <color theme="1"/>
      <name val="ＭＳ Ｐゴシック"/>
      <family val="3"/>
      <scheme val="minor"/>
    </font>
    <font>
      <sz val="8"/>
      <name val="ＭＳ Ｐゴシック"/>
      <family val="3"/>
    </font>
    <font>
      <sz val="6"/>
      <color theme="1"/>
      <name val="ＭＳ Ｐゴシック"/>
      <family val="2"/>
      <scheme val="minor"/>
    </font>
    <font>
      <sz val="8"/>
      <color theme="1"/>
      <name val="ＭＳ Ｐゴシック"/>
      <family val="3"/>
      <scheme val="minor"/>
    </font>
    <font>
      <b/>
      <sz val="12"/>
      <name val="ＭＳ Ｐゴシック"/>
      <family val="3"/>
    </font>
    <font>
      <b/>
      <u/>
      <sz val="14"/>
      <name val="ＭＳ Ｐゴシック"/>
      <family val="3"/>
    </font>
    <font>
      <b/>
      <u/>
      <sz val="14"/>
      <color theme="1"/>
      <name val="ＭＳ Ｐゴシック"/>
      <family val="3"/>
      <scheme val="minor"/>
    </font>
    <font>
      <sz val="9"/>
      <color theme="1"/>
      <name val="ＭＳ Ｐゴシック"/>
      <family val="3"/>
      <scheme val="minor"/>
    </font>
    <font>
      <sz val="16"/>
      <color indexed="8"/>
      <name val="ＭＳ 明朝"/>
      <family val="1"/>
    </font>
    <font>
      <sz val="16"/>
      <color indexed="10"/>
      <name val="ＭＳ 明朝"/>
      <family val="1"/>
    </font>
    <font>
      <sz val="16"/>
      <color rgb="FFFF0000"/>
      <name val="ＭＳ 明朝"/>
      <family val="1"/>
    </font>
    <font>
      <b/>
      <sz val="20"/>
      <name val="ＭＳ Ｐゴシック"/>
      <family val="3"/>
    </font>
    <font>
      <b/>
      <sz val="14"/>
      <color theme="1"/>
      <name val="ＭＳ Ｐゴシック"/>
      <family val="3"/>
      <scheme val="minor"/>
    </font>
    <font>
      <b/>
      <sz val="20"/>
      <color theme="1"/>
      <name val="ＭＳ Ｐゴシック"/>
      <family val="3"/>
      <scheme val="minor"/>
    </font>
    <font>
      <sz val="11"/>
      <color indexed="8"/>
      <name val="ＭＳ 明朝"/>
      <family val="1"/>
    </font>
    <font>
      <sz val="11"/>
      <name val="ＭＳ Ｐ明朝"/>
      <family val="1"/>
    </font>
    <font>
      <b/>
      <sz val="14"/>
      <name val="ＭＳ Ｐ明朝"/>
      <family val="1"/>
    </font>
    <font>
      <sz val="12"/>
      <name val="ＭＳ Ｐ明朝"/>
      <family val="1"/>
    </font>
    <font>
      <sz val="11"/>
      <name val="ＭＳ ゴシック"/>
      <family val="3"/>
    </font>
    <font>
      <sz val="10"/>
      <color rgb="FFFF0000"/>
      <name val="ＭＳ 明朝"/>
      <family val="1"/>
    </font>
    <font>
      <b/>
      <u/>
      <sz val="11"/>
      <name val="ＭＳ Ｐゴシック"/>
      <family val="3"/>
    </font>
    <font>
      <sz val="10"/>
      <color theme="1"/>
      <name val="Batang"/>
      <family val="1"/>
    </font>
    <font>
      <sz val="14"/>
      <color theme="1"/>
      <name val="ＭＳ ゴシック"/>
      <family val="3"/>
    </font>
    <font>
      <sz val="10"/>
      <color theme="1"/>
      <name val="ＭＳ ゴシック"/>
      <family val="3"/>
    </font>
    <font>
      <sz val="14"/>
      <color theme="1"/>
      <name val="Batang"/>
      <family val="1"/>
    </font>
    <font>
      <b/>
      <sz val="12"/>
      <name val="ＭＳ ゴシック"/>
      <family val="3"/>
    </font>
    <font>
      <sz val="11"/>
      <name val="ＭＳ 明朝"/>
      <family val="1"/>
    </font>
    <font>
      <sz val="14"/>
      <color theme="1"/>
      <name val="ＭＳ ゴシック"/>
      <family val="3"/>
    </font>
    <font>
      <sz val="6"/>
      <name val="ＭＳ Ｐ明朝"/>
      <family val="1"/>
    </font>
    <font>
      <sz val="12"/>
      <color rgb="FFFF0000"/>
      <name val="ＭＳ Ｐゴシック"/>
      <family val="3"/>
      <charset val="128"/>
    </font>
    <font>
      <b/>
      <u/>
      <sz val="11"/>
      <color rgb="FFFF0000"/>
      <name val="ＭＳ Ｐゴシック"/>
      <family val="3"/>
      <charset val="128"/>
    </font>
    <font>
      <sz val="11"/>
      <color theme="1"/>
      <name val="ＭＳ Ｐゴシック"/>
      <family val="3"/>
      <charset val="128"/>
    </font>
    <font>
      <sz val="9"/>
      <color rgb="FFFF0000"/>
      <name val="ＭＳ Ｐゴシック"/>
      <family val="3"/>
      <charset val="128"/>
    </font>
    <font>
      <sz val="10"/>
      <color rgb="FFFF0000"/>
      <name val="ＭＳ Ｐゴシック"/>
      <family val="3"/>
      <charset val="128"/>
    </font>
    <font>
      <sz val="14"/>
      <color rgb="FFFF0000"/>
      <name val="ＭＳ Ｐゴシック"/>
      <family val="3"/>
      <charset val="128"/>
    </font>
    <font>
      <sz val="14"/>
      <name val="ＭＳ Ｐゴシック"/>
      <family val="3"/>
      <charset val="128"/>
    </font>
    <font>
      <b/>
      <sz val="16"/>
      <color indexed="10"/>
      <name val="ＭＳ 明朝"/>
      <family val="1"/>
      <charset val="128"/>
    </font>
    <font>
      <sz val="12"/>
      <name val="ＭＳ Ｐゴシック"/>
      <family val="3"/>
      <charset val="128"/>
    </font>
    <font>
      <sz val="11"/>
      <name val="ＭＳ Ｐゴシック"/>
      <family val="3"/>
      <charset val="128"/>
    </font>
    <font>
      <sz val="9"/>
      <name val="ＭＳ Ｐゴシック"/>
      <family val="3"/>
      <charset val="128"/>
    </font>
    <font>
      <b/>
      <sz val="16"/>
      <color rgb="FFFF0000"/>
      <name val="ＭＳ ゴシック"/>
      <family val="3"/>
      <charset val="128"/>
    </font>
    <font>
      <u/>
      <sz val="10"/>
      <name val="ＭＳ Ｐゴシック"/>
      <family val="3"/>
      <charset val="128"/>
    </font>
    <font>
      <sz val="9"/>
      <name val="ＭＳ Ｐ明朝"/>
      <family val="1"/>
      <charset val="128"/>
    </font>
    <font>
      <b/>
      <sz val="9"/>
      <color indexed="81"/>
      <name val="ＭＳ Ｐゴシック"/>
      <family val="3"/>
      <charset val="128"/>
    </font>
    <font>
      <sz val="9"/>
      <color indexed="81"/>
      <name val="ＭＳ Ｐゴシック"/>
      <family val="3"/>
      <charset val="128"/>
    </font>
    <font>
      <sz val="9"/>
      <color indexed="81"/>
      <name val="MS P ゴシック"/>
      <family val="3"/>
      <charset val="128"/>
    </font>
    <font>
      <b/>
      <sz val="9"/>
      <color indexed="81"/>
      <name val="MS P ゴシック"/>
      <family val="3"/>
      <charset val="128"/>
    </font>
    <font>
      <sz val="6"/>
      <name val="ＭＳ Ｐゴシック"/>
      <family val="3"/>
      <charset val="128"/>
      <scheme val="minor"/>
    </font>
    <font>
      <sz val="14"/>
      <color theme="1"/>
      <name val="ＭＳ ゴシック"/>
      <family val="3"/>
      <charset val="128"/>
    </font>
  </fonts>
  <fills count="8">
    <fill>
      <patternFill patternType="none"/>
    </fill>
    <fill>
      <patternFill patternType="gray125"/>
    </fill>
    <fill>
      <patternFill patternType="solid">
        <fgColor rgb="FF00FF00"/>
        <bgColor indexed="64"/>
      </patternFill>
    </fill>
    <fill>
      <patternFill patternType="solid">
        <fgColor rgb="FFFFFFCC"/>
        <bgColor indexed="64"/>
      </patternFill>
    </fill>
    <fill>
      <patternFill patternType="solid">
        <fgColor rgb="FF00FFFF"/>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FFFF"/>
        <bgColor indexed="64"/>
      </patternFill>
    </fill>
  </fills>
  <borders count="155">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ck">
        <color auto="1"/>
      </left>
      <right style="thin">
        <color auto="1"/>
      </right>
      <top style="thick">
        <color auto="1"/>
      </top>
      <bottom/>
      <diagonal/>
    </border>
    <border>
      <left style="thick">
        <color auto="1"/>
      </left>
      <right style="thin">
        <color auto="1"/>
      </right>
      <top/>
      <bottom/>
      <diagonal/>
    </border>
    <border>
      <left style="thick">
        <color auto="1"/>
      </left>
      <right style="thin">
        <color auto="1"/>
      </right>
      <top/>
      <bottom style="thick">
        <color auto="1"/>
      </bottom>
      <diagonal/>
    </border>
    <border>
      <left style="thick">
        <color auto="1"/>
      </left>
      <right style="thin">
        <color auto="1"/>
      </right>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style="thick">
        <color auto="1"/>
      </top>
      <bottom style="thick">
        <color auto="1"/>
      </bottom>
      <diagonal/>
    </border>
    <border>
      <left/>
      <right/>
      <top style="thick">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style="dashed">
        <color indexed="64"/>
      </left>
      <right style="thin">
        <color indexed="64"/>
      </right>
      <top style="medium">
        <color indexed="64"/>
      </top>
      <bottom style="dashed">
        <color indexed="64"/>
      </bottom>
      <diagonal/>
    </border>
    <border>
      <left style="dashed">
        <color indexed="64"/>
      </left>
      <right style="thin">
        <color indexed="64"/>
      </right>
      <top style="dash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style="thick">
        <color auto="1"/>
      </right>
      <top style="thick">
        <color auto="1"/>
      </top>
      <bottom/>
      <diagonal/>
    </border>
    <border>
      <left style="thin">
        <color auto="1"/>
      </left>
      <right style="thick">
        <color auto="1"/>
      </right>
      <top/>
      <bottom/>
      <diagonal/>
    </border>
    <border>
      <left style="thin">
        <color auto="1"/>
      </left>
      <right style="thick">
        <color auto="1"/>
      </right>
      <top/>
      <bottom style="thick">
        <color auto="1"/>
      </bottom>
      <diagonal/>
    </border>
    <border>
      <left style="thin">
        <color indexed="64"/>
      </left>
      <right/>
      <top/>
      <bottom style="thin">
        <color indexed="64"/>
      </bottom>
      <diagonal/>
    </border>
    <border>
      <left style="thin">
        <color indexed="64"/>
      </left>
      <right/>
      <top style="thin">
        <color indexed="64"/>
      </top>
      <bottom/>
      <diagonal/>
    </border>
    <border>
      <left style="thin">
        <color auto="1"/>
      </left>
      <right/>
      <top style="thick">
        <color auto="1"/>
      </top>
      <bottom style="thick">
        <color auto="1"/>
      </bottom>
      <diagonal/>
    </border>
    <border>
      <left/>
      <right/>
      <top/>
      <bottom style="thick">
        <color auto="1"/>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ck">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thin">
        <color indexed="64"/>
      </top>
      <bottom style="thin">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ck">
        <color auto="1"/>
      </left>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right/>
      <top style="thick">
        <color auto="1"/>
      </top>
      <bottom style="thin">
        <color auto="1"/>
      </bottom>
      <diagonal/>
    </border>
    <border>
      <left style="thin">
        <color auto="1"/>
      </left>
      <right style="thin">
        <color auto="1"/>
      </right>
      <top style="thick">
        <color auto="1"/>
      </top>
      <bottom style="thick">
        <color auto="1"/>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dashed">
        <color indexed="64"/>
      </bottom>
      <diagonal/>
    </border>
    <border>
      <left/>
      <right style="thin">
        <color indexed="64"/>
      </right>
      <top style="dashed">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ck">
        <color auto="1"/>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medium">
        <color indexed="64"/>
      </top>
      <bottom style="thin">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auto="1"/>
      </left>
      <right/>
      <top style="medium">
        <color auto="1"/>
      </top>
      <bottom style="thick">
        <color auto="1"/>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diagonalDown="1">
      <left style="thin">
        <color indexed="64"/>
      </left>
      <right style="thin">
        <color indexed="64"/>
      </right>
      <top style="thin">
        <color indexed="64"/>
      </top>
      <bottom style="medium">
        <color indexed="64"/>
      </bottom>
      <diagonal style="thin">
        <color indexed="64"/>
      </diagonal>
    </border>
    <border>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bottom style="thin">
        <color auto="1"/>
      </bottom>
      <diagonal/>
    </border>
    <border>
      <left style="thin">
        <color indexed="64"/>
      </left>
      <right style="thick">
        <color auto="1"/>
      </right>
      <top style="thick">
        <color auto="1"/>
      </top>
      <bottom style="thick">
        <color auto="1"/>
      </bottom>
      <diagonal/>
    </border>
    <border>
      <left/>
      <right/>
      <top style="medium">
        <color indexed="64"/>
      </top>
      <bottom style="thick">
        <color indexed="64"/>
      </bottom>
      <diagonal/>
    </border>
    <border>
      <left/>
      <right/>
      <top style="medium">
        <color indexed="64"/>
      </top>
      <bottom/>
      <diagonal/>
    </border>
    <border diagonalDown="1">
      <left style="thin">
        <color indexed="64"/>
      </left>
      <right style="medium">
        <color indexed="64"/>
      </right>
      <top style="thin">
        <color indexed="64"/>
      </top>
      <bottom style="medium">
        <color indexed="64"/>
      </bottom>
      <diagonal style="thin">
        <color indexed="64"/>
      </diagonal>
    </border>
    <border>
      <left/>
      <right style="thin">
        <color indexed="64"/>
      </right>
      <top/>
      <bottom style="thin">
        <color indexed="64"/>
      </bottom>
      <diagonal/>
    </border>
    <border>
      <left/>
      <right style="thin">
        <color auto="1"/>
      </right>
      <top style="thick">
        <color auto="1"/>
      </top>
      <bottom style="thick">
        <color auto="1"/>
      </bottom>
      <diagonal/>
    </border>
    <border>
      <left/>
      <right style="thick">
        <color indexed="64"/>
      </right>
      <top style="thick">
        <color indexed="64"/>
      </top>
      <bottom/>
      <diagonal/>
    </border>
    <border>
      <left/>
      <right style="thick">
        <color indexed="64"/>
      </right>
      <top/>
      <bottom/>
      <diagonal/>
    </border>
    <border>
      <left/>
      <right style="thick">
        <color indexed="64"/>
      </right>
      <top/>
      <bottom style="medium">
        <color indexed="64"/>
      </bottom>
      <diagonal/>
    </border>
    <border>
      <left/>
      <right style="thick">
        <color indexed="64"/>
      </right>
      <top style="medium">
        <color indexed="64"/>
      </top>
      <bottom style="medium">
        <color indexed="64"/>
      </bottom>
      <diagonal/>
    </border>
    <border>
      <left/>
      <right style="thick">
        <color auto="1"/>
      </right>
      <top style="medium">
        <color auto="1"/>
      </top>
      <bottom style="thick">
        <color auto="1"/>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ck">
        <color auto="1"/>
      </right>
      <top style="thin">
        <color auto="1"/>
      </top>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ck">
        <color auto="1"/>
      </left>
      <right/>
      <top style="thick">
        <color auto="1"/>
      </top>
      <bottom style="thick">
        <color auto="1"/>
      </bottom>
      <diagonal/>
    </border>
    <border>
      <left style="thin">
        <color auto="1"/>
      </left>
      <right style="medium">
        <color indexed="64"/>
      </right>
      <top style="double">
        <color auto="1"/>
      </top>
      <bottom style="thin">
        <color auto="1"/>
      </bottom>
      <diagonal/>
    </border>
    <border>
      <left/>
      <right style="thick">
        <color auto="1"/>
      </right>
      <top style="thick">
        <color auto="1"/>
      </top>
      <bottom style="thick">
        <color auto="1"/>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uble">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top/>
      <bottom style="double">
        <color indexed="64"/>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style="thin">
        <color indexed="64"/>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s>
  <cellStyleXfs count="8">
    <xf numFmtId="0" fontId="0" fillId="0" borderId="0">
      <alignment vertical="center"/>
    </xf>
    <xf numFmtId="1" fontId="1"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xf numFmtId="0" fontId="2" fillId="0" borderId="0"/>
    <xf numFmtId="0" fontId="3" fillId="0" borderId="0"/>
    <xf numFmtId="38" fontId="21" fillId="0" borderId="0" applyFont="0" applyFill="0" applyBorder="0" applyAlignment="0" applyProtection="0">
      <alignment vertical="center"/>
    </xf>
  </cellStyleXfs>
  <cellXfs count="569">
    <xf numFmtId="0" fontId="0" fillId="0" borderId="0" xfId="0">
      <alignment vertical="center"/>
    </xf>
    <xf numFmtId="0" fontId="2" fillId="0" borderId="0" xfId="5"/>
    <xf numFmtId="0" fontId="2" fillId="0" borderId="0" xfId="5" applyAlignment="1">
      <alignment horizontal="center"/>
    </xf>
    <xf numFmtId="0" fontId="2" fillId="0" borderId="0" xfId="5" applyAlignment="1">
      <alignment wrapText="1"/>
    </xf>
    <xf numFmtId="0" fontId="5" fillId="0" borderId="0" xfId="5" applyFont="1"/>
    <xf numFmtId="0" fontId="6" fillId="0" borderId="0" xfId="5" applyFont="1" applyAlignment="1">
      <alignment horizontal="center" vertical="center"/>
    </xf>
    <xf numFmtId="0" fontId="2" fillId="0" borderId="0" xfId="5" applyAlignment="1">
      <alignment vertical="center"/>
    </xf>
    <xf numFmtId="0" fontId="7" fillId="0" borderId="0" xfId="6" applyFont="1" applyAlignment="1">
      <alignment vertical="center"/>
    </xf>
    <xf numFmtId="0" fontId="7" fillId="0" borderId="0" xfId="0" applyFont="1">
      <alignment vertical="center"/>
    </xf>
    <xf numFmtId="0" fontId="8" fillId="0" borderId="0" xfId="5" applyFont="1" applyAlignment="1">
      <alignment horizontal="center" vertical="center"/>
    </xf>
    <xf numFmtId="0" fontId="5" fillId="0" borderId="0" xfId="5" applyFont="1" applyAlignment="1">
      <alignment horizontal="left" vertical="center"/>
    </xf>
    <xf numFmtId="176" fontId="2" fillId="3" borderId="4" xfId="5" applyNumberFormat="1" applyFill="1" applyBorder="1" applyAlignment="1">
      <alignment vertical="center"/>
    </xf>
    <xf numFmtId="0" fontId="2" fillId="3" borderId="4" xfId="5" applyFill="1" applyBorder="1" applyAlignment="1">
      <alignment vertical="center"/>
    </xf>
    <xf numFmtId="176" fontId="2" fillId="3" borderId="7" xfId="5" applyNumberFormat="1" applyFill="1" applyBorder="1" applyAlignment="1">
      <alignment vertical="center"/>
    </xf>
    <xf numFmtId="0" fontId="5" fillId="0" borderId="0" xfId="5" applyFont="1" applyAlignment="1">
      <alignment vertical="center"/>
    </xf>
    <xf numFmtId="0" fontId="6" fillId="0" borderId="0" xfId="5" applyFont="1" applyAlignment="1">
      <alignment horizontal="left" vertical="center"/>
    </xf>
    <xf numFmtId="0" fontId="6" fillId="2" borderId="13" xfId="5" applyFont="1" applyFill="1" applyBorder="1" applyAlignment="1">
      <alignment horizontal="center" vertical="center" shrinkToFit="1"/>
    </xf>
    <xf numFmtId="0" fontId="2" fillId="0" borderId="14" xfId="5" applyBorder="1" applyAlignment="1">
      <alignment horizontal="center" vertical="center"/>
    </xf>
    <xf numFmtId="0" fontId="2" fillId="0" borderId="11" xfId="5" applyBorder="1" applyAlignment="1">
      <alignment horizontal="center" vertical="center"/>
    </xf>
    <xf numFmtId="0" fontId="2" fillId="0" borderId="18" xfId="5" applyBorder="1" applyAlignment="1">
      <alignment shrinkToFit="1"/>
    </xf>
    <xf numFmtId="0" fontId="2" fillId="0" borderId="19" xfId="5" applyBorder="1" applyAlignment="1">
      <alignment shrinkToFit="1"/>
    </xf>
    <xf numFmtId="0" fontId="2" fillId="0" borderId="20" xfId="5" applyBorder="1" applyAlignment="1">
      <alignment shrinkToFit="1"/>
    </xf>
    <xf numFmtId="0" fontId="2" fillId="0" borderId="21" xfId="5" applyBorder="1" applyAlignment="1">
      <alignment shrinkToFit="1"/>
    </xf>
    <xf numFmtId="0" fontId="6" fillId="0" borderId="0" xfId="5" applyFont="1"/>
    <xf numFmtId="0" fontId="0" fillId="0" borderId="0" xfId="0" applyAlignment="1">
      <alignment horizontal="center" vertical="center"/>
    </xf>
    <xf numFmtId="0" fontId="12" fillId="2" borderId="23" xfId="0" applyFont="1" applyFill="1" applyBorder="1" applyAlignment="1">
      <alignment horizontal="center" vertical="center"/>
    </xf>
    <xf numFmtId="0" fontId="12" fillId="0" borderId="23" xfId="0" applyFont="1" applyBorder="1" applyAlignment="1">
      <alignment horizontal="center" vertical="center"/>
    </xf>
    <xf numFmtId="0" fontId="13" fillId="2" borderId="40" xfId="0" applyFont="1" applyFill="1" applyBorder="1" applyAlignment="1">
      <alignment horizontal="center" vertical="center" shrinkToFit="1"/>
    </xf>
    <xf numFmtId="0" fontId="2" fillId="0" borderId="41" xfId="5" applyBorder="1"/>
    <xf numFmtId="0" fontId="2" fillId="0" borderId="23" xfId="5" applyBorder="1"/>
    <xf numFmtId="0" fontId="2" fillId="0" borderId="45" xfId="5" applyBorder="1"/>
    <xf numFmtId="0" fontId="2" fillId="0" borderId="29" xfId="5" applyBorder="1"/>
    <xf numFmtId="0" fontId="2" fillId="0" borderId="46" xfId="5" applyBorder="1"/>
    <xf numFmtId="0" fontId="2" fillId="0" borderId="47" xfId="5" applyBorder="1"/>
    <xf numFmtId="0" fontId="2" fillId="2" borderId="49" xfId="5" applyFill="1" applyBorder="1" applyAlignment="1">
      <alignment horizontal="center" vertical="center"/>
    </xf>
    <xf numFmtId="0" fontId="2" fillId="0" borderId="50" xfId="5" applyBorder="1"/>
    <xf numFmtId="0" fontId="0" fillId="0" borderId="0" xfId="0" applyAlignment="1">
      <alignment horizontal="left" vertical="center"/>
    </xf>
    <xf numFmtId="0" fontId="13" fillId="2" borderId="40" xfId="0" applyFont="1" applyFill="1" applyBorder="1" applyAlignment="1">
      <alignment horizontal="center" vertical="center" wrapText="1" shrinkToFit="1"/>
    </xf>
    <xf numFmtId="0" fontId="2" fillId="2" borderId="50" xfId="5" applyFill="1" applyBorder="1" applyAlignment="1">
      <alignment horizontal="center" shrinkToFit="1"/>
    </xf>
    <xf numFmtId="0" fontId="2" fillId="0" borderId="18" xfId="5" applyBorder="1"/>
    <xf numFmtId="0" fontId="2" fillId="0" borderId="19" xfId="5" applyBorder="1"/>
    <xf numFmtId="0" fontId="2" fillId="0" borderId="21" xfId="5" applyBorder="1"/>
    <xf numFmtId="0" fontId="2" fillId="2" borderId="59" xfId="5" applyFill="1" applyBorder="1" applyAlignment="1">
      <alignment horizontal="center" vertical="center"/>
    </xf>
    <xf numFmtId="0" fontId="2" fillId="0" borderId="60" xfId="5" applyBorder="1"/>
    <xf numFmtId="0" fontId="19" fillId="2" borderId="40" xfId="0" applyFont="1" applyFill="1" applyBorder="1" applyAlignment="1">
      <alignment horizontal="center" vertical="center" wrapText="1" shrinkToFit="1"/>
    </xf>
    <xf numFmtId="0" fontId="2" fillId="0" borderId="52" xfId="5" applyBorder="1"/>
    <xf numFmtId="0" fontId="2" fillId="2" borderId="60" xfId="5" applyFill="1" applyBorder="1" applyAlignment="1">
      <alignment horizontal="center" shrinkToFit="1"/>
    </xf>
    <xf numFmtId="0" fontId="2" fillId="0" borderId="62" xfId="5" applyBorder="1"/>
    <xf numFmtId="0" fontId="2" fillId="0" borderId="28" xfId="5" applyBorder="1" applyAlignment="1">
      <alignment vertical="center"/>
    </xf>
    <xf numFmtId="20" fontId="20" fillId="0" borderId="28" xfId="5" applyNumberFormat="1" applyFont="1" applyBorder="1" applyAlignment="1">
      <alignment horizontal="right" vertical="center"/>
    </xf>
    <xf numFmtId="38" fontId="2" fillId="0" borderId="10" xfId="7" applyFont="1" applyBorder="1" applyAlignment="1">
      <alignment vertical="center"/>
    </xf>
    <xf numFmtId="38" fontId="2" fillId="0" borderId="11" xfId="7" applyFont="1" applyBorder="1" applyAlignment="1">
      <alignment vertical="center"/>
    </xf>
    <xf numFmtId="0" fontId="6" fillId="2" borderId="40" xfId="5" applyFont="1" applyFill="1" applyBorder="1" applyAlignment="1">
      <alignment horizontal="center" vertical="center" wrapText="1" shrinkToFit="1"/>
    </xf>
    <xf numFmtId="0" fontId="2" fillId="2" borderId="81" xfId="5" applyFill="1" applyBorder="1" applyAlignment="1">
      <alignment horizontal="center" vertical="center"/>
    </xf>
    <xf numFmtId="0" fontId="2" fillId="0" borderId="82" xfId="5" applyBorder="1"/>
    <xf numFmtId="182" fontId="22" fillId="0" borderId="28" xfId="5" applyNumberFormat="1" applyFont="1" applyBorder="1" applyAlignment="1">
      <alignment vertical="center"/>
    </xf>
    <xf numFmtId="0" fontId="23" fillId="0" borderId="23" xfId="0" applyFont="1" applyBorder="1" applyAlignment="1">
      <alignment horizontal="left" vertical="top" wrapText="1"/>
    </xf>
    <xf numFmtId="38" fontId="0" fillId="0" borderId="51" xfId="7" applyFont="1" applyBorder="1" applyAlignment="1">
      <alignment vertical="center"/>
    </xf>
    <xf numFmtId="38" fontId="0" fillId="0" borderId="23" xfId="7" applyFont="1" applyBorder="1" applyAlignment="1">
      <alignment vertical="center"/>
    </xf>
    <xf numFmtId="0" fontId="5" fillId="0" borderId="0" xfId="5" applyFont="1" applyAlignment="1">
      <alignment horizontal="center"/>
    </xf>
    <xf numFmtId="0" fontId="6" fillId="2" borderId="94" xfId="5" applyFont="1" applyFill="1" applyBorder="1" applyAlignment="1">
      <alignment horizontal="center" vertical="center"/>
    </xf>
    <xf numFmtId="0" fontId="2" fillId="0" borderId="29" xfId="5" applyBorder="1" applyAlignment="1">
      <alignment horizontal="center" vertical="center"/>
    </xf>
    <xf numFmtId="0" fontId="2" fillId="0" borderId="0" xfId="5" applyAlignment="1">
      <alignment horizontal="center" vertical="center"/>
    </xf>
    <xf numFmtId="0" fontId="24" fillId="2" borderId="40" xfId="0" applyFont="1" applyFill="1" applyBorder="1" applyAlignment="1">
      <alignment horizontal="center" vertical="center" wrapText="1" shrinkToFit="1"/>
    </xf>
    <xf numFmtId="0" fontId="0" fillId="0" borderId="41" xfId="0" applyBorder="1" applyAlignment="1"/>
    <xf numFmtId="0" fontId="0" fillId="0" borderId="23" xfId="0" applyBorder="1" applyAlignment="1"/>
    <xf numFmtId="0" fontId="2" fillId="0" borderId="100" xfId="5" applyBorder="1"/>
    <xf numFmtId="0" fontId="2" fillId="2" borderId="82" xfId="5" applyFill="1" applyBorder="1" applyAlignment="1">
      <alignment horizontal="center" wrapText="1" shrinkToFit="1"/>
    </xf>
    <xf numFmtId="0" fontId="2" fillId="0" borderId="103" xfId="5" applyBorder="1" applyAlignment="1">
      <alignment wrapText="1"/>
    </xf>
    <xf numFmtId="0" fontId="2" fillId="0" borderId="102" xfId="5" applyBorder="1" applyAlignment="1">
      <alignment wrapText="1"/>
    </xf>
    <xf numFmtId="0" fontId="2" fillId="0" borderId="82" xfId="5" applyBorder="1" applyAlignment="1">
      <alignment wrapText="1"/>
    </xf>
    <xf numFmtId="0" fontId="2" fillId="0" borderId="104" xfId="5" applyBorder="1" applyAlignment="1">
      <alignment wrapText="1"/>
    </xf>
    <xf numFmtId="0" fontId="0" fillId="0" borderId="13" xfId="0" applyBorder="1" applyAlignment="1">
      <alignment horizontal="center" vertical="center"/>
    </xf>
    <xf numFmtId="0" fontId="5" fillId="0" borderId="0" xfId="5" applyFont="1" applyAlignment="1">
      <alignment wrapText="1"/>
    </xf>
    <xf numFmtId="0" fontId="2" fillId="0" borderId="0" xfId="5" applyAlignment="1">
      <alignment vertical="center" wrapText="1"/>
    </xf>
    <xf numFmtId="0" fontId="6" fillId="0" borderId="0" xfId="5" applyFont="1" applyAlignment="1">
      <alignment horizontal="center" vertical="center" wrapText="1"/>
    </xf>
    <xf numFmtId="0" fontId="24" fillId="2" borderId="94" xfId="0" applyFont="1" applyFill="1" applyBorder="1" applyAlignment="1">
      <alignment horizontal="center" vertical="center" wrapText="1" shrinkToFit="1"/>
    </xf>
    <xf numFmtId="0" fontId="2" fillId="0" borderId="96" xfId="5" applyBorder="1" applyAlignment="1">
      <alignment vertical="top" wrapText="1"/>
    </xf>
    <xf numFmtId="0" fontId="0" fillId="0" borderId="66" xfId="0" applyBorder="1" applyAlignment="1">
      <alignment vertical="top" wrapText="1"/>
    </xf>
    <xf numFmtId="0" fontId="0" fillId="0" borderId="107" xfId="0" applyBorder="1" applyAlignment="1">
      <alignment vertical="top" wrapText="1"/>
    </xf>
    <xf numFmtId="0" fontId="2" fillId="0" borderId="108" xfId="5" applyBorder="1"/>
    <xf numFmtId="0" fontId="2" fillId="0" borderId="28" xfId="5" applyBorder="1"/>
    <xf numFmtId="0" fontId="2" fillId="0" borderId="84" xfId="5" applyBorder="1"/>
    <xf numFmtId="0" fontId="2" fillId="0" borderId="109" xfId="5" applyBorder="1"/>
    <xf numFmtId="0" fontId="0" fillId="0" borderId="94" xfId="0" applyBorder="1" applyAlignment="1"/>
    <xf numFmtId="0" fontId="13" fillId="2" borderId="117" xfId="0" applyFont="1" applyFill="1" applyBorder="1" applyAlignment="1">
      <alignment horizontal="center" vertical="center" shrinkToFit="1"/>
    </xf>
    <xf numFmtId="0" fontId="2" fillId="0" borderId="103" xfId="5" applyBorder="1"/>
    <xf numFmtId="0" fontId="2" fillId="0" borderId="102" xfId="5" applyBorder="1"/>
    <xf numFmtId="0" fontId="2" fillId="0" borderId="121" xfId="5" applyBorder="1"/>
    <xf numFmtId="0" fontId="2" fillId="0" borderId="104" xfId="5" applyBorder="1"/>
    <xf numFmtId="176" fontId="2" fillId="0" borderId="0" xfId="5" applyNumberFormat="1"/>
    <xf numFmtId="0" fontId="8" fillId="0" borderId="0" xfId="5" applyFont="1"/>
    <xf numFmtId="0" fontId="8" fillId="0" borderId="0" xfId="5" applyFont="1" applyAlignment="1">
      <alignment horizontal="center"/>
    </xf>
    <xf numFmtId="0" fontId="29" fillId="0" borderId="0" xfId="0" applyFont="1">
      <alignment vertical="center"/>
    </xf>
    <xf numFmtId="0" fontId="30" fillId="0" borderId="0" xfId="0" applyFont="1">
      <alignment vertical="center"/>
    </xf>
    <xf numFmtId="0" fontId="8" fillId="0" borderId="0" xfId="5" applyFont="1" applyAlignment="1">
      <alignment horizontal="left" vertical="center"/>
    </xf>
    <xf numFmtId="0" fontId="8" fillId="2" borderId="13" xfId="5" applyFont="1" applyFill="1" applyBorder="1" applyAlignment="1">
      <alignment horizontal="left" vertical="center" shrinkToFit="1"/>
    </xf>
    <xf numFmtId="0" fontId="8" fillId="0" borderId="14" xfId="5" applyFont="1" applyBorder="1" applyAlignment="1">
      <alignment horizontal="center" vertical="center"/>
    </xf>
    <xf numFmtId="0" fontId="29" fillId="0" borderId="0" xfId="0" applyFont="1" applyAlignment="1">
      <alignment horizontal="center" vertical="center"/>
    </xf>
    <xf numFmtId="0" fontId="16" fillId="0" borderId="0" xfId="0" applyFont="1" applyAlignment="1">
      <alignment vertical="center" wrapText="1"/>
    </xf>
    <xf numFmtId="0" fontId="17" fillId="0" borderId="0" xfId="0" applyFont="1">
      <alignment vertical="center"/>
    </xf>
    <xf numFmtId="0" fontId="17" fillId="2" borderId="40" xfId="0" applyFont="1" applyFill="1" applyBorder="1" applyAlignment="1">
      <alignment horizontal="center" vertical="center" shrinkToFit="1"/>
    </xf>
    <xf numFmtId="0" fontId="8" fillId="0" borderId="41" xfId="5" applyFont="1" applyBorder="1"/>
    <xf numFmtId="0" fontId="8" fillId="0" borderId="23" xfId="5" applyFont="1" applyBorder="1"/>
    <xf numFmtId="0" fontId="30" fillId="0" borderId="0" xfId="0" applyFont="1" applyAlignment="1">
      <alignment horizontal="center" vertical="center"/>
    </xf>
    <xf numFmtId="0" fontId="17" fillId="2" borderId="40" xfId="0" applyFont="1" applyFill="1" applyBorder="1" applyAlignment="1">
      <alignment horizontal="center" vertical="center" wrapText="1" shrinkToFit="1"/>
    </xf>
    <xf numFmtId="0" fontId="17" fillId="0" borderId="0" xfId="0" applyFont="1" applyAlignment="1">
      <alignment horizontal="center" vertical="center"/>
    </xf>
    <xf numFmtId="0" fontId="17" fillId="2" borderId="40" xfId="0" applyFont="1" applyFill="1" applyBorder="1" applyAlignment="1">
      <alignment vertical="center" shrinkToFit="1"/>
    </xf>
    <xf numFmtId="178" fontId="29" fillId="0" borderId="0" xfId="0" applyNumberFormat="1" applyFont="1">
      <alignment vertical="center"/>
    </xf>
    <xf numFmtId="0" fontId="17" fillId="2" borderId="98" xfId="0" applyFont="1" applyFill="1" applyBorder="1" applyAlignment="1">
      <alignment vertical="center" shrinkToFit="1"/>
    </xf>
    <xf numFmtId="0" fontId="8" fillId="0" borderId="45" xfId="5" applyFont="1" applyBorder="1"/>
    <xf numFmtId="0" fontId="8" fillId="0" borderId="29" xfId="5" applyFont="1" applyBorder="1"/>
    <xf numFmtId="0" fontId="8" fillId="2" borderId="13" xfId="5" applyFont="1" applyFill="1" applyBorder="1" applyAlignment="1">
      <alignment horizontal="center" vertical="center"/>
    </xf>
    <xf numFmtId="0" fontId="8" fillId="0" borderId="14" xfId="5" applyFont="1" applyBorder="1"/>
    <xf numFmtId="0" fontId="8" fillId="0" borderId="11" xfId="5" applyFont="1" applyBorder="1"/>
    <xf numFmtId="0" fontId="8" fillId="0" borderId="123" xfId="5" applyFont="1" applyBorder="1"/>
    <xf numFmtId="0" fontId="8" fillId="0" borderId="52" xfId="5" applyFont="1" applyBorder="1"/>
    <xf numFmtId="0" fontId="32" fillId="0" borderId="0" xfId="5" applyFont="1" applyAlignment="1">
      <alignment horizontal="right"/>
    </xf>
    <xf numFmtId="0" fontId="8" fillId="2" borderId="40" xfId="5" applyFont="1" applyFill="1" applyBorder="1" applyAlignment="1">
      <alignment horizontal="center" vertical="center"/>
    </xf>
    <xf numFmtId="0" fontId="34" fillId="0" borderId="0" xfId="0" applyFont="1" applyAlignment="1">
      <alignment horizontal="right"/>
    </xf>
    <xf numFmtId="178" fontId="35" fillId="0" borderId="0" xfId="0" applyNumberFormat="1" applyFont="1">
      <alignment vertical="center"/>
    </xf>
    <xf numFmtId="0" fontId="35" fillId="0" borderId="0" xfId="0" applyFont="1">
      <alignment vertical="center"/>
    </xf>
    <xf numFmtId="0" fontId="8" fillId="2" borderId="94" xfId="5" applyFont="1" applyFill="1" applyBorder="1" applyAlignment="1">
      <alignment horizontal="center" vertical="center"/>
    </xf>
    <xf numFmtId="0" fontId="8" fillId="0" borderId="96" xfId="5" applyFont="1" applyBorder="1"/>
    <xf numFmtId="0" fontId="8" fillId="0" borderId="66" xfId="5" applyFont="1" applyBorder="1"/>
    <xf numFmtId="0" fontId="8" fillId="0" borderId="125" xfId="5" applyFont="1" applyBorder="1"/>
    <xf numFmtId="0" fontId="8" fillId="0" borderId="68" xfId="5" applyFont="1" applyBorder="1"/>
    <xf numFmtId="0" fontId="36" fillId="0" borderId="0" xfId="4" applyFont="1" applyAlignment="1">
      <alignment vertical="center"/>
    </xf>
    <xf numFmtId="0" fontId="38" fillId="0" borderId="0" xfId="4" applyFont="1" applyAlignment="1">
      <alignment vertical="center"/>
    </xf>
    <xf numFmtId="0" fontId="39" fillId="0" borderId="0" xfId="4" applyFont="1" applyAlignment="1">
      <alignment vertical="center"/>
    </xf>
    <xf numFmtId="0" fontId="38" fillId="0" borderId="23" xfId="4" applyFont="1" applyBorder="1" applyAlignment="1">
      <alignment horizontal="center" vertical="center"/>
    </xf>
    <xf numFmtId="0" fontId="38" fillId="0" borderId="23" xfId="4" applyFont="1" applyBorder="1" applyAlignment="1">
      <alignment vertical="center"/>
    </xf>
    <xf numFmtId="0" fontId="38" fillId="0" borderId="41" xfId="4" applyFont="1" applyBorder="1" applyAlignment="1">
      <alignment vertical="center"/>
    </xf>
    <xf numFmtId="0" fontId="38" fillId="0" borderId="132" xfId="4" applyFont="1" applyBorder="1" applyAlignment="1">
      <alignment vertical="center"/>
    </xf>
    <xf numFmtId="0" fontId="38" fillId="0" borderId="133" xfId="4" applyFont="1" applyBorder="1" applyAlignment="1">
      <alignment vertical="center"/>
    </xf>
    <xf numFmtId="0" fontId="38" fillId="0" borderId="134" xfId="4" applyFont="1" applyBorder="1" applyAlignment="1">
      <alignment vertical="center"/>
    </xf>
    <xf numFmtId="0" fontId="38" fillId="0" borderId="108" xfId="4" applyFont="1" applyBorder="1" applyAlignment="1">
      <alignment vertical="center"/>
    </xf>
    <xf numFmtId="0" fontId="38" fillId="0" borderId="136" xfId="4" applyFont="1" applyBorder="1" applyAlignment="1">
      <alignment vertical="center"/>
    </xf>
    <xf numFmtId="0" fontId="38" fillId="0" borderId="138" xfId="4" applyFont="1" applyBorder="1" applyAlignment="1">
      <alignment vertical="center"/>
    </xf>
    <xf numFmtId="0" fontId="38" fillId="0" borderId="135" xfId="4" applyFont="1" applyBorder="1" applyAlignment="1">
      <alignment vertical="center"/>
    </xf>
    <xf numFmtId="0" fontId="38" fillId="0" borderId="141" xfId="4" applyFont="1" applyBorder="1" applyAlignment="1">
      <alignment vertical="center"/>
    </xf>
    <xf numFmtId="0" fontId="38" fillId="0" borderId="0" xfId="4" applyFont="1" applyAlignment="1">
      <alignment horizontal="right" vertical="center"/>
    </xf>
    <xf numFmtId="0" fontId="36" fillId="0" borderId="33" xfId="4" applyFont="1" applyBorder="1" applyAlignment="1">
      <alignment vertical="center"/>
    </xf>
    <xf numFmtId="0" fontId="36" fillId="0" borderId="32" xfId="4" applyFont="1" applyBorder="1" applyAlignment="1">
      <alignment vertical="center"/>
    </xf>
    <xf numFmtId="38" fontId="38" fillId="0" borderId="23" xfId="2" applyFont="1" applyBorder="1" applyAlignment="1">
      <alignment vertical="center"/>
    </xf>
    <xf numFmtId="38" fontId="38" fillId="0" borderId="127" xfId="2" applyFont="1" applyBorder="1" applyAlignment="1">
      <alignment vertical="center"/>
    </xf>
    <xf numFmtId="38" fontId="38" fillId="7" borderId="41" xfId="2" applyFont="1" applyFill="1" applyBorder="1" applyAlignment="1">
      <alignment vertical="center"/>
    </xf>
    <xf numFmtId="38" fontId="38" fillId="7" borderId="136" xfId="2" applyFont="1" applyFill="1" applyBorder="1" applyAlignment="1">
      <alignment vertical="center"/>
    </xf>
    <xf numFmtId="38" fontId="38" fillId="0" borderId="143" xfId="2" applyFont="1" applyBorder="1" applyAlignment="1">
      <alignment vertical="center"/>
    </xf>
    <xf numFmtId="38" fontId="38" fillId="0" borderId="144" xfId="2" applyFont="1" applyBorder="1" applyAlignment="1">
      <alignment vertical="center"/>
    </xf>
    <xf numFmtId="38" fontId="38" fillId="7" borderId="134" xfId="2" applyFont="1" applyFill="1" applyBorder="1" applyAlignment="1">
      <alignment vertical="center"/>
    </xf>
    <xf numFmtId="38" fontId="38" fillId="0" borderId="41" xfId="2" applyFont="1" applyBorder="1" applyAlignment="1">
      <alignment vertical="center"/>
    </xf>
    <xf numFmtId="38" fontId="38" fillId="7" borderId="23" xfId="2" applyFont="1" applyFill="1" applyBorder="1" applyAlignment="1">
      <alignment vertical="center"/>
    </xf>
    <xf numFmtId="38" fontId="38" fillId="0" borderId="136" xfId="2" applyFont="1" applyBorder="1" applyAlignment="1">
      <alignment vertical="center"/>
    </xf>
    <xf numFmtId="38" fontId="38" fillId="0" borderId="134" xfId="2" applyFont="1" applyBorder="1" applyAlignment="1">
      <alignment vertical="center"/>
    </xf>
    <xf numFmtId="38" fontId="38" fillId="0" borderId="135" xfId="2" applyFont="1" applyBorder="1" applyAlignment="1">
      <alignment vertical="center"/>
    </xf>
    <xf numFmtId="38" fontId="38" fillId="7" borderId="141" xfId="2" applyFont="1" applyFill="1" applyBorder="1" applyAlignment="1">
      <alignment vertical="center"/>
    </xf>
    <xf numFmtId="0" fontId="36" fillId="0" borderId="0" xfId="4" applyFont="1" applyAlignment="1">
      <alignment horizontal="right" vertical="center"/>
    </xf>
    <xf numFmtId="0" fontId="38" fillId="0" borderId="127" xfId="4" applyFont="1" applyBorder="1" applyAlignment="1">
      <alignment vertical="center"/>
    </xf>
    <xf numFmtId="0" fontId="41" fillId="0" borderId="0" xfId="4" applyFont="1" applyAlignment="1">
      <alignment vertical="center"/>
    </xf>
    <xf numFmtId="0" fontId="42" fillId="0" borderId="0" xfId="0" applyFont="1" applyAlignment="1">
      <alignment horizontal="right" vertical="center" shrinkToFit="1"/>
    </xf>
    <xf numFmtId="0" fontId="42" fillId="0" borderId="0" xfId="0" applyFont="1" applyAlignment="1">
      <alignment horizontal="center" vertical="center" shrinkToFit="1"/>
    </xf>
    <xf numFmtId="0" fontId="42" fillId="0" borderId="0" xfId="0" applyFont="1" applyAlignment="1">
      <alignment vertical="center" shrinkToFit="1"/>
    </xf>
    <xf numFmtId="0" fontId="43" fillId="0" borderId="0" xfId="0" applyFont="1" applyAlignment="1">
      <alignment horizontal="centerContinuous" vertical="center" shrinkToFit="1"/>
    </xf>
    <xf numFmtId="55" fontId="42" fillId="0" borderId="0" xfId="0" applyNumberFormat="1" applyFont="1" applyAlignment="1">
      <alignment horizontal="right" vertical="center" shrinkToFit="1"/>
    </xf>
    <xf numFmtId="0" fontId="44" fillId="6" borderId="7" xfId="0" applyFont="1" applyFill="1" applyBorder="1" applyAlignment="1">
      <alignment horizontal="center" vertical="center" shrinkToFit="1"/>
    </xf>
    <xf numFmtId="0" fontId="44" fillId="0" borderId="3" xfId="0" applyFont="1" applyBorder="1" applyAlignment="1">
      <alignment horizontal="right" vertical="center" shrinkToFit="1"/>
    </xf>
    <xf numFmtId="0" fontId="44" fillId="0" borderId="4" xfId="0" applyFont="1" applyBorder="1" applyAlignment="1">
      <alignment horizontal="right" vertical="center" shrinkToFit="1"/>
    </xf>
    <xf numFmtId="0" fontId="44" fillId="0" borderId="7" xfId="0" applyFont="1" applyBorder="1" applyAlignment="1">
      <alignment horizontal="right" vertical="center" shrinkToFit="1"/>
    </xf>
    <xf numFmtId="0" fontId="44" fillId="0" borderId="0" xfId="0" applyFont="1" applyAlignment="1">
      <alignment horizontal="right" vertical="center" shrinkToFit="1"/>
    </xf>
    <xf numFmtId="55" fontId="45" fillId="0" borderId="0" xfId="0" applyNumberFormat="1" applyFont="1" applyAlignment="1">
      <alignment horizontal="centerContinuous" vertical="center" shrinkToFit="1"/>
    </xf>
    <xf numFmtId="0" fontId="44" fillId="0" borderId="32" xfId="0" applyFont="1" applyBorder="1" applyAlignment="1">
      <alignment horizontal="center" vertical="center" shrinkToFit="1"/>
    </xf>
    <xf numFmtId="0" fontId="44" fillId="0" borderId="39" xfId="0" applyFont="1" applyBorder="1" applyAlignment="1">
      <alignment horizontal="center" vertical="center" shrinkToFit="1"/>
    </xf>
    <xf numFmtId="0" fontId="44" fillId="0" borderId="0" xfId="0" applyFont="1" applyAlignment="1">
      <alignment horizontal="center" vertical="center" shrinkToFit="1"/>
    </xf>
    <xf numFmtId="0" fontId="45" fillId="0" borderId="0" xfId="0" applyFont="1" applyAlignment="1">
      <alignment horizontal="centerContinuous" vertical="center" shrinkToFit="1"/>
    </xf>
    <xf numFmtId="0" fontId="44" fillId="6" borderId="145" xfId="0" applyFont="1" applyFill="1" applyBorder="1" applyAlignment="1">
      <alignment horizontal="center" vertical="center" shrinkToFit="1"/>
    </xf>
    <xf numFmtId="0" fontId="44" fillId="0" borderId="146" xfId="0" applyFont="1" applyBorder="1" applyAlignment="1">
      <alignment horizontal="center" vertical="center" shrinkToFit="1"/>
    </xf>
    <xf numFmtId="0" fontId="44" fillId="0" borderId="147" xfId="0" applyFont="1" applyBorder="1" applyAlignment="1">
      <alignment horizontal="center" vertical="center" shrinkToFit="1"/>
    </xf>
    <xf numFmtId="0" fontId="44" fillId="0" borderId="145" xfId="0" applyFont="1" applyBorder="1" applyAlignment="1">
      <alignment horizontal="center" vertical="center" shrinkToFit="1"/>
    </xf>
    <xf numFmtId="0" fontId="44" fillId="6" borderId="38" xfId="0" applyFont="1" applyFill="1" applyBorder="1" applyAlignment="1">
      <alignment horizontal="center" vertical="center" shrinkToFit="1"/>
    </xf>
    <xf numFmtId="0" fontId="44" fillId="0" borderId="45" xfId="0" applyFont="1" applyBorder="1" applyAlignment="1">
      <alignment horizontal="right" vertical="center" shrinkToFit="1"/>
    </xf>
    <xf numFmtId="0" fontId="44" fillId="0" borderId="29" xfId="0" applyFont="1" applyBorder="1" applyAlignment="1">
      <alignment horizontal="right" vertical="center" shrinkToFit="1"/>
    </xf>
    <xf numFmtId="0" fontId="44" fillId="0" borderId="38" xfId="0" applyFont="1" applyBorder="1" applyAlignment="1">
      <alignment horizontal="right" vertical="center" shrinkToFit="1"/>
    </xf>
    <xf numFmtId="0" fontId="44" fillId="0" borderId="0" xfId="0" applyFont="1" applyAlignment="1">
      <alignment vertical="center" shrinkToFit="1"/>
    </xf>
    <xf numFmtId="0" fontId="44" fillId="0" borderId="24" xfId="0" applyFont="1" applyBorder="1" applyAlignment="1">
      <alignment horizontal="center" vertical="center" shrinkToFit="1"/>
    </xf>
    <xf numFmtId="0" fontId="44" fillId="0" borderId="146" xfId="0" applyFont="1" applyBorder="1" applyAlignment="1">
      <alignment vertical="center" shrinkToFit="1"/>
    </xf>
    <xf numFmtId="0" fontId="44" fillId="0" borderId="147" xfId="0" applyFont="1" applyBorder="1" applyAlignment="1">
      <alignment vertical="center" shrinkToFit="1"/>
    </xf>
    <xf numFmtId="0" fontId="44" fillId="0" borderId="145" xfId="0" applyFont="1" applyBorder="1" applyAlignment="1">
      <alignment vertical="center" shrinkToFit="1"/>
    </xf>
    <xf numFmtId="0" fontId="44" fillId="0" borderId="38" xfId="0" applyFont="1" applyBorder="1" applyAlignment="1">
      <alignment vertical="center" shrinkToFit="1"/>
    </xf>
    <xf numFmtId="0" fontId="44" fillId="0" borderId="29" xfId="0" applyFont="1" applyBorder="1" applyAlignment="1">
      <alignment vertical="center" shrinkToFit="1"/>
    </xf>
    <xf numFmtId="0" fontId="44" fillId="6" borderId="148" xfId="0" applyFont="1" applyFill="1" applyBorder="1" applyAlignment="1">
      <alignment horizontal="center" vertical="center" shrinkToFit="1"/>
    </xf>
    <xf numFmtId="0" fontId="44" fillId="0" borderId="149" xfId="0" applyFont="1" applyBorder="1" applyAlignment="1">
      <alignment vertical="center" shrinkToFit="1"/>
    </xf>
    <xf numFmtId="0" fontId="44" fillId="0" borderId="150" xfId="0" applyFont="1" applyBorder="1" applyAlignment="1">
      <alignment vertical="center" shrinkToFit="1"/>
    </xf>
    <xf numFmtId="0" fontId="44" fillId="0" borderId="148" xfId="0" applyFont="1" applyBorder="1" applyAlignment="1">
      <alignment vertical="center" shrinkToFit="1"/>
    </xf>
    <xf numFmtId="0" fontId="44" fillId="0" borderId="72" xfId="0" applyFont="1" applyBorder="1" applyAlignment="1">
      <alignment vertical="center" shrinkToFit="1"/>
    </xf>
    <xf numFmtId="0" fontId="44" fillId="0" borderId="151" xfId="0" applyFont="1" applyBorder="1" applyAlignment="1">
      <alignment vertical="center" shrinkToFit="1"/>
    </xf>
    <xf numFmtId="0" fontId="44" fillId="0" borderId="86" xfId="0" applyFont="1" applyBorder="1" applyAlignment="1">
      <alignment vertical="center" shrinkToFit="1"/>
    </xf>
    <xf numFmtId="0" fontId="44" fillId="0" borderId="152" xfId="0" applyFont="1" applyBorder="1" applyAlignment="1">
      <alignment vertical="center" shrinkToFit="1"/>
    </xf>
    <xf numFmtId="0" fontId="6" fillId="0" borderId="0" xfId="5" applyFont="1" applyAlignment="1">
      <alignment horizontal="left"/>
    </xf>
    <xf numFmtId="0" fontId="8" fillId="0" borderId="0" xfId="5"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13" fillId="4" borderId="10" xfId="0" applyFont="1" applyFill="1" applyBorder="1" applyAlignment="1">
      <alignment horizontal="left" vertical="center"/>
    </xf>
    <xf numFmtId="0" fontId="13" fillId="4" borderId="51" xfId="0" applyFont="1" applyFill="1" applyBorder="1">
      <alignment vertical="center"/>
    </xf>
    <xf numFmtId="0" fontId="0" fillId="0" borderId="51" xfId="0" applyBorder="1" applyAlignment="1">
      <alignment horizontal="center" vertical="center"/>
    </xf>
    <xf numFmtId="0" fontId="0" fillId="0" borderId="88" xfId="0" applyBorder="1" applyAlignment="1">
      <alignment horizontal="center" vertical="center"/>
    </xf>
    <xf numFmtId="0" fontId="13" fillId="4" borderId="11" xfId="0" applyFont="1" applyFill="1" applyBorder="1" applyAlignment="1">
      <alignment horizontal="left" vertical="center"/>
    </xf>
    <xf numFmtId="0" fontId="13" fillId="4" borderId="23" xfId="0" applyFont="1" applyFill="1" applyBorder="1">
      <alignment vertical="center"/>
    </xf>
    <xf numFmtId="0" fontId="0" fillId="0" borderId="23" xfId="0" applyBorder="1" applyAlignment="1">
      <alignment horizontal="center" vertical="center"/>
    </xf>
    <xf numFmtId="0" fontId="0" fillId="0" borderId="66" xfId="0" applyBorder="1" applyAlignment="1">
      <alignment horizontal="center" vertical="center"/>
    </xf>
    <xf numFmtId="0" fontId="13" fillId="4" borderId="12" xfId="0" applyFont="1" applyFill="1" applyBorder="1" applyAlignment="1">
      <alignment horizontal="left" vertical="center"/>
    </xf>
    <xf numFmtId="0" fontId="13" fillId="4" borderId="52" xfId="0" applyFont="1" applyFill="1" applyBorder="1">
      <alignment vertical="center"/>
    </xf>
    <xf numFmtId="0" fontId="0" fillId="0" borderId="52" xfId="0" applyBorder="1" applyAlignment="1">
      <alignment horizontal="center" vertical="center"/>
    </xf>
    <xf numFmtId="0" fontId="0" fillId="0" borderId="68" xfId="0" applyBorder="1" applyAlignment="1">
      <alignment horizontal="center" vertical="center"/>
    </xf>
    <xf numFmtId="0" fontId="12" fillId="2" borderId="53" xfId="0" applyFont="1" applyFill="1" applyBorder="1" applyAlignment="1">
      <alignment horizontal="center" vertical="center" wrapText="1"/>
    </xf>
    <xf numFmtId="0" fontId="0" fillId="2" borderId="28" xfId="0" applyFill="1" applyBorder="1" applyAlignment="1">
      <alignment horizontal="center" vertical="center" wrapText="1"/>
    </xf>
    <xf numFmtId="0" fontId="5" fillId="5" borderId="89" xfId="5" applyFont="1" applyFill="1" applyBorder="1" applyAlignment="1">
      <alignment horizontal="center" vertical="center" wrapText="1"/>
    </xf>
    <xf numFmtId="0" fontId="18" fillId="5" borderId="22" xfId="0" applyFont="1" applyFill="1" applyBorder="1" applyAlignment="1">
      <alignment horizontal="center" vertical="center"/>
    </xf>
    <xf numFmtId="0" fontId="18" fillId="5" borderId="110" xfId="0" applyFont="1" applyFill="1" applyBorder="1" applyAlignment="1">
      <alignment horizontal="center" vertical="center"/>
    </xf>
    <xf numFmtId="176" fontId="2" fillId="0" borderId="0" xfId="5" applyNumberFormat="1"/>
    <xf numFmtId="176" fontId="0" fillId="0" borderId="0" xfId="0" applyNumberFormat="1" applyAlignment="1"/>
    <xf numFmtId="0" fontId="12" fillId="0" borderId="53" xfId="0" applyFont="1" applyBorder="1" applyAlignment="1">
      <alignment horizontal="center" vertical="center"/>
    </xf>
    <xf numFmtId="0" fontId="0" fillId="0" borderId="28" xfId="0" applyBorder="1" applyAlignment="1">
      <alignment horizontal="center" vertical="center"/>
    </xf>
    <xf numFmtId="0" fontId="12" fillId="0" borderId="24" xfId="0" applyFont="1" applyBorder="1" applyAlignment="1">
      <alignment horizontal="left" vertical="top" wrapText="1"/>
    </xf>
    <xf numFmtId="0" fontId="0" fillId="0" borderId="24" xfId="0" applyBorder="1" applyAlignment="1">
      <alignment horizontal="left" vertical="top" wrapText="1"/>
    </xf>
    <xf numFmtId="0" fontId="6" fillId="2" borderId="1" xfId="5" applyFont="1" applyFill="1" applyBorder="1" applyAlignment="1">
      <alignment horizontal="center" vertical="center"/>
    </xf>
    <xf numFmtId="0" fontId="0" fillId="2" borderId="25" xfId="0" applyFill="1" applyBorder="1" applyAlignment="1">
      <alignment horizontal="center" vertical="center"/>
    </xf>
    <xf numFmtId="0" fontId="0" fillId="2" borderId="63" xfId="0" applyFill="1" applyBorder="1" applyAlignment="1">
      <alignment horizontal="center" vertical="center"/>
    </xf>
    <xf numFmtId="0" fontId="6" fillId="2" borderId="13" xfId="5" applyFont="1" applyFill="1" applyBorder="1" applyAlignment="1">
      <alignment horizontal="center" vertical="center"/>
    </xf>
    <xf numFmtId="0" fontId="0" fillId="2" borderId="40" xfId="0" applyFill="1" applyBorder="1" applyAlignment="1">
      <alignment horizontal="center" vertical="center"/>
    </xf>
    <xf numFmtId="0" fontId="6" fillId="2" borderId="1" xfId="5" applyFont="1" applyFill="1" applyBorder="1" applyAlignment="1">
      <alignment horizontal="center" vertical="center" wrapText="1"/>
    </xf>
    <xf numFmtId="0" fontId="0" fillId="0" borderId="63" xfId="0" applyBorder="1" applyAlignment="1">
      <alignment horizontal="center" vertical="center" wrapText="1"/>
    </xf>
    <xf numFmtId="0" fontId="8" fillId="3" borderId="26" xfId="5" applyFont="1" applyFill="1" applyBorder="1" applyAlignment="1">
      <alignment vertical="center"/>
    </xf>
    <xf numFmtId="0" fontId="17" fillId="3" borderId="54" xfId="0" applyFont="1" applyFill="1" applyBorder="1">
      <alignment vertical="center"/>
    </xf>
    <xf numFmtId="0" fontId="17" fillId="3" borderId="64" xfId="0" applyFont="1" applyFill="1" applyBorder="1">
      <alignment vertical="center"/>
    </xf>
    <xf numFmtId="0" fontId="2" fillId="0" borderId="76" xfId="5" applyBorder="1" applyAlignment="1">
      <alignment vertical="center"/>
    </xf>
    <xf numFmtId="0" fontId="0" fillId="0" borderId="54" xfId="0" applyBorder="1">
      <alignment vertical="center"/>
    </xf>
    <xf numFmtId="0" fontId="8" fillId="3" borderId="27" xfId="5" applyFont="1" applyFill="1" applyBorder="1" applyAlignment="1">
      <alignment vertical="center"/>
    </xf>
    <xf numFmtId="0" fontId="17" fillId="3" borderId="55" xfId="0" applyFont="1" applyFill="1" applyBorder="1">
      <alignment vertical="center"/>
    </xf>
    <xf numFmtId="0" fontId="17" fillId="3" borderId="65" xfId="0" applyFont="1" applyFill="1" applyBorder="1">
      <alignment vertical="center"/>
    </xf>
    <xf numFmtId="0" fontId="2" fillId="0" borderId="77" xfId="5" applyBorder="1" applyAlignment="1">
      <alignment vertical="center"/>
    </xf>
    <xf numFmtId="0" fontId="0" fillId="0" borderId="55" xfId="0" applyBorder="1">
      <alignment vertical="center"/>
    </xf>
    <xf numFmtId="0" fontId="8" fillId="3" borderId="28" xfId="5" applyFont="1" applyFill="1" applyBorder="1" applyAlignment="1">
      <alignment vertical="center"/>
    </xf>
    <xf numFmtId="0" fontId="17" fillId="3" borderId="23" xfId="0" applyFont="1" applyFill="1" applyBorder="1">
      <alignment vertical="center"/>
    </xf>
    <xf numFmtId="0" fontId="17" fillId="3" borderId="66" xfId="0" applyFont="1" applyFill="1" applyBorder="1">
      <alignment vertical="center"/>
    </xf>
    <xf numFmtId="0" fontId="2" fillId="0" borderId="28" xfId="5" applyBorder="1" applyAlignment="1">
      <alignment vertical="center"/>
    </xf>
    <xf numFmtId="0" fontId="0" fillId="0" borderId="23" xfId="0" applyBorder="1">
      <alignment vertical="center"/>
    </xf>
    <xf numFmtId="0" fontId="2" fillId="0" borderId="4" xfId="5" applyBorder="1" applyAlignment="1">
      <alignment horizontal="center" vertical="center"/>
    </xf>
    <xf numFmtId="0" fontId="6" fillId="0" borderId="4" xfId="5" applyFont="1" applyBorder="1" applyAlignment="1">
      <alignment vertical="center" wrapText="1"/>
    </xf>
    <xf numFmtId="0" fontId="13" fillId="0" borderId="67" xfId="0" applyFont="1" applyBorder="1" applyAlignment="1">
      <alignment vertical="center" wrapText="1"/>
    </xf>
    <xf numFmtId="0" fontId="2" fillId="0" borderId="4" xfId="5" applyBorder="1" applyAlignment="1">
      <alignment vertical="center" wrapText="1"/>
    </xf>
    <xf numFmtId="0" fontId="0" fillId="0" borderId="67" xfId="0" applyBorder="1" applyAlignment="1">
      <alignment vertical="center" wrapText="1"/>
    </xf>
    <xf numFmtId="177" fontId="2" fillId="0" borderId="28" xfId="5" applyNumberFormat="1" applyBorder="1" applyAlignment="1">
      <alignment vertical="center"/>
    </xf>
    <xf numFmtId="177" fontId="0" fillId="0" borderId="23" xfId="0" applyNumberFormat="1" applyBorder="1">
      <alignment vertical="center"/>
    </xf>
    <xf numFmtId="0" fontId="8" fillId="3" borderId="29" xfId="5" applyFont="1" applyFill="1" applyBorder="1" applyAlignment="1">
      <alignment vertical="center" shrinkToFit="1"/>
    </xf>
    <xf numFmtId="0" fontId="0" fillId="0" borderId="32" xfId="0" applyBorder="1" applyAlignment="1">
      <alignment vertical="center" shrinkToFit="1"/>
    </xf>
    <xf numFmtId="0" fontId="0" fillId="0" borderId="67" xfId="0" applyBorder="1" applyAlignment="1">
      <alignment vertical="center" shrinkToFit="1"/>
    </xf>
    <xf numFmtId="178" fontId="2" fillId="0" borderId="28" xfId="5" applyNumberFormat="1" applyBorder="1" applyAlignment="1">
      <alignment vertical="center"/>
    </xf>
    <xf numFmtId="178" fontId="0" fillId="0" borderId="23" xfId="0" applyNumberFormat="1" applyBorder="1">
      <alignment vertical="center"/>
    </xf>
    <xf numFmtId="0" fontId="7" fillId="0" borderId="4" xfId="5" applyFont="1" applyBorder="1" applyAlignment="1">
      <alignment vertical="center" wrapText="1"/>
    </xf>
    <xf numFmtId="0" fontId="28" fillId="0" borderId="67" xfId="0" applyFont="1" applyBorder="1" applyAlignment="1">
      <alignment vertical="center" wrapText="1"/>
    </xf>
    <xf numFmtId="0" fontId="5" fillId="3" borderId="28" xfId="5" applyFont="1" applyFill="1" applyBorder="1" applyAlignment="1">
      <alignment vertical="center"/>
    </xf>
    <xf numFmtId="0" fontId="18" fillId="3" borderId="23" xfId="0" applyFont="1" applyFill="1" applyBorder="1">
      <alignment vertical="center"/>
    </xf>
    <xf numFmtId="0" fontId="18" fillId="3" borderId="66" xfId="0" applyFont="1" applyFill="1" applyBorder="1">
      <alignment vertical="center"/>
    </xf>
    <xf numFmtId="0" fontId="16" fillId="0" borderId="4" xfId="5" applyFont="1" applyBorder="1" applyAlignment="1">
      <alignment vertical="center" wrapText="1"/>
    </xf>
    <xf numFmtId="0" fontId="16" fillId="0" borderId="67" xfId="0" applyFont="1" applyBorder="1" applyAlignment="1">
      <alignment vertical="center" wrapText="1"/>
    </xf>
    <xf numFmtId="0" fontId="6" fillId="3" borderId="28" xfId="5" applyFont="1" applyFill="1" applyBorder="1" applyAlignment="1">
      <alignment vertical="center"/>
    </xf>
    <xf numFmtId="0" fontId="13" fillId="3" borderId="23" xfId="0" applyFont="1" applyFill="1" applyBorder="1">
      <alignment vertical="center"/>
    </xf>
    <xf numFmtId="0" fontId="13" fillId="3" borderId="66" xfId="0" applyFont="1" applyFill="1" applyBorder="1">
      <alignment vertical="center"/>
    </xf>
    <xf numFmtId="0" fontId="5" fillId="3" borderId="30" xfId="5" applyFont="1" applyFill="1" applyBorder="1" applyAlignment="1">
      <alignment vertical="center"/>
    </xf>
    <xf numFmtId="0" fontId="18" fillId="3" borderId="52" xfId="0" applyFont="1" applyFill="1" applyBorder="1">
      <alignment vertical="center"/>
    </xf>
    <xf numFmtId="0" fontId="18" fillId="3" borderId="68" xfId="0" applyFont="1" applyFill="1" applyBorder="1">
      <alignment vertical="center"/>
    </xf>
    <xf numFmtId="0" fontId="2" fillId="0" borderId="30" xfId="5" applyBorder="1" applyAlignment="1">
      <alignment vertical="center"/>
    </xf>
    <xf numFmtId="0" fontId="0" fillId="0" borderId="52" xfId="0" applyBorder="1">
      <alignment vertical="center"/>
    </xf>
    <xf numFmtId="0" fontId="9" fillId="3" borderId="1" xfId="5" applyFont="1" applyFill="1" applyBorder="1" applyAlignment="1">
      <alignment vertical="center"/>
    </xf>
    <xf numFmtId="0" fontId="14" fillId="0" borderId="25" xfId="0" applyFont="1" applyBorder="1">
      <alignment vertical="center"/>
    </xf>
    <xf numFmtId="0" fontId="14" fillId="0" borderId="63" xfId="0" applyFont="1" applyBorder="1">
      <alignment vertical="center"/>
    </xf>
    <xf numFmtId="38" fontId="2" fillId="0" borderId="13" xfId="7" applyFont="1" applyBorder="1" applyAlignment="1">
      <alignment vertical="center"/>
    </xf>
    <xf numFmtId="38" fontId="0" fillId="0" borderId="40" xfId="7" applyFont="1" applyBorder="1" applyAlignment="1">
      <alignment vertical="center"/>
    </xf>
    <xf numFmtId="0" fontId="2" fillId="0" borderId="98" xfId="5" applyBorder="1" applyAlignment="1">
      <alignment horizontal="left" vertical="center" wrapText="1"/>
    </xf>
    <xf numFmtId="0" fontId="0" fillId="0" borderId="25" xfId="0" applyBorder="1" applyAlignment="1">
      <alignment horizontal="left" vertical="center"/>
    </xf>
    <xf numFmtId="0" fontId="0" fillId="0" borderId="63" xfId="0" applyBorder="1" applyAlignment="1">
      <alignment horizontal="left" vertical="center"/>
    </xf>
    <xf numFmtId="0" fontId="10" fillId="3" borderId="8" xfId="5" applyFont="1" applyFill="1" applyBorder="1" applyAlignment="1">
      <alignment vertical="center"/>
    </xf>
    <xf numFmtId="0" fontId="10" fillId="3" borderId="31" xfId="5" applyFont="1" applyFill="1" applyBorder="1" applyAlignment="1">
      <alignment vertical="center"/>
    </xf>
    <xf numFmtId="0" fontId="10" fillId="3" borderId="69" xfId="5" applyFont="1" applyFill="1" applyBorder="1" applyAlignment="1">
      <alignment vertical="center"/>
    </xf>
    <xf numFmtId="38" fontId="2" fillId="0" borderId="8" xfId="7" applyFont="1" applyBorder="1" applyAlignment="1">
      <alignment vertical="center"/>
    </xf>
    <xf numFmtId="38" fontId="2" fillId="0" borderId="83" xfId="7" applyFont="1" applyBorder="1" applyAlignment="1">
      <alignment vertical="center"/>
    </xf>
    <xf numFmtId="0" fontId="16" fillId="6" borderId="35" xfId="5" applyFont="1" applyFill="1" applyBorder="1" applyAlignment="1">
      <alignment horizontal="center" vertical="center" wrapText="1"/>
    </xf>
    <xf numFmtId="0" fontId="16" fillId="6" borderId="31" xfId="5" applyFont="1" applyFill="1" applyBorder="1" applyAlignment="1">
      <alignment horizontal="center" vertical="center" wrapText="1"/>
    </xf>
    <xf numFmtId="0" fontId="16" fillId="6" borderId="69" xfId="5" applyFont="1" applyFill="1" applyBorder="1" applyAlignment="1">
      <alignment horizontal="center" vertical="center" wrapText="1"/>
    </xf>
    <xf numFmtId="0" fontId="11" fillId="3" borderId="4" xfId="5" applyFont="1" applyFill="1" applyBorder="1" applyAlignment="1">
      <alignment vertical="center"/>
    </xf>
    <xf numFmtId="0" fontId="11" fillId="3" borderId="32" xfId="5" applyFont="1" applyFill="1" applyBorder="1" applyAlignment="1">
      <alignment vertical="center"/>
    </xf>
    <xf numFmtId="0" fontId="11" fillId="3" borderId="67" xfId="5" applyFont="1" applyFill="1" applyBorder="1" applyAlignment="1">
      <alignment vertical="center"/>
    </xf>
    <xf numFmtId="38" fontId="2" fillId="0" borderId="4" xfId="7" applyFont="1" applyBorder="1" applyAlignment="1">
      <alignment vertical="center"/>
    </xf>
    <xf numFmtId="38" fontId="2" fillId="0" borderId="28" xfId="7" applyFont="1" applyBorder="1" applyAlignment="1">
      <alignment vertical="center"/>
    </xf>
    <xf numFmtId="0" fontId="16" fillId="0" borderId="29" xfId="5" applyFont="1" applyBorder="1" applyAlignment="1">
      <alignment horizontal="left" vertical="center" wrapText="1"/>
    </xf>
    <xf numFmtId="0" fontId="16" fillId="0" borderId="32" xfId="5" applyFont="1" applyBorder="1" applyAlignment="1">
      <alignment horizontal="left" vertical="center" wrapText="1"/>
    </xf>
    <xf numFmtId="0" fontId="16" fillId="0" borderId="67" xfId="5" applyFont="1" applyBorder="1" applyAlignment="1">
      <alignment horizontal="left" vertical="center" wrapText="1"/>
    </xf>
    <xf numFmtId="0" fontId="16" fillId="0" borderId="29" xfId="5" applyFont="1" applyBorder="1" applyAlignment="1">
      <alignment horizontal="left" vertical="center" shrinkToFit="1"/>
    </xf>
    <xf numFmtId="0" fontId="16" fillId="0" borderId="32" xfId="5" applyFont="1" applyBorder="1" applyAlignment="1">
      <alignment horizontal="left" vertical="center" shrinkToFit="1"/>
    </xf>
    <xf numFmtId="0" fontId="16" fillId="0" borderId="67" xfId="5" applyFont="1" applyBorder="1" applyAlignment="1">
      <alignment horizontal="left" vertical="center" shrinkToFit="1"/>
    </xf>
    <xf numFmtId="0" fontId="11" fillId="3" borderId="3" xfId="5" applyFont="1" applyFill="1" applyBorder="1" applyAlignment="1">
      <alignment vertical="center"/>
    </xf>
    <xf numFmtId="0" fontId="11" fillId="3" borderId="33" xfId="5" applyFont="1" applyFill="1" applyBorder="1" applyAlignment="1">
      <alignment vertical="center"/>
    </xf>
    <xf numFmtId="0" fontId="11" fillId="3" borderId="70" xfId="5" applyFont="1" applyFill="1" applyBorder="1" applyAlignment="1">
      <alignment vertical="center"/>
    </xf>
    <xf numFmtId="0" fontId="11" fillId="3" borderId="6" xfId="5" applyFont="1" applyFill="1" applyBorder="1" applyAlignment="1">
      <alignment vertical="center"/>
    </xf>
    <xf numFmtId="0" fontId="11" fillId="3" borderId="0" xfId="5" applyFont="1" applyFill="1" applyAlignment="1">
      <alignment vertical="center"/>
    </xf>
    <xf numFmtId="0" fontId="11" fillId="3" borderId="71" xfId="5" applyFont="1" applyFill="1" applyBorder="1" applyAlignment="1">
      <alignment vertical="center"/>
    </xf>
    <xf numFmtId="38" fontId="2" fillId="0" borderId="5" xfId="7" applyFont="1" applyBorder="1" applyAlignment="1">
      <alignment vertical="center"/>
    </xf>
    <xf numFmtId="38" fontId="2" fillId="0" borderId="84" xfId="7" applyFont="1" applyBorder="1" applyAlignment="1">
      <alignment vertical="center"/>
    </xf>
    <xf numFmtId="0" fontId="16" fillId="0" borderId="46" xfId="5" applyFont="1" applyBorder="1" applyAlignment="1">
      <alignment horizontal="left" vertical="center" wrapText="1"/>
    </xf>
    <xf numFmtId="0" fontId="16" fillId="0" borderId="24" xfId="5" applyFont="1" applyBorder="1" applyAlignment="1">
      <alignment horizontal="left" vertical="center" wrapText="1"/>
    </xf>
    <xf numFmtId="0" fontId="16" fillId="0" borderId="115" xfId="5" applyFont="1" applyBorder="1" applyAlignment="1">
      <alignment horizontal="left" vertical="center" wrapText="1"/>
    </xf>
    <xf numFmtId="0" fontId="10" fillId="3" borderId="1" xfId="5" applyFont="1" applyFill="1" applyBorder="1" applyAlignment="1">
      <alignment vertical="center"/>
    </xf>
    <xf numFmtId="0" fontId="10" fillId="3" borderId="25" xfId="5" applyFont="1" applyFill="1" applyBorder="1" applyAlignment="1">
      <alignment vertical="center"/>
    </xf>
    <xf numFmtId="0" fontId="10" fillId="3" borderId="63" xfId="5" applyFont="1" applyFill="1" applyBorder="1" applyAlignment="1">
      <alignment vertical="center"/>
    </xf>
    <xf numFmtId="38" fontId="2" fillId="0" borderId="1" xfId="7" applyFont="1" applyBorder="1" applyAlignment="1">
      <alignment vertical="center"/>
    </xf>
    <xf numFmtId="38" fontId="2" fillId="0" borderId="85" xfId="7" applyFont="1" applyBorder="1" applyAlignment="1">
      <alignment vertical="center"/>
    </xf>
    <xf numFmtId="0" fontId="16" fillId="6" borderId="98" xfId="5" applyFont="1" applyFill="1" applyBorder="1" applyAlignment="1">
      <alignment horizontal="center" vertical="center" wrapText="1"/>
    </xf>
    <xf numFmtId="0" fontId="16" fillId="6" borderId="25" xfId="5" applyFont="1" applyFill="1" applyBorder="1" applyAlignment="1">
      <alignment horizontal="center" vertical="center" wrapText="1"/>
    </xf>
    <xf numFmtId="0" fontId="16" fillId="6" borderId="63" xfId="5" applyFont="1" applyFill="1" applyBorder="1" applyAlignment="1">
      <alignment horizontal="center" vertical="center" wrapText="1"/>
    </xf>
    <xf numFmtId="0" fontId="9" fillId="3" borderId="9" xfId="5" applyFont="1" applyFill="1" applyBorder="1" applyAlignment="1">
      <alignment vertical="center" shrinkToFit="1"/>
    </xf>
    <xf numFmtId="0" fontId="14" fillId="0" borderId="34" xfId="0" applyFont="1" applyBorder="1">
      <alignment vertical="center"/>
    </xf>
    <xf numFmtId="0" fontId="14" fillId="0" borderId="72" xfId="0" applyFont="1" applyBorder="1">
      <alignment vertical="center"/>
    </xf>
    <xf numFmtId="38" fontId="2" fillId="0" borderId="78" xfId="7" applyFont="1" applyBorder="1" applyAlignment="1">
      <alignment vertical="center"/>
    </xf>
    <xf numFmtId="38" fontId="0" fillId="0" borderId="86" xfId="7" applyFont="1" applyBorder="1" applyAlignment="1">
      <alignment vertical="center"/>
    </xf>
    <xf numFmtId="0" fontId="2" fillId="0" borderId="97" xfId="5" applyBorder="1" applyAlignment="1">
      <alignment horizontal="left" vertical="center" wrapText="1"/>
    </xf>
    <xf numFmtId="0" fontId="0" fillId="0" borderId="34" xfId="0" applyBorder="1" applyAlignment="1">
      <alignment horizontal="left" vertical="center"/>
    </xf>
    <xf numFmtId="0" fontId="0" fillId="0" borderId="72" xfId="0" applyBorder="1" applyAlignment="1">
      <alignment horizontal="left" vertical="center"/>
    </xf>
    <xf numFmtId="0" fontId="8" fillId="3" borderId="35" xfId="5" applyFont="1" applyFill="1" applyBorder="1" applyAlignment="1">
      <alignment vertical="center" shrinkToFit="1"/>
    </xf>
    <xf numFmtId="0" fontId="0" fillId="0" borderId="31" xfId="0" applyBorder="1">
      <alignment vertical="center"/>
    </xf>
    <xf numFmtId="0" fontId="0" fillId="0" borderId="69" xfId="0" applyBorder="1">
      <alignment vertical="center"/>
    </xf>
    <xf numFmtId="38" fontId="2" fillId="0" borderId="10" xfId="7" applyFont="1" applyBorder="1" applyAlignment="1">
      <alignment vertical="center"/>
    </xf>
    <xf numFmtId="38" fontId="0" fillId="0" borderId="51" xfId="7" applyFont="1" applyBorder="1" applyAlignment="1">
      <alignment vertical="center"/>
    </xf>
    <xf numFmtId="0" fontId="2" fillId="0" borderId="35" xfId="5" applyBorder="1" applyAlignment="1">
      <alignment horizontal="left" vertical="center" wrapText="1"/>
    </xf>
    <xf numFmtId="0" fontId="0" fillId="0" borderId="31" xfId="0" applyBorder="1" applyAlignment="1">
      <alignment horizontal="left" vertical="center"/>
    </xf>
    <xf numFmtId="0" fontId="0" fillId="0" borderId="69" xfId="0" applyBorder="1" applyAlignment="1">
      <alignment horizontal="left" vertical="center"/>
    </xf>
    <xf numFmtId="0" fontId="0" fillId="0" borderId="32" xfId="0" applyBorder="1">
      <alignment vertical="center"/>
    </xf>
    <xf numFmtId="0" fontId="0" fillId="0" borderId="67" xfId="0" applyBorder="1">
      <alignment vertical="center"/>
    </xf>
    <xf numFmtId="38" fontId="2" fillId="0" borderId="11" xfId="7" applyFont="1" applyBorder="1" applyAlignment="1">
      <alignment vertical="center"/>
    </xf>
    <xf numFmtId="38" fontId="0" fillId="0" borderId="23" xfId="7" applyFont="1" applyBorder="1" applyAlignment="1">
      <alignment vertical="center"/>
    </xf>
    <xf numFmtId="0" fontId="15" fillId="6" borderId="29" xfId="5" applyFont="1" applyFill="1" applyBorder="1" applyAlignment="1">
      <alignment horizontal="center" vertical="center"/>
    </xf>
    <xf numFmtId="0" fontId="16" fillId="6" borderId="32" xfId="0" applyFont="1" applyFill="1" applyBorder="1" applyAlignment="1">
      <alignment horizontal="center" vertical="center"/>
    </xf>
    <xf numFmtId="0" fontId="16" fillId="6" borderId="67" xfId="0" applyFont="1" applyFill="1" applyBorder="1" applyAlignment="1">
      <alignment horizontal="center" vertical="center"/>
    </xf>
    <xf numFmtId="0" fontId="8" fillId="3" borderId="36" xfId="5" applyFont="1" applyFill="1" applyBorder="1" applyAlignment="1">
      <alignment vertical="center" shrinkToFit="1"/>
    </xf>
    <xf numFmtId="0" fontId="0" fillId="0" borderId="56" xfId="0" applyBorder="1">
      <alignment vertical="center"/>
    </xf>
    <xf numFmtId="0" fontId="0" fillId="0" borderId="73" xfId="0" applyBorder="1">
      <alignment vertical="center"/>
    </xf>
    <xf numFmtId="38" fontId="2" fillId="0" borderId="79" xfId="7" applyFont="1" applyBorder="1" applyAlignment="1">
      <alignment vertical="center"/>
    </xf>
    <xf numFmtId="38" fontId="0" fillId="0" borderId="87" xfId="7" applyFont="1" applyBorder="1" applyAlignment="1">
      <alignment vertical="center"/>
    </xf>
    <xf numFmtId="0" fontId="6" fillId="0" borderId="36" xfId="5" applyFont="1" applyBorder="1" applyAlignment="1">
      <alignment horizontal="left" vertical="center"/>
    </xf>
    <xf numFmtId="0" fontId="0" fillId="0" borderId="56" xfId="0" applyBorder="1" applyAlignment="1">
      <alignment horizontal="left" vertical="center"/>
    </xf>
    <xf numFmtId="0" fontId="0" fillId="0" borderId="73" xfId="0" applyBorder="1" applyAlignment="1">
      <alignment horizontal="left" vertical="center"/>
    </xf>
    <xf numFmtId="0" fontId="8" fillId="3" borderId="37" xfId="5" applyFont="1" applyFill="1" applyBorder="1" applyAlignment="1">
      <alignment vertical="center" shrinkToFit="1"/>
    </xf>
    <xf numFmtId="0" fontId="0" fillId="0" borderId="57" xfId="0" applyBorder="1">
      <alignment vertical="center"/>
    </xf>
    <xf numFmtId="0" fontId="0" fillId="0" borderId="74" xfId="0" applyBorder="1">
      <alignment vertical="center"/>
    </xf>
    <xf numFmtId="38" fontId="2" fillId="0" borderId="80" xfId="7" applyFont="1" applyBorder="1" applyAlignment="1">
      <alignment vertical="center"/>
    </xf>
    <xf numFmtId="38" fontId="0" fillId="0" borderId="55" xfId="7" applyFont="1" applyBorder="1" applyAlignment="1">
      <alignment vertical="center"/>
    </xf>
    <xf numFmtId="0" fontId="6" fillId="0" borderId="37" xfId="5" applyFont="1" applyBorder="1" applyAlignment="1">
      <alignment horizontal="left" vertical="center"/>
    </xf>
    <xf numFmtId="0" fontId="0" fillId="0" borderId="57" xfId="0" applyBorder="1" applyAlignment="1">
      <alignment horizontal="left" vertical="center"/>
    </xf>
    <xf numFmtId="0" fontId="0" fillId="0" borderId="74" xfId="0" applyBorder="1" applyAlignment="1">
      <alignment horizontal="left" vertical="center"/>
    </xf>
    <xf numFmtId="38" fontId="2" fillId="5" borderId="11" xfId="7" applyFont="1" applyFill="1" applyBorder="1" applyAlignment="1">
      <alignment vertical="center"/>
    </xf>
    <xf numFmtId="38" fontId="0" fillId="5" borderId="23" xfId="7" applyFont="1" applyFill="1" applyBorder="1" applyAlignment="1">
      <alignment vertical="center"/>
    </xf>
    <xf numFmtId="0" fontId="6" fillId="6" borderId="29" xfId="5" applyFont="1" applyFill="1" applyBorder="1" applyAlignment="1">
      <alignment horizontal="center" vertical="center" wrapText="1"/>
    </xf>
    <xf numFmtId="0" fontId="0" fillId="6" borderId="32" xfId="0" applyFill="1" applyBorder="1" applyAlignment="1">
      <alignment horizontal="center" vertical="center"/>
    </xf>
    <xf numFmtId="0" fontId="0" fillId="6" borderId="67" xfId="0" applyFill="1" applyBorder="1" applyAlignment="1">
      <alignment horizontal="center" vertical="center"/>
    </xf>
    <xf numFmtId="0" fontId="15" fillId="3" borderId="29" xfId="5" applyFont="1" applyFill="1" applyBorder="1" applyAlignment="1">
      <alignment vertical="center" wrapText="1" shrinkToFit="1"/>
    </xf>
    <xf numFmtId="0" fontId="15" fillId="0" borderId="32" xfId="0" applyFont="1" applyBorder="1">
      <alignment vertical="center"/>
    </xf>
    <xf numFmtId="0" fontId="15" fillId="0" borderId="67" xfId="0" applyFont="1" applyBorder="1">
      <alignment vertical="center"/>
    </xf>
    <xf numFmtId="0" fontId="15" fillId="0" borderId="29" xfId="5" applyFont="1" applyBorder="1" applyAlignment="1">
      <alignment horizontal="center" vertical="center" wrapText="1"/>
    </xf>
    <xf numFmtId="0" fontId="16" fillId="0" borderId="32" xfId="0" applyFont="1" applyBorder="1" applyAlignment="1">
      <alignment horizontal="center" vertical="center"/>
    </xf>
    <xf numFmtId="0" fontId="16" fillId="0" borderId="67" xfId="0" applyFont="1" applyBorder="1" applyAlignment="1">
      <alignment horizontal="center" vertical="center"/>
    </xf>
    <xf numFmtId="0" fontId="11" fillId="3" borderId="29" xfId="5" applyFont="1" applyFill="1" applyBorder="1" applyAlignment="1">
      <alignment vertical="center" shrinkToFit="1"/>
    </xf>
    <xf numFmtId="0" fontId="11" fillId="3" borderId="32" xfId="5" applyFont="1" applyFill="1" applyBorder="1" applyAlignment="1">
      <alignment vertical="center" shrinkToFit="1"/>
    </xf>
    <xf numFmtId="0" fontId="11" fillId="3" borderId="67" xfId="5" applyFont="1" applyFill="1" applyBorder="1" applyAlignment="1">
      <alignment vertical="center" shrinkToFit="1"/>
    </xf>
    <xf numFmtId="38" fontId="16" fillId="0" borderId="4" xfId="7" applyFont="1" applyBorder="1" applyAlignment="1">
      <alignment vertical="center"/>
    </xf>
    <xf numFmtId="38" fontId="16" fillId="0" borderId="28" xfId="7" applyFont="1" applyBorder="1" applyAlignment="1">
      <alignment vertical="center"/>
    </xf>
    <xf numFmtId="0" fontId="15" fillId="0" borderId="29" xfId="5" applyFont="1" applyBorder="1" applyAlignment="1">
      <alignment horizontal="left" vertical="center" wrapText="1"/>
    </xf>
    <xf numFmtId="0" fontId="15" fillId="0" borderId="32" xfId="5" applyFont="1" applyBorder="1" applyAlignment="1">
      <alignment horizontal="left" vertical="center" wrapText="1"/>
    </xf>
    <xf numFmtId="0" fontId="15" fillId="0" borderId="67" xfId="5" applyFont="1" applyBorder="1" applyAlignment="1">
      <alignment horizontal="left" vertical="center" wrapText="1"/>
    </xf>
    <xf numFmtId="0" fontId="15" fillId="6" borderId="29" xfId="5" applyFont="1" applyFill="1" applyBorder="1" applyAlignment="1">
      <alignment horizontal="center" vertical="center" wrapText="1"/>
    </xf>
    <xf numFmtId="0" fontId="15" fillId="6" borderId="32" xfId="5" applyFont="1" applyFill="1" applyBorder="1" applyAlignment="1">
      <alignment horizontal="center" vertical="center" wrapText="1"/>
    </xf>
    <xf numFmtId="0" fontId="15" fillId="6" borderId="67" xfId="5" applyFont="1" applyFill="1" applyBorder="1" applyAlignment="1">
      <alignment horizontal="center" vertical="center" wrapText="1"/>
    </xf>
    <xf numFmtId="179" fontId="16" fillId="0" borderId="4" xfId="7" applyNumberFormat="1" applyFont="1" applyBorder="1" applyAlignment="1">
      <alignment vertical="center"/>
    </xf>
    <xf numFmtId="179" fontId="16" fillId="0" borderId="28" xfId="7" applyNumberFormat="1" applyFont="1" applyBorder="1" applyAlignment="1">
      <alignment vertical="center"/>
    </xf>
    <xf numFmtId="0" fontId="16" fillId="0" borderId="29" xfId="5" applyFont="1" applyBorder="1" applyAlignment="1">
      <alignment horizontal="center" vertical="center" wrapText="1"/>
    </xf>
    <xf numFmtId="180" fontId="16" fillId="0" borderId="4" xfId="7" applyNumberFormat="1" applyFont="1" applyBorder="1" applyAlignment="1">
      <alignment vertical="center"/>
    </xf>
    <xf numFmtId="180" fontId="16" fillId="0" borderId="28" xfId="7" applyNumberFormat="1" applyFont="1" applyBorder="1" applyAlignment="1">
      <alignment vertical="center"/>
    </xf>
    <xf numFmtId="0" fontId="16" fillId="0" borderId="32" xfId="0" applyFont="1" applyBorder="1">
      <alignment vertical="center"/>
    </xf>
    <xf numFmtId="0" fontId="16" fillId="0" borderId="67" xfId="0" applyFont="1" applyBorder="1">
      <alignment vertical="center"/>
    </xf>
    <xf numFmtId="181" fontId="16" fillId="0" borderId="11" xfId="7" applyNumberFormat="1" applyFont="1" applyBorder="1" applyAlignment="1">
      <alignment vertical="center"/>
    </xf>
    <xf numFmtId="181" fontId="16" fillId="0" borderId="23" xfId="7" applyNumberFormat="1" applyFont="1" applyBorder="1" applyAlignment="1">
      <alignment vertical="center"/>
    </xf>
    <xf numFmtId="0" fontId="16" fillId="6" borderId="29" xfId="5" applyFont="1" applyFill="1" applyBorder="1" applyAlignment="1">
      <alignment horizontal="center" vertical="center" wrapText="1"/>
    </xf>
    <xf numFmtId="0" fontId="8" fillId="3" borderId="38" xfId="5" applyFont="1" applyFill="1" applyBorder="1" applyAlignment="1">
      <alignment vertical="center" shrinkToFit="1"/>
    </xf>
    <xf numFmtId="0" fontId="0" fillId="0" borderId="39" xfId="0" applyBorder="1">
      <alignment vertical="center"/>
    </xf>
    <xf numFmtId="0" fontId="0" fillId="0" borderId="75" xfId="0" applyBorder="1">
      <alignment vertical="center"/>
    </xf>
    <xf numFmtId="38" fontId="2" fillId="4" borderId="12" xfId="7" applyFont="1" applyFill="1" applyBorder="1" applyAlignment="1">
      <alignment vertical="center"/>
    </xf>
    <xf numFmtId="38" fontId="0" fillId="4" borderId="52" xfId="7" applyFont="1" applyFill="1" applyBorder="1" applyAlignment="1">
      <alignment vertical="center"/>
    </xf>
    <xf numFmtId="0" fontId="6" fillId="6" borderId="38" xfId="5" applyFont="1" applyFill="1" applyBorder="1" applyAlignment="1">
      <alignment horizontal="center" vertical="center"/>
    </xf>
    <xf numFmtId="0" fontId="0" fillId="6" borderId="39" xfId="0" applyFill="1" applyBorder="1" applyAlignment="1">
      <alignment horizontal="center" vertical="center"/>
    </xf>
    <xf numFmtId="0" fontId="0" fillId="6" borderId="75" xfId="0" applyFill="1" applyBorder="1" applyAlignment="1">
      <alignment horizontal="center" vertical="center"/>
    </xf>
    <xf numFmtId="0" fontId="16" fillId="6" borderId="99" xfId="5" applyFont="1" applyFill="1" applyBorder="1" applyAlignment="1">
      <alignment horizontal="center" vertical="center" wrapText="1"/>
    </xf>
    <xf numFmtId="0" fontId="16" fillId="6" borderId="106" xfId="0" applyFont="1" applyFill="1" applyBorder="1" applyAlignment="1">
      <alignment horizontal="center" vertical="center"/>
    </xf>
    <xf numFmtId="0" fontId="16" fillId="6" borderId="116" xfId="0" applyFont="1" applyFill="1" applyBorder="1" applyAlignment="1">
      <alignment horizontal="center" vertical="center"/>
    </xf>
    <xf numFmtId="38" fontId="2" fillId="0" borderId="7" xfId="7" applyFont="1" applyBorder="1" applyAlignment="1">
      <alignment vertical="center"/>
    </xf>
    <xf numFmtId="38" fontId="0" fillId="0" borderId="30" xfId="7" applyFont="1" applyBorder="1" applyAlignment="1">
      <alignment vertical="center"/>
    </xf>
    <xf numFmtId="0" fontId="11" fillId="3" borderId="1" xfId="5" applyFont="1" applyFill="1" applyBorder="1" applyAlignment="1">
      <alignment vertical="center" shrinkToFit="1"/>
    </xf>
    <xf numFmtId="0" fontId="16" fillId="0" borderId="25" xfId="0" applyFont="1" applyBorder="1">
      <alignment vertical="center"/>
    </xf>
    <xf numFmtId="0" fontId="16" fillId="0" borderId="63" xfId="0" applyFont="1" applyBorder="1">
      <alignment vertical="center"/>
    </xf>
    <xf numFmtId="38" fontId="2" fillId="0" borderId="12" xfId="7" applyFont="1" applyBorder="1" applyAlignment="1">
      <alignment vertical="center"/>
    </xf>
    <xf numFmtId="38" fontId="0" fillId="0" borderId="52" xfId="7" applyFont="1" applyBorder="1" applyAlignment="1">
      <alignment vertical="center"/>
    </xf>
    <xf numFmtId="0" fontId="2" fillId="6" borderId="38" xfId="5" applyFill="1" applyBorder="1" applyAlignment="1">
      <alignment horizontal="center" vertical="center" wrapText="1"/>
    </xf>
    <xf numFmtId="0" fontId="11" fillId="3" borderId="7" xfId="5" applyFont="1" applyFill="1" applyBorder="1" applyAlignment="1">
      <alignment vertical="center" shrinkToFit="1"/>
    </xf>
    <xf numFmtId="0" fontId="16" fillId="0" borderId="39" xfId="0" applyFont="1" applyBorder="1">
      <alignment vertical="center"/>
    </xf>
    <xf numFmtId="0" fontId="16" fillId="0" borderId="75" xfId="0" applyFont="1" applyBorder="1">
      <alignment vertical="center"/>
    </xf>
    <xf numFmtId="181" fontId="2" fillId="0" borderId="12" xfId="7" applyNumberFormat="1" applyFont="1" applyBorder="1" applyAlignment="1">
      <alignment vertical="center"/>
    </xf>
    <xf numFmtId="181" fontId="0" fillId="0" borderId="52" xfId="7" applyNumberFormat="1" applyFont="1" applyBorder="1" applyAlignment="1">
      <alignment vertical="center"/>
    </xf>
    <xf numFmtId="0" fontId="16" fillId="0" borderId="38" xfId="5" applyFont="1" applyBorder="1" applyAlignment="1">
      <alignment horizontal="left" vertical="center" wrapText="1"/>
    </xf>
    <xf numFmtId="0" fontId="16" fillId="0" borderId="39" xfId="0" applyFont="1" applyBorder="1" applyAlignment="1">
      <alignment horizontal="left" vertical="center"/>
    </xf>
    <xf numFmtId="0" fontId="16" fillId="0" borderId="75" xfId="0" applyFont="1" applyBorder="1" applyAlignment="1">
      <alignment horizontal="left" vertical="center"/>
    </xf>
    <xf numFmtId="0" fontId="16" fillId="6" borderId="38" xfId="5" applyFont="1" applyFill="1" applyBorder="1" applyAlignment="1">
      <alignment horizontal="center" vertical="center" wrapText="1"/>
    </xf>
    <xf numFmtId="0" fontId="16" fillId="6" borderId="39" xfId="0" applyFont="1" applyFill="1" applyBorder="1" applyAlignment="1">
      <alignment horizontal="center" vertical="center"/>
    </xf>
    <xf numFmtId="0" fontId="16" fillId="6" borderId="75" xfId="0" applyFont="1" applyFill="1" applyBorder="1" applyAlignment="1">
      <alignment horizontal="center" vertical="center"/>
    </xf>
    <xf numFmtId="0" fontId="2" fillId="0" borderId="7" xfId="5" applyBorder="1" applyAlignment="1">
      <alignment horizontal="center" vertical="center"/>
    </xf>
    <xf numFmtId="0" fontId="0" fillId="0" borderId="39" xfId="0" applyBorder="1" applyAlignment="1"/>
    <xf numFmtId="0" fontId="0" fillId="0" borderId="30" xfId="0" applyBorder="1" applyAlignment="1"/>
    <xf numFmtId="0" fontId="2" fillId="2" borderId="58" xfId="5" applyFill="1" applyBorder="1" applyAlignment="1">
      <alignment horizontal="center" vertical="center" wrapText="1"/>
    </xf>
    <xf numFmtId="0" fontId="2" fillId="2" borderId="61" xfId="5" applyFill="1" applyBorder="1" applyAlignment="1">
      <alignment horizontal="center" vertical="center" wrapText="1"/>
    </xf>
    <xf numFmtId="0" fontId="2" fillId="2" borderId="101" xfId="5" applyFill="1" applyBorder="1" applyAlignment="1">
      <alignment horizontal="center" vertical="center" wrapText="1"/>
    </xf>
    <xf numFmtId="0" fontId="2" fillId="2" borderId="58" xfId="5" applyFill="1" applyBorder="1" applyAlignment="1">
      <alignment horizontal="center" vertical="center" shrinkToFit="1"/>
    </xf>
    <xf numFmtId="0" fontId="0" fillId="0" borderId="101" xfId="0" applyBorder="1" applyAlignment="1">
      <alignment horizontal="center" vertical="center" shrinkToFit="1"/>
    </xf>
    <xf numFmtId="0" fontId="2" fillId="2" borderId="19" xfId="5" applyFill="1" applyBorder="1" applyAlignment="1">
      <alignment horizontal="center" vertical="center" shrinkToFit="1"/>
    </xf>
    <xf numFmtId="0" fontId="0" fillId="2" borderId="23" xfId="0" applyFill="1" applyBorder="1" applyAlignment="1">
      <alignment horizontal="center" vertical="center" shrinkToFit="1"/>
    </xf>
    <xf numFmtId="0" fontId="2" fillId="2" borderId="29" xfId="5" applyFill="1" applyBorder="1" applyAlignment="1">
      <alignment horizontal="center" vertical="center" shrinkToFit="1"/>
    </xf>
    <xf numFmtId="0" fontId="2" fillId="2" borderId="28" xfId="5" applyFill="1" applyBorder="1" applyAlignment="1">
      <alignment horizontal="center" vertical="center" shrinkToFit="1"/>
    </xf>
    <xf numFmtId="0" fontId="2" fillId="2" borderId="23" xfId="5" applyFill="1" applyBorder="1" applyAlignment="1">
      <alignment horizontal="center" vertical="center" shrinkToFit="1"/>
    </xf>
    <xf numFmtId="0" fontId="0" fillId="2" borderId="102" xfId="0" applyFill="1" applyBorder="1" applyAlignment="1">
      <alignment horizontal="center" vertical="center" shrinkToFit="1"/>
    </xf>
    <xf numFmtId="0" fontId="2" fillId="0" borderId="22" xfId="5" applyBorder="1" applyAlignment="1">
      <alignment shrinkToFit="1"/>
    </xf>
    <xf numFmtId="0" fontId="0" fillId="0" borderId="22" xfId="0" applyBorder="1" applyAlignment="1"/>
    <xf numFmtId="0" fontId="2" fillId="0" borderId="0" xfId="6" applyFont="1" applyAlignment="1">
      <alignment horizontal="left" vertical="center" wrapText="1" indent="1"/>
    </xf>
    <xf numFmtId="0" fontId="12" fillId="0" borderId="0" xfId="6" applyFont="1" applyAlignment="1">
      <alignment horizontal="left" vertical="center" wrapText="1" indent="1"/>
    </xf>
    <xf numFmtId="0" fontId="13" fillId="0" borderId="118" xfId="0" applyFont="1" applyBorder="1" applyAlignment="1">
      <alignment vertical="top" wrapText="1"/>
    </xf>
    <xf numFmtId="0" fontId="13" fillId="0" borderId="119" xfId="0" applyFont="1" applyBorder="1" applyAlignment="1">
      <alignment vertical="top" wrapText="1"/>
    </xf>
    <xf numFmtId="0" fontId="13" fillId="0" borderId="120" xfId="0" applyFont="1" applyBorder="1" applyAlignment="1">
      <alignment vertical="top" wrapText="1"/>
    </xf>
    <xf numFmtId="0" fontId="12" fillId="0" borderId="0" xfId="0" applyFont="1" applyAlignment="1">
      <alignment horizontal="left" vertical="center" indent="1"/>
    </xf>
    <xf numFmtId="0" fontId="15" fillId="0" borderId="48" xfId="5" applyFont="1" applyBorder="1" applyAlignment="1">
      <alignment shrinkToFit="1"/>
    </xf>
    <xf numFmtId="0" fontId="2" fillId="0" borderId="0" xfId="5" applyAlignment="1">
      <alignment horizontal="center"/>
    </xf>
    <xf numFmtId="0" fontId="7" fillId="0" borderId="0" xfId="5" applyFont="1" applyAlignment="1">
      <alignment horizontal="left"/>
    </xf>
    <xf numFmtId="0" fontId="28" fillId="0" borderId="0" xfId="0" applyFont="1" applyAlignment="1"/>
    <xf numFmtId="0" fontId="6" fillId="5" borderId="90" xfId="5" applyFont="1" applyFill="1" applyBorder="1" applyAlignment="1">
      <alignment wrapText="1"/>
    </xf>
    <xf numFmtId="0" fontId="13" fillId="5" borderId="0" xfId="0" applyFont="1" applyFill="1" applyAlignment="1"/>
    <xf numFmtId="0" fontId="13" fillId="5" borderId="111" xfId="0" applyFont="1" applyFill="1" applyBorder="1" applyAlignment="1"/>
    <xf numFmtId="0" fontId="13" fillId="5" borderId="91" xfId="0" applyFont="1" applyFill="1" applyBorder="1" applyAlignment="1"/>
    <xf numFmtId="0" fontId="13" fillId="5" borderId="34" xfId="0" applyFont="1" applyFill="1" applyBorder="1" applyAlignment="1"/>
    <xf numFmtId="0" fontId="13" fillId="5" borderId="112" xfId="0" applyFont="1" applyFill="1" applyBorder="1" applyAlignment="1"/>
    <xf numFmtId="0" fontId="2" fillId="0" borderId="92" xfId="5" applyBorder="1"/>
    <xf numFmtId="0" fontId="0" fillId="0" borderId="25" xfId="0" applyBorder="1" applyAlignment="1"/>
    <xf numFmtId="0" fontId="0" fillId="0" borderId="113" xfId="0" applyBorder="1" applyAlignment="1"/>
    <xf numFmtId="0" fontId="0" fillId="0" borderId="93" xfId="0" applyBorder="1" applyAlignment="1"/>
    <xf numFmtId="0" fontId="0" fillId="0" borderId="105" xfId="0" applyBorder="1" applyAlignment="1"/>
    <xf numFmtId="0" fontId="0" fillId="0" borderId="114" xfId="0" applyBorder="1" applyAlignment="1"/>
    <xf numFmtId="176" fontId="2" fillId="3" borderId="2" xfId="5" applyNumberFormat="1" applyFill="1" applyBorder="1" applyAlignment="1">
      <alignment vertical="center"/>
    </xf>
    <xf numFmtId="0" fontId="0" fillId="0" borderId="3" xfId="0" applyBorder="1">
      <alignment vertical="center"/>
    </xf>
    <xf numFmtId="0" fontId="2" fillId="0" borderId="95" xfId="5" applyBorder="1" applyAlignment="1">
      <alignment horizontal="center" vertical="center"/>
    </xf>
    <xf numFmtId="0" fontId="0" fillId="0" borderId="96" xfId="0" applyBorder="1" applyAlignment="1">
      <alignment horizontal="center" vertical="center"/>
    </xf>
    <xf numFmtId="0" fontId="6" fillId="0" borderId="3" xfId="5" applyFont="1" applyBorder="1" applyAlignment="1">
      <alignment vertical="center" wrapText="1"/>
    </xf>
    <xf numFmtId="0" fontId="13" fillId="0" borderId="70" xfId="0" applyFont="1" applyBorder="1" applyAlignment="1">
      <alignment vertical="center" wrapText="1"/>
    </xf>
    <xf numFmtId="0" fontId="13" fillId="0" borderId="4" xfId="0" applyFont="1" applyBorder="1" applyAlignment="1">
      <alignment vertical="center" wrapText="1"/>
    </xf>
    <xf numFmtId="0" fontId="25" fillId="5" borderId="5" xfId="5" applyFont="1" applyFill="1" applyBorder="1" applyAlignment="1">
      <alignment vertical="center" wrapText="1"/>
    </xf>
    <xf numFmtId="0" fontId="25" fillId="5" borderId="115" xfId="0" applyFont="1" applyFill="1" applyBorder="1" applyAlignment="1">
      <alignment vertical="center" wrapText="1"/>
    </xf>
    <xf numFmtId="0" fontId="25" fillId="5" borderId="6" xfId="0" applyFont="1" applyFill="1" applyBorder="1" applyAlignment="1">
      <alignment vertical="center" wrapText="1"/>
    </xf>
    <xf numFmtId="0" fontId="25" fillId="5" borderId="71" xfId="0" applyFont="1" applyFill="1" applyBorder="1" applyAlignment="1">
      <alignment vertical="center" wrapText="1"/>
    </xf>
    <xf numFmtId="0" fontId="25" fillId="5" borderId="3" xfId="0" applyFont="1" applyFill="1" applyBorder="1" applyAlignment="1">
      <alignment vertical="center" wrapText="1"/>
    </xf>
    <xf numFmtId="0" fontId="25" fillId="5" borderId="70" xfId="0" applyFont="1" applyFill="1" applyBorder="1" applyAlignment="1">
      <alignment vertical="center" wrapText="1"/>
    </xf>
    <xf numFmtId="0" fontId="2" fillId="3" borderId="5" xfId="5" applyFill="1" applyBorder="1" applyAlignment="1">
      <alignment vertical="center" textRotation="255"/>
    </xf>
    <xf numFmtId="0" fontId="0" fillId="0" borderId="6" xfId="0" applyBorder="1" applyAlignment="1">
      <alignment vertical="center" textRotation="255"/>
    </xf>
    <xf numFmtId="0" fontId="0" fillId="0" borderId="3" xfId="0" applyBorder="1" applyAlignment="1">
      <alignment vertical="center" textRotation="255"/>
    </xf>
    <xf numFmtId="0" fontId="13" fillId="0" borderId="5" xfId="0" applyFont="1" applyBorder="1" applyAlignment="1">
      <alignment vertical="center" wrapText="1"/>
    </xf>
    <xf numFmtId="0" fontId="0" fillId="0" borderId="115" xfId="0" applyBorder="1" applyAlignment="1">
      <alignment vertical="center" wrapText="1"/>
    </xf>
    <xf numFmtId="0" fontId="0" fillId="0" borderId="6" xfId="0" applyBorder="1" applyAlignment="1">
      <alignment vertical="center" wrapText="1"/>
    </xf>
    <xf numFmtId="0" fontId="0" fillId="0" borderId="71" xfId="0" applyBorder="1" applyAlignment="1">
      <alignment vertical="center" wrapText="1"/>
    </xf>
    <xf numFmtId="0" fontId="0" fillId="0" borderId="3" xfId="0" applyBorder="1" applyAlignment="1">
      <alignment vertical="center" wrapText="1"/>
    </xf>
    <xf numFmtId="0" fontId="0" fillId="0" borderId="70" xfId="0" applyBorder="1" applyAlignment="1">
      <alignment vertical="center" wrapText="1"/>
    </xf>
    <xf numFmtId="0" fontId="26" fillId="0" borderId="5" xfId="5" applyFont="1" applyBorder="1" applyAlignment="1">
      <alignment vertical="center" wrapText="1"/>
    </xf>
    <xf numFmtId="0" fontId="27" fillId="0" borderId="115" xfId="0" applyFont="1" applyBorder="1" applyAlignment="1">
      <alignment vertical="center" wrapText="1"/>
    </xf>
    <xf numFmtId="0" fontId="27" fillId="0" borderId="6" xfId="0" applyFont="1" applyBorder="1" applyAlignment="1">
      <alignment vertical="center" wrapText="1"/>
    </xf>
    <xf numFmtId="0" fontId="27" fillId="0" borderId="71" xfId="0" applyFont="1" applyBorder="1" applyAlignment="1">
      <alignment vertical="center" wrapText="1"/>
    </xf>
    <xf numFmtId="0" fontId="27" fillId="0" borderId="9" xfId="0" applyFont="1" applyBorder="1" applyAlignment="1">
      <alignment vertical="center" wrapText="1"/>
    </xf>
    <xf numFmtId="0" fontId="27" fillId="0" borderId="72" xfId="0" applyFont="1" applyBorder="1" applyAlignment="1">
      <alignment vertical="center" wrapText="1"/>
    </xf>
    <xf numFmtId="0" fontId="2" fillId="0" borderId="46" xfId="5" applyBorder="1" applyAlignment="1">
      <alignment horizontal="center" vertical="center" wrapText="1"/>
    </xf>
    <xf numFmtId="0" fontId="0" fillId="0" borderId="97" xfId="0" applyBorder="1" applyAlignment="1">
      <alignment horizontal="center"/>
    </xf>
    <xf numFmtId="0" fontId="8" fillId="3" borderId="10" xfId="5" applyFont="1" applyFill="1" applyBorder="1" applyAlignment="1">
      <alignment vertical="center" textRotation="255"/>
    </xf>
    <xf numFmtId="0" fontId="0" fillId="0" borderId="11" xfId="0" applyBorder="1" applyAlignment="1">
      <alignment vertical="center" textRotation="255"/>
    </xf>
    <xf numFmtId="0" fontId="0" fillId="0" borderId="12" xfId="0" applyBorder="1" applyAlignment="1">
      <alignment vertical="center" textRotation="255"/>
    </xf>
    <xf numFmtId="0" fontId="2" fillId="2" borderId="15" xfId="5" applyFill="1" applyBorder="1" applyAlignment="1">
      <alignment horizontal="center" vertical="center" shrinkToFit="1"/>
    </xf>
    <xf numFmtId="0" fontId="0" fillId="2" borderId="16" xfId="0" applyFill="1" applyBorder="1" applyAlignment="1">
      <alignment horizontal="center"/>
    </xf>
    <xf numFmtId="0" fontId="0" fillId="2" borderId="17" xfId="0" applyFill="1" applyBorder="1" applyAlignment="1">
      <alignment horizontal="center"/>
    </xf>
    <xf numFmtId="0" fontId="16" fillId="2" borderId="42" xfId="5" applyFont="1" applyFill="1" applyBorder="1" applyAlignment="1">
      <alignment horizontal="center" vertical="center" wrapText="1" shrinkToFit="1"/>
    </xf>
    <xf numFmtId="0" fontId="16" fillId="2" borderId="43" xfId="0" applyFont="1" applyFill="1" applyBorder="1" applyAlignment="1">
      <alignment horizontal="center"/>
    </xf>
    <xf numFmtId="0" fontId="16" fillId="2" borderId="44" xfId="0" applyFont="1" applyFill="1" applyBorder="1" applyAlignment="1">
      <alignment horizontal="center"/>
    </xf>
    <xf numFmtId="0" fontId="0" fillId="2" borderId="16" xfId="0" applyFill="1" applyBorder="1" applyAlignment="1">
      <alignment horizontal="center" vertical="center"/>
    </xf>
    <xf numFmtId="0" fontId="0" fillId="0" borderId="17" xfId="0" applyBorder="1" applyAlignment="1">
      <alignment horizontal="center" vertical="center"/>
    </xf>
    <xf numFmtId="0" fontId="0" fillId="2" borderId="43" xfId="0" applyFill="1" applyBorder="1" applyAlignment="1">
      <alignment horizontal="center" vertical="center" wrapText="1"/>
    </xf>
    <xf numFmtId="0" fontId="0" fillId="0" borderId="44" xfId="0" applyBorder="1" applyAlignment="1">
      <alignment horizontal="center" vertical="center" wrapText="1"/>
    </xf>
    <xf numFmtId="0" fontId="8" fillId="7" borderId="11" xfId="5" applyFont="1" applyFill="1" applyBorder="1" applyAlignment="1">
      <alignment horizontal="center" vertical="center"/>
    </xf>
    <xf numFmtId="0" fontId="17" fillId="7" borderId="23" xfId="0" applyFont="1" applyFill="1" applyBorder="1" applyAlignment="1">
      <alignment horizontal="center" vertical="center"/>
    </xf>
    <xf numFmtId="0" fontId="8" fillId="7" borderId="122" xfId="5" applyFont="1" applyFill="1" applyBorder="1" applyAlignment="1">
      <alignment horizontal="center" vertical="center"/>
    </xf>
    <xf numFmtId="0" fontId="17" fillId="7" borderId="123" xfId="0" applyFont="1" applyFill="1" applyBorder="1" applyAlignment="1">
      <alignment horizontal="center" vertical="center"/>
    </xf>
    <xf numFmtId="0" fontId="34" fillId="0" borderId="0" xfId="0" applyFont="1" applyAlignment="1">
      <alignment horizontal="right"/>
    </xf>
    <xf numFmtId="0" fontId="0" fillId="0" borderId="0" xfId="0" applyAlignment="1">
      <alignment horizontal="right"/>
    </xf>
    <xf numFmtId="0" fontId="34" fillId="0" borderId="124" xfId="0" applyFont="1" applyBorder="1" applyAlignment="1">
      <alignment horizontal="right"/>
    </xf>
    <xf numFmtId="0" fontId="0" fillId="0" borderId="126" xfId="0" applyBorder="1" applyAlignment="1"/>
    <xf numFmtId="0" fontId="33" fillId="0" borderId="0" xfId="0" applyFont="1" applyAlignment="1">
      <alignment horizontal="right"/>
    </xf>
    <xf numFmtId="0" fontId="0" fillId="0" borderId="0" xfId="0" applyAlignment="1"/>
    <xf numFmtId="0" fontId="31" fillId="0" borderId="0" xfId="0" applyFont="1" applyAlignment="1">
      <alignment vertical="center" wrapText="1"/>
    </xf>
    <xf numFmtId="0" fontId="16" fillId="0" borderId="0" xfId="0" applyFont="1" applyAlignment="1">
      <alignment vertical="center" wrapText="1"/>
    </xf>
    <xf numFmtId="0" fontId="8" fillId="7" borderId="12" xfId="5" applyFont="1" applyFill="1" applyBorder="1" applyAlignment="1">
      <alignment horizontal="center" vertical="center"/>
    </xf>
    <xf numFmtId="0" fontId="17" fillId="7" borderId="52" xfId="0" applyFont="1" applyFill="1" applyBorder="1" applyAlignment="1">
      <alignment horizontal="center" vertical="center"/>
    </xf>
    <xf numFmtId="0" fontId="36" fillId="0" borderId="0" xfId="4" applyFont="1" applyAlignment="1">
      <alignment vertical="top"/>
    </xf>
    <xf numFmtId="0" fontId="37" fillId="0" borderId="0" xfId="4" applyFont="1" applyAlignment="1">
      <alignment horizontal="center" vertical="center"/>
    </xf>
    <xf numFmtId="0" fontId="38" fillId="0" borderId="23" xfId="4" applyFont="1" applyBorder="1" applyAlignment="1">
      <alignment horizontal="center" vertical="center"/>
    </xf>
    <xf numFmtId="0" fontId="38" fillId="0" borderId="127" xfId="4" applyFont="1" applyBorder="1" applyAlignment="1">
      <alignment horizontal="center" vertical="center"/>
    </xf>
    <xf numFmtId="0" fontId="38" fillId="0" borderId="128" xfId="4" applyFont="1" applyBorder="1" applyAlignment="1">
      <alignment horizontal="center" vertical="center"/>
    </xf>
    <xf numFmtId="0" fontId="38" fillId="0" borderId="131" xfId="4" applyFont="1" applyBorder="1" applyAlignment="1">
      <alignment horizontal="center" vertical="center"/>
    </xf>
    <xf numFmtId="0" fontId="38" fillId="0" borderId="142" xfId="4" applyFont="1" applyBorder="1" applyAlignment="1">
      <alignment horizontal="center" vertical="center"/>
    </xf>
    <xf numFmtId="0" fontId="38" fillId="0" borderId="29" xfId="4" applyFont="1" applyBorder="1" applyAlignment="1">
      <alignment horizontal="center" vertical="center"/>
    </xf>
    <xf numFmtId="0" fontId="38" fillId="0" borderId="32" xfId="4" applyFont="1" applyBorder="1" applyAlignment="1">
      <alignment horizontal="center" vertical="center"/>
    </xf>
    <xf numFmtId="0" fontId="38" fillId="0" borderId="28" xfId="4" applyFont="1" applyBorder="1" applyAlignment="1">
      <alignment horizontal="center" vertical="center"/>
    </xf>
    <xf numFmtId="0" fontId="38" fillId="0" borderId="129" xfId="4" applyFont="1" applyBorder="1" applyAlignment="1">
      <alignment vertical="center"/>
    </xf>
    <xf numFmtId="0" fontId="38" fillId="0" borderId="136" xfId="4" applyFont="1" applyBorder="1" applyAlignment="1">
      <alignment vertical="center"/>
    </xf>
    <xf numFmtId="0" fontId="38" fillId="0" borderId="139" xfId="4" applyFont="1" applyBorder="1" applyAlignment="1">
      <alignment horizontal="left" vertical="center"/>
    </xf>
    <xf numFmtId="0" fontId="38" fillId="0" borderId="143" xfId="4" applyFont="1" applyBorder="1" applyAlignment="1">
      <alignment horizontal="left" vertical="center"/>
    </xf>
    <xf numFmtId="0" fontId="38" fillId="0" borderId="140" xfId="4" applyFont="1" applyBorder="1" applyAlignment="1">
      <alignment horizontal="left" vertical="center"/>
    </xf>
    <xf numFmtId="0" fontId="38" fillId="0" borderId="144" xfId="4" applyFont="1" applyBorder="1" applyAlignment="1">
      <alignment horizontal="left" vertical="center"/>
    </xf>
    <xf numFmtId="0" fontId="38" fillId="0" borderId="134" xfId="4" applyFont="1" applyBorder="1" applyAlignment="1">
      <alignment vertical="center"/>
    </xf>
    <xf numFmtId="0" fontId="38" fillId="0" borderId="135" xfId="4" applyFont="1" applyBorder="1" applyAlignment="1">
      <alignment vertical="center" wrapText="1"/>
    </xf>
    <xf numFmtId="0" fontId="38" fillId="0" borderId="135" xfId="4" applyFont="1" applyBorder="1" applyAlignment="1">
      <alignment vertical="center"/>
    </xf>
    <xf numFmtId="0" fontId="38" fillId="0" borderId="41" xfId="4" applyFont="1" applyBorder="1" applyAlignment="1">
      <alignment vertical="center"/>
    </xf>
    <xf numFmtId="0" fontId="38" fillId="0" borderId="23" xfId="4" applyFont="1" applyBorder="1" applyAlignment="1">
      <alignment vertical="center"/>
    </xf>
    <xf numFmtId="0" fontId="36" fillId="0" borderId="0" xfId="4" applyFont="1" applyAlignment="1">
      <alignment vertical="center" wrapText="1"/>
    </xf>
    <xf numFmtId="0" fontId="38" fillId="0" borderId="129" xfId="4" applyFont="1" applyBorder="1" applyAlignment="1">
      <alignment horizontal="center" vertical="center"/>
    </xf>
    <xf numFmtId="0" fontId="40" fillId="0" borderId="130" xfId="4" applyFont="1" applyBorder="1" applyAlignment="1">
      <alignment horizontal="center" vertical="center"/>
    </xf>
    <xf numFmtId="0" fontId="38" fillId="0" borderId="130" xfId="4" applyFont="1" applyBorder="1" applyAlignment="1">
      <alignment horizontal="center" vertical="center"/>
    </xf>
    <xf numFmtId="0" fontId="38" fillId="0" borderId="41" xfId="4" applyFont="1" applyBorder="1" applyAlignment="1">
      <alignment horizontal="center" vertical="center"/>
    </xf>
    <xf numFmtId="0" fontId="38" fillId="0" borderId="129" xfId="4" applyFont="1" applyBorder="1" applyAlignment="1">
      <alignment horizontal="center" vertical="center" shrinkToFit="1"/>
    </xf>
    <xf numFmtId="0" fontId="38" fillId="0" borderId="130" xfId="4" applyFont="1" applyBorder="1" applyAlignment="1">
      <alignment horizontal="center" vertical="center" shrinkToFit="1"/>
    </xf>
    <xf numFmtId="0" fontId="38" fillId="0" borderId="41" xfId="4" applyFont="1" applyBorder="1" applyAlignment="1">
      <alignment horizontal="center" vertical="center" shrinkToFit="1"/>
    </xf>
    <xf numFmtId="0" fontId="38" fillId="0" borderId="23" xfId="4" applyFont="1" applyBorder="1" applyAlignment="1">
      <alignment horizontal="center" vertical="center" textRotation="255"/>
    </xf>
    <xf numFmtId="0" fontId="36" fillId="0" borderId="130" xfId="4" applyFont="1" applyBorder="1" applyAlignment="1">
      <alignment horizontal="center" vertical="center"/>
    </xf>
    <xf numFmtId="0" fontId="36" fillId="0" borderId="41" xfId="4" applyFont="1" applyBorder="1" applyAlignment="1">
      <alignment horizontal="center" vertical="center"/>
    </xf>
    <xf numFmtId="0" fontId="38" fillId="0" borderId="136" xfId="4" applyFont="1" applyBorder="1"/>
    <xf numFmtId="0" fontId="38" fillId="0" borderId="137" xfId="4" applyFont="1" applyBorder="1"/>
    <xf numFmtId="0" fontId="38" fillId="0" borderId="135" xfId="4" applyFont="1" applyBorder="1"/>
    <xf numFmtId="0" fontId="46" fillId="0" borderId="34" xfId="0" applyFont="1" applyBorder="1" applyAlignment="1">
      <alignment vertical="center" shrinkToFit="1"/>
    </xf>
    <xf numFmtId="55" fontId="44" fillId="6" borderId="10" xfId="0" applyNumberFormat="1" applyFont="1" applyFill="1" applyBorder="1" applyAlignment="1">
      <alignment horizontal="center" vertical="center" shrinkToFit="1"/>
    </xf>
    <xf numFmtId="55" fontId="44" fillId="6" borderId="51" xfId="0" applyNumberFormat="1" applyFont="1" applyFill="1" applyBorder="1" applyAlignment="1">
      <alignment horizontal="center" vertical="center" shrinkToFit="1"/>
    </xf>
    <xf numFmtId="55" fontId="44" fillId="6" borderId="88" xfId="0" applyNumberFormat="1" applyFont="1" applyFill="1" applyBorder="1" applyAlignment="1">
      <alignment horizontal="center" vertical="center" shrinkToFit="1"/>
    </xf>
    <xf numFmtId="0" fontId="44" fillId="0" borderId="13" xfId="0" applyFont="1" applyBorder="1" applyAlignment="1">
      <alignment horizontal="center" vertical="center" shrinkToFit="1"/>
    </xf>
    <xf numFmtId="0" fontId="44" fillId="0" borderId="40" xfId="0" applyFont="1" applyBorder="1" applyAlignment="1">
      <alignment horizontal="center" vertical="center" shrinkToFit="1"/>
    </xf>
    <xf numFmtId="0" fontId="44" fillId="0" borderId="94" xfId="0" applyFont="1" applyBorder="1" applyAlignment="1">
      <alignment horizontal="center" vertical="center" shrinkToFit="1"/>
    </xf>
    <xf numFmtId="0" fontId="69" fillId="0" borderId="0" xfId="0" applyFont="1" applyAlignment="1">
      <alignment horizontal="center" vertical="center" shrinkToFit="1"/>
    </xf>
    <xf numFmtId="0" fontId="44" fillId="6" borderId="39" xfId="0" applyFont="1" applyFill="1" applyBorder="1" applyAlignment="1">
      <alignment horizontal="center" vertical="center" shrinkToFit="1"/>
    </xf>
    <xf numFmtId="0" fontId="44" fillId="0" borderId="46" xfId="0" applyFont="1" applyBorder="1" applyAlignment="1">
      <alignment horizontal="right" vertical="center" shrinkToFit="1"/>
    </xf>
    <xf numFmtId="0" fontId="44" fillId="0" borderId="39" xfId="0" applyFont="1" applyBorder="1" applyAlignment="1">
      <alignment vertical="center" shrinkToFit="1"/>
    </xf>
    <xf numFmtId="0" fontId="44" fillId="0" borderId="153" xfId="0" applyFont="1" applyBorder="1" applyAlignment="1">
      <alignment horizontal="center" vertical="center" shrinkToFit="1"/>
    </xf>
    <xf numFmtId="0" fontId="44" fillId="0" borderId="46" xfId="0" applyFont="1" applyBorder="1" applyAlignment="1">
      <alignment vertical="center" shrinkToFit="1"/>
    </xf>
    <xf numFmtId="0" fontId="44" fillId="0" borderId="78" xfId="0" applyFont="1" applyBorder="1" applyAlignment="1">
      <alignment horizontal="center" vertical="center" shrinkToFit="1"/>
    </xf>
    <xf numFmtId="0" fontId="44" fillId="0" borderId="97" xfId="0" applyFont="1" applyBorder="1" applyAlignment="1">
      <alignment horizontal="center" vertical="center" shrinkToFit="1"/>
    </xf>
    <xf numFmtId="0" fontId="44" fillId="0" borderId="154" xfId="0" applyFont="1" applyBorder="1" applyAlignment="1">
      <alignment horizontal="center" vertical="center" shrinkToFit="1"/>
    </xf>
    <xf numFmtId="0" fontId="44" fillId="0" borderId="86" xfId="0" applyFont="1" applyBorder="1" applyAlignment="1">
      <alignment horizontal="center" vertical="center" shrinkToFit="1"/>
    </xf>
    <xf numFmtId="0" fontId="45" fillId="0" borderId="0" xfId="0" applyFont="1" applyAlignment="1">
      <alignment horizontal="center" vertical="center" shrinkToFit="1"/>
    </xf>
  </cellXfs>
  <cellStyles count="8">
    <cellStyle name="桁区切り" xfId="7"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2 2" xfId="5" xr:uid="{00000000-0005-0000-0000-000005000000}"/>
    <cellStyle name="標準_北海道" xfId="6" xr:uid="{00000000-0005-0000-0000-000006000000}"/>
    <cellStyle name="未定義" xfId="1" xr:uid="{00000000-0005-0000-0000-000000000000}"/>
  </cellStyles>
  <dxfs count="1">
    <dxf>
      <fill>
        <patternFill patternType="solid">
          <bgColor rgb="FFFF0000"/>
        </patternFill>
      </fill>
    </dxf>
  </dxfs>
  <tableStyles count="0" defaultTableStyle="TableStyleMedium9" defaultPivotStyle="PivotStyleLight16"/>
  <colors>
    <mruColors>
      <color rgb="FF00FFFF"/>
      <color rgb="FFCCFFFF"/>
      <color rgb="FF00FF00"/>
      <color rgb="FFFF66FF"/>
      <color rgb="FF99FF99"/>
      <color rgb="FF99FF66"/>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060&#20581;&#24247;&#31119;&#31049;&#23616;\050&#21307;&#30274;&#20171;&#35703;&#22522;&#30436;&#35506;\&#9733;&#9733;&#21307;&#30274;&#20154;&#26448;&#65319;&#9733;&#9733;\&#9733;D05&#12288;&#38498;&#20869;&#20445;&#32946;&#25152;\20053&#38498;&#20869;&#20445;&#32946;&#25152;&#36939;&#21942;&#36027;\R7\04_&#20132;&#20184;&#30003;&#35531;\02-6_&#21152;&#31639;&#38917;&#30446;&#23455;&#26045;&#29366;&#27841;&#65288;&#21029;&#32025;&#65297;-&#9313;&#65289;&#12288;.xlsx" TargetMode="External"/><Relationship Id="rId1" Type="http://schemas.openxmlformats.org/officeDocument/2006/relationships/externalLinkPath" Target="/060&#20581;&#24247;&#31119;&#31049;&#23616;/050&#21307;&#30274;&#20171;&#35703;&#22522;&#30436;&#35506;/&#9733;&#9733;&#21307;&#30274;&#20154;&#26448;&#65319;&#9733;&#9733;/&#9733;D05&#12288;&#38498;&#20869;&#20445;&#32946;&#25152;/20053&#38498;&#20869;&#20445;&#32946;&#25152;&#36939;&#21942;&#36027;/R7/04_&#20132;&#20184;&#30003;&#35531;/02-6_&#21152;&#31639;&#38917;&#30446;&#23455;&#26045;&#29366;&#27841;&#65288;&#21029;&#32025;&#65297;-&#9313;&#65289;&#122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4時間保育実施状況"/>
      <sheetName val="病児等保育実施状況"/>
      <sheetName val="緊急一時保育"/>
      <sheetName val="児童保育（学童　小学校低学年）保育実施状況"/>
      <sheetName val="休日保育実施状況"/>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Q130"/>
  <sheetViews>
    <sheetView tabSelected="1" view="pageBreakPreview" zoomScale="72" zoomScaleSheetLayoutView="100" workbookViewId="0">
      <selection activeCell="C100" sqref="C100"/>
    </sheetView>
  </sheetViews>
  <sheetFormatPr defaultColWidth="8.7265625" defaultRowHeight="13"/>
  <cols>
    <col min="1" max="1" width="4.453125" style="1" bestFit="1" customWidth="1"/>
    <col min="2" max="2" width="15.90625" style="1" customWidth="1"/>
    <col min="3" max="5" width="12.36328125" style="1" customWidth="1"/>
    <col min="6" max="6" width="16" style="1" customWidth="1"/>
    <col min="7" max="7" width="15.36328125" style="1" customWidth="1"/>
    <col min="8" max="8" width="18.90625" style="2" customWidth="1"/>
    <col min="9" max="9" width="18.90625" style="3" customWidth="1"/>
    <col min="10" max="10" width="18.90625" style="1" customWidth="1"/>
    <col min="11" max="21" width="12.36328125" style="1" customWidth="1"/>
    <col min="22" max="22" width="8.90625" style="1" bestFit="1" customWidth="1"/>
    <col min="23" max="23" width="11.36328125" style="1" customWidth="1"/>
    <col min="24" max="24" width="11.453125" style="1" bestFit="1" customWidth="1"/>
    <col min="25" max="25" width="10.08984375" style="1" bestFit="1" customWidth="1"/>
    <col min="26" max="28" width="12.36328125" style="1" customWidth="1"/>
    <col min="29" max="16384" width="8.7265625" style="1"/>
  </cols>
  <sheetData>
    <row r="1" spans="1:20" ht="19">
      <c r="A1" s="199" t="s">
        <v>326</v>
      </c>
      <c r="B1" s="200"/>
      <c r="C1" s="200"/>
      <c r="D1" s="200"/>
      <c r="E1" s="200"/>
      <c r="F1" s="200"/>
      <c r="G1" s="200"/>
      <c r="H1" s="200"/>
      <c r="I1" s="200"/>
      <c r="J1" s="201"/>
    </row>
    <row r="2" spans="1:20" ht="19">
      <c r="A2" s="9"/>
      <c r="B2" s="24"/>
      <c r="C2" s="24"/>
      <c r="D2" s="24"/>
      <c r="E2" s="24"/>
      <c r="F2" s="24"/>
      <c r="G2" s="24"/>
      <c r="H2" s="24"/>
      <c r="I2" s="72" t="s">
        <v>227</v>
      </c>
      <c r="J2" s="84"/>
    </row>
    <row r="3" spans="1:20" ht="19.5" customHeight="1">
      <c r="A3" s="10" t="s">
        <v>29</v>
      </c>
      <c r="B3" s="24"/>
      <c r="C3" s="36" t="s">
        <v>200</v>
      </c>
      <c r="D3" s="24"/>
      <c r="E3" s="24"/>
      <c r="F3" s="24"/>
      <c r="G3" s="24"/>
      <c r="H3" s="24"/>
      <c r="I3" s="24"/>
    </row>
    <row r="4" spans="1:20" ht="19.5" customHeight="1">
      <c r="A4" s="9"/>
      <c r="B4" s="202" t="s">
        <v>33</v>
      </c>
      <c r="C4" s="203"/>
      <c r="D4" s="204"/>
      <c r="E4" s="204"/>
      <c r="F4" s="204"/>
      <c r="G4" s="204"/>
      <c r="H4" s="205"/>
      <c r="I4" s="24"/>
    </row>
    <row r="5" spans="1:20" ht="19.5" customHeight="1">
      <c r="A5" s="9"/>
      <c r="B5" s="206" t="s">
        <v>37</v>
      </c>
      <c r="C5" s="207"/>
      <c r="D5" s="208"/>
      <c r="E5" s="208"/>
      <c r="F5" s="208"/>
      <c r="G5" s="208"/>
      <c r="H5" s="209"/>
      <c r="I5" s="24"/>
    </row>
    <row r="6" spans="1:20" ht="19.5" customHeight="1">
      <c r="A6" s="9"/>
      <c r="B6" s="206" t="s">
        <v>39</v>
      </c>
      <c r="C6" s="207"/>
      <c r="D6" s="208"/>
      <c r="E6" s="208"/>
      <c r="F6" s="208"/>
      <c r="G6" s="208"/>
      <c r="H6" s="209"/>
      <c r="I6" s="24"/>
    </row>
    <row r="7" spans="1:20" ht="19.5" customHeight="1">
      <c r="A7" s="9"/>
      <c r="B7" s="206" t="s">
        <v>44</v>
      </c>
      <c r="C7" s="207"/>
      <c r="D7" s="208"/>
      <c r="E7" s="208"/>
      <c r="F7" s="208"/>
      <c r="G7" s="208"/>
      <c r="H7" s="209"/>
      <c r="I7" s="24"/>
    </row>
    <row r="8" spans="1:20" ht="19.5" customHeight="1">
      <c r="A8" s="9"/>
      <c r="B8" s="206" t="s">
        <v>179</v>
      </c>
      <c r="C8" s="207"/>
      <c r="D8" s="208"/>
      <c r="E8" s="208"/>
      <c r="F8" s="208"/>
      <c r="G8" s="208"/>
      <c r="H8" s="209"/>
      <c r="I8" s="24"/>
    </row>
    <row r="9" spans="1:20" ht="19.5" customHeight="1">
      <c r="A9" s="9"/>
      <c r="B9" s="210" t="s">
        <v>45</v>
      </c>
      <c r="C9" s="211"/>
      <c r="D9" s="212"/>
      <c r="E9" s="212"/>
      <c r="F9" s="212"/>
      <c r="G9" s="212"/>
      <c r="H9" s="213"/>
      <c r="I9" s="24"/>
    </row>
    <row r="11" spans="1:20" ht="24.65" customHeight="1">
      <c r="A11" s="10" t="s">
        <v>49</v>
      </c>
    </row>
    <row r="12" spans="1:20" ht="29.5" customHeight="1">
      <c r="B12" s="25" t="s">
        <v>50</v>
      </c>
      <c r="C12" s="214" t="s">
        <v>52</v>
      </c>
      <c r="D12" s="215"/>
      <c r="E12" s="25" t="s">
        <v>38</v>
      </c>
      <c r="F12" s="25" t="s">
        <v>27</v>
      </c>
      <c r="H12" s="216" t="s">
        <v>224</v>
      </c>
      <c r="I12" s="217"/>
      <c r="J12" s="218"/>
      <c r="K12" s="1" t="s">
        <v>55</v>
      </c>
      <c r="L12" s="219">
        <f>B118</f>
        <v>0</v>
      </c>
      <c r="M12" s="220"/>
      <c r="N12" s="90">
        <f>F28</f>
        <v>0</v>
      </c>
      <c r="O12" s="90">
        <f>G118+H118</f>
        <v>0</v>
      </c>
      <c r="P12" s="1">
        <f>IF(AND(L12&lt;4,N12&gt;=8,O12&gt;=2),1,0)</f>
        <v>0</v>
      </c>
      <c r="Q12" s="1">
        <f>IF(AND(L12&gt;=4,N12&gt;=8,O12&gt;=2,R12=0,S12=0),1,0)</f>
        <v>0</v>
      </c>
      <c r="R12" s="1">
        <f>IF(AND(L12&gt;=10,N12&gt;=10,O12&gt;=4,S12=0),1,0)</f>
        <v>0</v>
      </c>
      <c r="S12" s="1">
        <f>IF(AND(L12&gt;=30,N12&gt;=10,O12&gt;=10),1,0)</f>
        <v>0</v>
      </c>
      <c r="T12" s="1">
        <f>SUM(P12:S12)</f>
        <v>0</v>
      </c>
    </row>
    <row r="13" spans="1:20">
      <c r="B13" s="26" t="s">
        <v>56</v>
      </c>
      <c r="C13" s="221" t="s">
        <v>59</v>
      </c>
      <c r="D13" s="222"/>
      <c r="E13" s="26" t="s">
        <v>182</v>
      </c>
      <c r="F13" s="26" t="s">
        <v>61</v>
      </c>
      <c r="H13" s="447" t="s">
        <v>66</v>
      </c>
      <c r="I13" s="448"/>
      <c r="J13" s="449"/>
    </row>
    <row r="14" spans="1:20">
      <c r="B14" s="26" t="s">
        <v>68</v>
      </c>
      <c r="C14" s="221" t="s">
        <v>26</v>
      </c>
      <c r="D14" s="222"/>
      <c r="E14" s="26" t="s">
        <v>67</v>
      </c>
      <c r="F14" s="26" t="s">
        <v>61</v>
      </c>
      <c r="H14" s="450"/>
      <c r="I14" s="451"/>
      <c r="J14" s="452"/>
    </row>
    <row r="15" spans="1:20">
      <c r="B15" s="26" t="s">
        <v>20</v>
      </c>
      <c r="C15" s="221" t="s">
        <v>72</v>
      </c>
      <c r="D15" s="222"/>
      <c r="E15" s="26" t="s">
        <v>21</v>
      </c>
      <c r="F15" s="26" t="s">
        <v>26</v>
      </c>
      <c r="H15" s="453" t="b">
        <f>IF(P12=1,"A型特例",IF(Q12=1,"A型",IF(R12=1,"B型",IF(S12=1,"B型特例"))))</f>
        <v>0</v>
      </c>
      <c r="I15" s="454"/>
      <c r="J15" s="455"/>
    </row>
    <row r="16" spans="1:20">
      <c r="B16" s="26" t="s">
        <v>74</v>
      </c>
      <c r="C16" s="221" t="s">
        <v>75</v>
      </c>
      <c r="D16" s="222"/>
      <c r="E16" s="26" t="s">
        <v>78</v>
      </c>
      <c r="F16" s="26" t="s">
        <v>79</v>
      </c>
      <c r="H16" s="456"/>
      <c r="I16" s="457"/>
      <c r="J16" s="458"/>
    </row>
    <row r="17" spans="1:12" ht="30" customHeight="1">
      <c r="B17" s="223" t="s">
        <v>81</v>
      </c>
      <c r="C17" s="224"/>
      <c r="D17" s="224"/>
      <c r="E17" s="224"/>
      <c r="F17" s="224"/>
      <c r="H17" s="1"/>
      <c r="I17" s="1"/>
    </row>
    <row r="18" spans="1:12" s="4" customFormat="1" ht="16.5">
      <c r="A18" s="4" t="s">
        <v>228</v>
      </c>
      <c r="H18" s="59"/>
      <c r="I18" s="73"/>
    </row>
    <row r="19" spans="1:12" s="5" customFormat="1" ht="26.5" customHeight="1">
      <c r="A19" s="225" t="s">
        <v>86</v>
      </c>
      <c r="B19" s="226"/>
      <c r="C19" s="226"/>
      <c r="D19" s="226"/>
      <c r="E19" s="227"/>
      <c r="F19" s="228" t="s">
        <v>84</v>
      </c>
      <c r="G19" s="229"/>
      <c r="H19" s="60" t="s">
        <v>48</v>
      </c>
      <c r="I19" s="230" t="s">
        <v>361</v>
      </c>
      <c r="J19" s="231"/>
    </row>
    <row r="20" spans="1:12" s="6" customFormat="1" ht="22.5" customHeight="1">
      <c r="A20" s="459">
        <v>-1</v>
      </c>
      <c r="B20" s="232" t="s">
        <v>4</v>
      </c>
      <c r="C20" s="233"/>
      <c r="D20" s="233"/>
      <c r="E20" s="234"/>
      <c r="F20" s="235"/>
      <c r="G20" s="236"/>
      <c r="H20" s="461" t="s">
        <v>184</v>
      </c>
      <c r="I20" s="463" t="s">
        <v>376</v>
      </c>
      <c r="J20" s="464"/>
      <c r="L20" s="6" t="s">
        <v>185</v>
      </c>
    </row>
    <row r="21" spans="1:12" s="6" customFormat="1" ht="22.5" customHeight="1">
      <c r="A21" s="460"/>
      <c r="B21" s="237" t="s">
        <v>60</v>
      </c>
      <c r="C21" s="238"/>
      <c r="D21" s="238"/>
      <c r="E21" s="239"/>
      <c r="F21" s="240"/>
      <c r="G21" s="241"/>
      <c r="H21" s="462"/>
      <c r="I21" s="463"/>
      <c r="J21" s="464"/>
      <c r="L21" s="6" t="s">
        <v>187</v>
      </c>
    </row>
    <row r="22" spans="1:12" s="6" customFormat="1" ht="22.5" customHeight="1">
      <c r="A22" s="11">
        <v>-2</v>
      </c>
      <c r="B22" s="242" t="s">
        <v>88</v>
      </c>
      <c r="C22" s="243"/>
      <c r="D22" s="243"/>
      <c r="E22" s="244"/>
      <c r="F22" s="245"/>
      <c r="G22" s="246"/>
      <c r="H22" s="61" t="s">
        <v>184</v>
      </c>
      <c r="I22" s="465"/>
      <c r="J22" s="249"/>
      <c r="L22" s="6" t="s">
        <v>51</v>
      </c>
    </row>
    <row r="23" spans="1:12" s="6" customFormat="1" ht="22.5" customHeight="1">
      <c r="A23" s="11">
        <v>-3</v>
      </c>
      <c r="B23" s="242" t="s">
        <v>34</v>
      </c>
      <c r="C23" s="243"/>
      <c r="D23" s="243"/>
      <c r="E23" s="244"/>
      <c r="F23" s="245"/>
      <c r="G23" s="246"/>
      <c r="H23" s="61" t="s">
        <v>184</v>
      </c>
      <c r="I23" s="465"/>
      <c r="J23" s="249"/>
      <c r="L23" s="6" t="s">
        <v>188</v>
      </c>
    </row>
    <row r="24" spans="1:12" s="6" customFormat="1" ht="22.5" customHeight="1">
      <c r="A24" s="11">
        <v>-4</v>
      </c>
      <c r="B24" s="242" t="s">
        <v>11</v>
      </c>
      <c r="C24" s="243"/>
      <c r="D24" s="243"/>
      <c r="E24" s="244"/>
      <c r="F24" s="247"/>
      <c r="G24" s="222"/>
      <c r="H24" s="61" t="s">
        <v>92</v>
      </c>
      <c r="I24" s="248" t="s">
        <v>181</v>
      </c>
      <c r="J24" s="249"/>
      <c r="K24" s="6" t="s">
        <v>184</v>
      </c>
      <c r="L24" s="6" t="s">
        <v>10</v>
      </c>
    </row>
    <row r="25" spans="1:12" s="6" customFormat="1" ht="22.5" customHeight="1">
      <c r="A25" s="11">
        <v>-5</v>
      </c>
      <c r="B25" s="242" t="s">
        <v>94</v>
      </c>
      <c r="C25" s="243"/>
      <c r="D25" s="243"/>
      <c r="E25" s="244"/>
      <c r="F25" s="245"/>
      <c r="G25" s="246"/>
      <c r="H25" s="61" t="s">
        <v>184</v>
      </c>
      <c r="I25" s="250"/>
      <c r="J25" s="251"/>
      <c r="L25" s="6" t="s">
        <v>189</v>
      </c>
    </row>
    <row r="26" spans="1:12" s="6" customFormat="1" ht="22.5" customHeight="1">
      <c r="A26" s="11">
        <v>-6</v>
      </c>
      <c r="B26" s="242" t="s">
        <v>95</v>
      </c>
      <c r="C26" s="243"/>
      <c r="D26" s="243"/>
      <c r="E26" s="244"/>
      <c r="F26" s="252"/>
      <c r="G26" s="253"/>
      <c r="H26" s="61" t="s">
        <v>184</v>
      </c>
      <c r="I26" s="466" t="s">
        <v>19</v>
      </c>
      <c r="J26" s="467"/>
      <c r="L26" s="6" t="s">
        <v>190</v>
      </c>
    </row>
    <row r="27" spans="1:12" s="6" customFormat="1" ht="22.5" customHeight="1">
      <c r="A27" s="12"/>
      <c r="B27" s="242" t="s">
        <v>96</v>
      </c>
      <c r="C27" s="243"/>
      <c r="D27" s="243"/>
      <c r="E27" s="244"/>
      <c r="F27" s="252"/>
      <c r="G27" s="253"/>
      <c r="H27" s="61" t="s">
        <v>184</v>
      </c>
      <c r="I27" s="468"/>
      <c r="J27" s="469"/>
      <c r="L27" s="6" t="s">
        <v>132</v>
      </c>
    </row>
    <row r="28" spans="1:12" s="6" customFormat="1" ht="22.5" customHeight="1">
      <c r="A28" s="12"/>
      <c r="B28" s="242" t="s">
        <v>99</v>
      </c>
      <c r="C28" s="243"/>
      <c r="D28" s="243"/>
      <c r="E28" s="244"/>
      <c r="F28" s="252">
        <f>F27-F26</f>
        <v>0</v>
      </c>
      <c r="G28" s="253"/>
      <c r="H28" s="61" t="s">
        <v>35</v>
      </c>
      <c r="I28" s="470"/>
      <c r="J28" s="471"/>
      <c r="L28" s="6" t="s">
        <v>191</v>
      </c>
    </row>
    <row r="29" spans="1:12" s="6" customFormat="1" ht="28" customHeight="1">
      <c r="A29" s="472" t="s">
        <v>102</v>
      </c>
      <c r="B29" s="254" t="s">
        <v>93</v>
      </c>
      <c r="C29" s="255"/>
      <c r="D29" s="255"/>
      <c r="E29" s="256"/>
      <c r="F29" s="49" t="s">
        <v>392</v>
      </c>
      <c r="G29" s="55"/>
      <c r="H29" s="61" t="s">
        <v>92</v>
      </c>
      <c r="I29" s="475" t="s">
        <v>393</v>
      </c>
      <c r="J29" s="476"/>
    </row>
    <row r="30" spans="1:12" s="6" customFormat="1" ht="28" customHeight="1">
      <c r="A30" s="473"/>
      <c r="B30" s="254" t="s">
        <v>104</v>
      </c>
      <c r="C30" s="255"/>
      <c r="D30" s="255"/>
      <c r="E30" s="256"/>
      <c r="F30" s="49" t="s">
        <v>392</v>
      </c>
      <c r="G30" s="55"/>
      <c r="H30" s="61" t="s">
        <v>92</v>
      </c>
      <c r="I30" s="477"/>
      <c r="J30" s="478"/>
    </row>
    <row r="31" spans="1:12" s="6" customFormat="1" ht="28" customHeight="1">
      <c r="A31" s="473"/>
      <c r="B31" s="254" t="s">
        <v>107</v>
      </c>
      <c r="C31" s="255"/>
      <c r="D31" s="255"/>
      <c r="E31" s="256"/>
      <c r="F31" s="49" t="s">
        <v>392</v>
      </c>
      <c r="G31" s="55"/>
      <c r="H31" s="61" t="s">
        <v>92</v>
      </c>
      <c r="I31" s="477"/>
      <c r="J31" s="478"/>
    </row>
    <row r="32" spans="1:12" s="6" customFormat="1" ht="28" customHeight="1">
      <c r="A32" s="474"/>
      <c r="B32" s="254" t="s">
        <v>100</v>
      </c>
      <c r="C32" s="255"/>
      <c r="D32" s="255"/>
      <c r="E32" s="256"/>
      <c r="F32" s="49" t="s">
        <v>392</v>
      </c>
      <c r="G32" s="55"/>
      <c r="H32" s="61" t="s">
        <v>92</v>
      </c>
      <c r="I32" s="479"/>
      <c r="J32" s="480"/>
    </row>
    <row r="33" spans="1:12" s="6" customFormat="1" ht="145" customHeight="1">
      <c r="A33" s="11">
        <v>-8</v>
      </c>
      <c r="B33" s="242" t="s">
        <v>42</v>
      </c>
      <c r="C33" s="243"/>
      <c r="D33" s="243"/>
      <c r="E33" s="244"/>
      <c r="F33" s="257"/>
      <c r="G33" s="258"/>
      <c r="H33" s="61" t="s">
        <v>184</v>
      </c>
      <c r="I33" s="259" t="s">
        <v>89</v>
      </c>
      <c r="J33" s="260"/>
      <c r="L33" s="6" t="s">
        <v>192</v>
      </c>
    </row>
    <row r="34" spans="1:12" s="6" customFormat="1" ht="29.15" customHeight="1">
      <c r="A34" s="11">
        <v>-9</v>
      </c>
      <c r="B34" s="261" t="s">
        <v>90</v>
      </c>
      <c r="C34" s="262"/>
      <c r="D34" s="262"/>
      <c r="E34" s="263"/>
      <c r="F34" s="245"/>
      <c r="G34" s="246"/>
      <c r="H34" s="61" t="s">
        <v>105</v>
      </c>
      <c r="I34" s="264" t="s">
        <v>157</v>
      </c>
      <c r="J34" s="265"/>
      <c r="L34" s="6" t="s">
        <v>77</v>
      </c>
    </row>
    <row r="35" spans="1:12" s="6" customFormat="1" ht="29.15" customHeight="1">
      <c r="A35" s="11">
        <v>-10</v>
      </c>
      <c r="B35" s="261" t="s">
        <v>374</v>
      </c>
      <c r="C35" s="262"/>
      <c r="D35" s="262"/>
      <c r="E35" s="263"/>
      <c r="F35" s="245"/>
      <c r="G35" s="246"/>
      <c r="H35" s="61" t="s">
        <v>105</v>
      </c>
      <c r="I35" s="264" t="s">
        <v>157</v>
      </c>
      <c r="J35" s="265"/>
      <c r="L35" s="6" t="s">
        <v>193</v>
      </c>
    </row>
    <row r="36" spans="1:12" s="6" customFormat="1" ht="29.15" customHeight="1">
      <c r="A36" s="11">
        <v>-11</v>
      </c>
      <c r="B36" s="261" t="s">
        <v>151</v>
      </c>
      <c r="C36" s="262"/>
      <c r="D36" s="262"/>
      <c r="E36" s="263"/>
      <c r="F36" s="245"/>
      <c r="G36" s="246"/>
      <c r="H36" s="61" t="s">
        <v>105</v>
      </c>
      <c r="I36" s="264" t="s">
        <v>157</v>
      </c>
      <c r="J36" s="265"/>
      <c r="L36" s="6" t="s">
        <v>194</v>
      </c>
    </row>
    <row r="37" spans="1:12" s="6" customFormat="1" ht="29.15" customHeight="1">
      <c r="A37" s="11">
        <v>-12</v>
      </c>
      <c r="B37" s="266" t="s">
        <v>375</v>
      </c>
      <c r="C37" s="267"/>
      <c r="D37" s="267"/>
      <c r="E37" s="268"/>
      <c r="F37" s="245"/>
      <c r="G37" s="246"/>
      <c r="H37" s="61" t="s">
        <v>105</v>
      </c>
      <c r="I37" s="264" t="s">
        <v>157</v>
      </c>
      <c r="J37" s="265"/>
      <c r="L37" s="6" t="s">
        <v>195</v>
      </c>
    </row>
    <row r="38" spans="1:12" s="6" customFormat="1" ht="29.15" customHeight="1">
      <c r="A38" s="11">
        <v>-13</v>
      </c>
      <c r="B38" s="261" t="s">
        <v>69</v>
      </c>
      <c r="C38" s="262"/>
      <c r="D38" s="262"/>
      <c r="E38" s="263"/>
      <c r="F38" s="245"/>
      <c r="G38" s="246"/>
      <c r="H38" s="61" t="s">
        <v>105</v>
      </c>
      <c r="I38" s="264" t="s">
        <v>157</v>
      </c>
      <c r="J38" s="265"/>
      <c r="L38" s="6" t="s">
        <v>196</v>
      </c>
    </row>
    <row r="39" spans="1:12" s="6" customFormat="1" ht="29.15" customHeight="1">
      <c r="A39" s="11">
        <v>-14</v>
      </c>
      <c r="B39" s="261" t="s">
        <v>97</v>
      </c>
      <c r="C39" s="262"/>
      <c r="D39" s="262"/>
      <c r="E39" s="263"/>
      <c r="F39" s="48"/>
      <c r="G39" s="56" t="s">
        <v>272</v>
      </c>
      <c r="H39" s="61" t="s">
        <v>3</v>
      </c>
      <c r="I39" s="250" t="s">
        <v>63</v>
      </c>
      <c r="J39" s="251"/>
      <c r="K39" s="6" t="s">
        <v>108</v>
      </c>
    </row>
    <row r="40" spans="1:12" s="6" customFormat="1" ht="29.15" customHeight="1">
      <c r="A40" s="11">
        <v>-15</v>
      </c>
      <c r="B40" s="261" t="s">
        <v>111</v>
      </c>
      <c r="C40" s="262"/>
      <c r="D40" s="262"/>
      <c r="E40" s="263"/>
      <c r="F40" s="245"/>
      <c r="G40" s="246"/>
      <c r="H40" s="61" t="s">
        <v>184</v>
      </c>
      <c r="I40" s="250"/>
      <c r="J40" s="251"/>
      <c r="K40" s="6" t="s">
        <v>112</v>
      </c>
    </row>
    <row r="41" spans="1:12" s="6" customFormat="1" ht="29.15" customHeight="1">
      <c r="A41" s="11">
        <v>-16</v>
      </c>
      <c r="B41" s="261" t="s">
        <v>32</v>
      </c>
      <c r="C41" s="262"/>
      <c r="D41" s="262"/>
      <c r="E41" s="263"/>
      <c r="F41" s="245"/>
      <c r="G41" s="246"/>
      <c r="H41" s="61" t="s">
        <v>113</v>
      </c>
      <c r="I41" s="250" t="s">
        <v>115</v>
      </c>
      <c r="J41" s="251"/>
      <c r="K41" s="6" t="s">
        <v>100</v>
      </c>
    </row>
    <row r="42" spans="1:12" s="6" customFormat="1" ht="29.15" customHeight="1">
      <c r="A42" s="11">
        <v>-17</v>
      </c>
      <c r="B42" s="266" t="s">
        <v>116</v>
      </c>
      <c r="C42" s="267"/>
      <c r="D42" s="267"/>
      <c r="E42" s="268"/>
      <c r="F42" s="245"/>
      <c r="G42" s="246"/>
      <c r="H42" s="61" t="s">
        <v>113</v>
      </c>
      <c r="I42" s="248" t="s">
        <v>118</v>
      </c>
      <c r="J42" s="249"/>
    </row>
    <row r="43" spans="1:12" s="6" customFormat="1" ht="47.5" customHeight="1">
      <c r="A43" s="11">
        <v>-18</v>
      </c>
      <c r="B43" s="266" t="s">
        <v>119</v>
      </c>
      <c r="C43" s="267"/>
      <c r="D43" s="267"/>
      <c r="E43" s="268"/>
      <c r="F43" s="245"/>
      <c r="G43" s="246"/>
      <c r="H43" s="61" t="s">
        <v>105</v>
      </c>
      <c r="I43" s="250" t="s">
        <v>198</v>
      </c>
      <c r="J43" s="251"/>
    </row>
    <row r="44" spans="1:12" s="6" customFormat="1" ht="29.15" customHeight="1">
      <c r="A44" s="11">
        <v>-19</v>
      </c>
      <c r="B44" s="261" t="s">
        <v>120</v>
      </c>
      <c r="C44" s="262"/>
      <c r="D44" s="262"/>
      <c r="E44" s="263"/>
      <c r="F44" s="245"/>
      <c r="G44" s="246"/>
      <c r="H44" s="61" t="s">
        <v>184</v>
      </c>
      <c r="I44" s="481" t="s">
        <v>121</v>
      </c>
      <c r="J44" s="482"/>
    </row>
    <row r="45" spans="1:12" s="6" customFormat="1" ht="29.15" customHeight="1">
      <c r="A45" s="11">
        <v>-20</v>
      </c>
      <c r="B45" s="261" t="s">
        <v>8</v>
      </c>
      <c r="C45" s="262"/>
      <c r="D45" s="262"/>
      <c r="E45" s="263"/>
      <c r="F45" s="245"/>
      <c r="G45" s="246"/>
      <c r="H45" s="487" t="s">
        <v>122</v>
      </c>
      <c r="I45" s="483"/>
      <c r="J45" s="484"/>
    </row>
    <row r="46" spans="1:12" ht="29.15" customHeight="1">
      <c r="A46" s="13">
        <v>-21</v>
      </c>
      <c r="B46" s="269" t="s">
        <v>123</v>
      </c>
      <c r="C46" s="270"/>
      <c r="D46" s="270"/>
      <c r="E46" s="271"/>
      <c r="F46" s="272"/>
      <c r="G46" s="273"/>
      <c r="H46" s="488"/>
      <c r="I46" s="485"/>
      <c r="J46" s="486"/>
    </row>
    <row r="47" spans="1:12">
      <c r="J47" s="3"/>
    </row>
    <row r="48" spans="1:12" s="6" customFormat="1" ht="23.25" customHeight="1">
      <c r="A48" s="14" t="s">
        <v>229</v>
      </c>
      <c r="H48" s="62"/>
      <c r="I48" s="74"/>
      <c r="J48" s="74"/>
    </row>
    <row r="49" spans="1:10" s="5" customFormat="1" ht="29.5" customHeight="1">
      <c r="A49" s="274" t="s">
        <v>201</v>
      </c>
      <c r="B49" s="275"/>
      <c r="C49" s="275"/>
      <c r="D49" s="275"/>
      <c r="E49" s="276"/>
      <c r="F49" s="277"/>
      <c r="G49" s="278"/>
      <c r="H49" s="279" t="s">
        <v>73</v>
      </c>
      <c r="I49" s="280"/>
      <c r="J49" s="281"/>
    </row>
    <row r="50" spans="1:10" s="5" customFormat="1" ht="29.5" customHeight="1">
      <c r="A50" s="282" t="s">
        <v>315</v>
      </c>
      <c r="B50" s="283"/>
      <c r="C50" s="283"/>
      <c r="D50" s="283"/>
      <c r="E50" s="284"/>
      <c r="F50" s="285">
        <f>SUM(F51:G54)</f>
        <v>0</v>
      </c>
      <c r="G50" s="286"/>
      <c r="H50" s="287" t="s">
        <v>124</v>
      </c>
      <c r="I50" s="288"/>
      <c r="J50" s="289"/>
    </row>
    <row r="51" spans="1:10" s="5" customFormat="1" ht="29.5" customHeight="1">
      <c r="A51" s="290" t="s">
        <v>367</v>
      </c>
      <c r="B51" s="291"/>
      <c r="C51" s="291"/>
      <c r="D51" s="291"/>
      <c r="E51" s="292"/>
      <c r="F51" s="293"/>
      <c r="G51" s="294"/>
      <c r="H51" s="295" t="s">
        <v>377</v>
      </c>
      <c r="I51" s="296"/>
      <c r="J51" s="297"/>
    </row>
    <row r="52" spans="1:10" s="5" customFormat="1" ht="29.5" customHeight="1">
      <c r="A52" s="290" t="s">
        <v>369</v>
      </c>
      <c r="B52" s="291"/>
      <c r="C52" s="291"/>
      <c r="D52" s="291"/>
      <c r="E52" s="292"/>
      <c r="F52" s="293"/>
      <c r="G52" s="294"/>
      <c r="H52" s="298" t="s">
        <v>354</v>
      </c>
      <c r="I52" s="299"/>
      <c r="J52" s="300"/>
    </row>
    <row r="53" spans="1:10" s="5" customFormat="1" ht="29.5" customHeight="1">
      <c r="A53" s="301" t="s">
        <v>370</v>
      </c>
      <c r="B53" s="302"/>
      <c r="C53" s="302"/>
      <c r="D53" s="302"/>
      <c r="E53" s="303"/>
      <c r="F53" s="293"/>
      <c r="G53" s="294"/>
      <c r="H53" s="295" t="s">
        <v>377</v>
      </c>
      <c r="I53" s="296"/>
      <c r="J53" s="297"/>
    </row>
    <row r="54" spans="1:10" s="5" customFormat="1" ht="29.5" customHeight="1">
      <c r="A54" s="304" t="s">
        <v>321</v>
      </c>
      <c r="B54" s="305"/>
      <c r="C54" s="305"/>
      <c r="D54" s="305"/>
      <c r="E54" s="306"/>
      <c r="F54" s="307"/>
      <c r="G54" s="308"/>
      <c r="H54" s="309" t="s">
        <v>377</v>
      </c>
      <c r="I54" s="310"/>
      <c r="J54" s="311"/>
    </row>
    <row r="55" spans="1:10" s="5" customFormat="1" ht="29.5" customHeight="1">
      <c r="A55" s="312" t="s">
        <v>344</v>
      </c>
      <c r="B55" s="313"/>
      <c r="C55" s="313"/>
      <c r="D55" s="313"/>
      <c r="E55" s="314"/>
      <c r="F55" s="315">
        <f>F49-F50</f>
        <v>0</v>
      </c>
      <c r="G55" s="316"/>
      <c r="H55" s="317" t="s">
        <v>368</v>
      </c>
      <c r="I55" s="318"/>
      <c r="J55" s="319"/>
    </row>
    <row r="56" spans="1:10" s="5" customFormat="1" ht="29.5" customHeight="1">
      <c r="A56" s="320" t="s">
        <v>212</v>
      </c>
      <c r="B56" s="321"/>
      <c r="C56" s="321"/>
      <c r="D56" s="321"/>
      <c r="E56" s="322"/>
      <c r="F56" s="323"/>
      <c r="G56" s="324"/>
      <c r="H56" s="325" t="s">
        <v>169</v>
      </c>
      <c r="I56" s="326"/>
      <c r="J56" s="327"/>
    </row>
    <row r="57" spans="1:10" s="5" customFormat="1" ht="29.5" customHeight="1">
      <c r="A57" s="489" t="s">
        <v>203</v>
      </c>
      <c r="B57" s="328" t="s">
        <v>76</v>
      </c>
      <c r="C57" s="329"/>
      <c r="D57" s="329"/>
      <c r="E57" s="330"/>
      <c r="F57" s="331"/>
      <c r="G57" s="332"/>
      <c r="H57" s="333" t="s">
        <v>378</v>
      </c>
      <c r="I57" s="334"/>
      <c r="J57" s="335"/>
    </row>
    <row r="58" spans="1:10" s="5" customFormat="1" ht="29.5" customHeight="1">
      <c r="A58" s="490"/>
      <c r="B58" s="254" t="s">
        <v>208</v>
      </c>
      <c r="C58" s="336"/>
      <c r="D58" s="336"/>
      <c r="E58" s="337"/>
      <c r="F58" s="338">
        <v>180800</v>
      </c>
      <c r="G58" s="339"/>
      <c r="H58" s="340" t="s">
        <v>204</v>
      </c>
      <c r="I58" s="341"/>
      <c r="J58" s="342"/>
    </row>
    <row r="59" spans="1:10" s="5" customFormat="1" ht="29.5" customHeight="1">
      <c r="A59" s="490"/>
      <c r="B59" s="343" t="s">
        <v>209</v>
      </c>
      <c r="C59" s="344"/>
      <c r="D59" s="344"/>
      <c r="E59" s="345"/>
      <c r="F59" s="346">
        <v>12</v>
      </c>
      <c r="G59" s="347"/>
      <c r="H59" s="348" t="s">
        <v>206</v>
      </c>
      <c r="I59" s="349"/>
      <c r="J59" s="350"/>
    </row>
    <row r="60" spans="1:10" s="5" customFormat="1" ht="29.5" customHeight="1">
      <c r="A60" s="490"/>
      <c r="B60" s="351" t="s">
        <v>222</v>
      </c>
      <c r="C60" s="352"/>
      <c r="D60" s="352"/>
      <c r="E60" s="353"/>
      <c r="F60" s="354">
        <v>0</v>
      </c>
      <c r="G60" s="355"/>
      <c r="H60" s="356" t="s">
        <v>223</v>
      </c>
      <c r="I60" s="357"/>
      <c r="J60" s="358"/>
    </row>
    <row r="61" spans="1:10" s="5" customFormat="1" ht="46.5" customHeight="1">
      <c r="A61" s="490"/>
      <c r="B61" s="254" t="s">
        <v>211</v>
      </c>
      <c r="C61" s="336"/>
      <c r="D61" s="336"/>
      <c r="E61" s="337"/>
      <c r="F61" s="359">
        <f>24000*F59*F62</f>
        <v>0</v>
      </c>
      <c r="G61" s="360"/>
      <c r="H61" s="361" t="s">
        <v>87</v>
      </c>
      <c r="I61" s="362"/>
      <c r="J61" s="363"/>
    </row>
    <row r="62" spans="1:10" s="5" customFormat="1" ht="46.5" customHeight="1">
      <c r="A62" s="490"/>
      <c r="B62" s="364" t="s">
        <v>390</v>
      </c>
      <c r="C62" s="365"/>
      <c r="D62" s="365"/>
      <c r="E62" s="366"/>
      <c r="F62" s="359"/>
      <c r="G62" s="360"/>
      <c r="H62" s="367" t="s">
        <v>64</v>
      </c>
      <c r="I62" s="368"/>
      <c r="J62" s="369"/>
    </row>
    <row r="63" spans="1:10" s="5" customFormat="1" ht="29.5" customHeight="1">
      <c r="A63" s="490"/>
      <c r="B63" s="370" t="s">
        <v>226</v>
      </c>
      <c r="C63" s="371"/>
      <c r="D63" s="371"/>
      <c r="E63" s="372"/>
      <c r="F63" s="373"/>
      <c r="G63" s="374"/>
      <c r="H63" s="375" t="s">
        <v>379</v>
      </c>
      <c r="I63" s="376"/>
      <c r="J63" s="377"/>
    </row>
    <row r="64" spans="1:10" s="5" customFormat="1" ht="29.5" customHeight="1">
      <c r="A64" s="490"/>
      <c r="B64" s="370" t="s">
        <v>384</v>
      </c>
      <c r="C64" s="371"/>
      <c r="D64" s="371"/>
      <c r="E64" s="372"/>
      <c r="F64" s="373">
        <f>SUM(F55)</f>
        <v>0</v>
      </c>
      <c r="G64" s="374"/>
      <c r="H64" s="378" t="s">
        <v>371</v>
      </c>
      <c r="I64" s="379"/>
      <c r="J64" s="380"/>
    </row>
    <row r="65" spans="1:10" s="5" customFormat="1" ht="29.5" customHeight="1">
      <c r="A65" s="490"/>
      <c r="B65" s="370" t="s">
        <v>12</v>
      </c>
      <c r="C65" s="371"/>
      <c r="D65" s="371"/>
      <c r="E65" s="372"/>
      <c r="F65" s="381"/>
      <c r="G65" s="382"/>
      <c r="H65" s="383" t="s">
        <v>391</v>
      </c>
      <c r="I65" s="368"/>
      <c r="J65" s="369"/>
    </row>
    <row r="66" spans="1:10" s="5" customFormat="1" ht="29.5" customHeight="1">
      <c r="A66" s="490"/>
      <c r="B66" s="370" t="s">
        <v>385</v>
      </c>
      <c r="C66" s="371"/>
      <c r="D66" s="371"/>
      <c r="E66" s="372"/>
      <c r="F66" s="381">
        <f>MIN(F64,F65)</f>
        <v>0</v>
      </c>
      <c r="G66" s="382"/>
      <c r="H66" s="378" t="s">
        <v>124</v>
      </c>
      <c r="I66" s="379"/>
      <c r="J66" s="380"/>
    </row>
    <row r="67" spans="1:10" s="5" customFormat="1" ht="29.5" customHeight="1">
      <c r="A67" s="490"/>
      <c r="B67" s="370" t="s">
        <v>386</v>
      </c>
      <c r="C67" s="371"/>
      <c r="D67" s="371"/>
      <c r="E67" s="372"/>
      <c r="F67" s="384" t="e">
        <f>F63/F66</f>
        <v>#DIV/0!</v>
      </c>
      <c r="G67" s="385"/>
      <c r="H67" s="383" t="s">
        <v>53</v>
      </c>
      <c r="I67" s="368"/>
      <c r="J67" s="369"/>
    </row>
    <row r="68" spans="1:10" s="5" customFormat="1" ht="29.5" customHeight="1">
      <c r="A68" s="490"/>
      <c r="B68" s="370" t="s">
        <v>387</v>
      </c>
      <c r="C68" s="386"/>
      <c r="D68" s="386"/>
      <c r="E68" s="387"/>
      <c r="F68" s="388" t="e">
        <f>IF(F67&lt;5,1,IF(F67&gt;=20,0,0.5))</f>
        <v>#DIV/0!</v>
      </c>
      <c r="G68" s="389"/>
      <c r="H68" s="390" t="s">
        <v>389</v>
      </c>
      <c r="I68" s="341"/>
      <c r="J68" s="342"/>
    </row>
    <row r="69" spans="1:10" s="5" customFormat="1" ht="29.5" customHeight="1">
      <c r="A69" s="491"/>
      <c r="B69" s="391" t="s">
        <v>233</v>
      </c>
      <c r="C69" s="392"/>
      <c r="D69" s="392"/>
      <c r="E69" s="393"/>
      <c r="F69" s="394" t="e">
        <f>((F57*F58*(F59-F60))-F61)*F68</f>
        <v>#DIV/0!</v>
      </c>
      <c r="G69" s="395"/>
      <c r="H69" s="396" t="s">
        <v>388</v>
      </c>
      <c r="I69" s="397"/>
      <c r="J69" s="398"/>
    </row>
    <row r="70" spans="1:10" s="5" customFormat="1" ht="29.5" customHeight="1">
      <c r="A70" s="489" t="s">
        <v>213</v>
      </c>
      <c r="B70" s="328" t="s">
        <v>215</v>
      </c>
      <c r="C70" s="329"/>
      <c r="D70" s="329"/>
      <c r="E70" s="330"/>
      <c r="F70" s="50">
        <f>F34</f>
        <v>0</v>
      </c>
      <c r="G70" s="57">
        <f>F70*23410</f>
        <v>0</v>
      </c>
      <c r="H70" s="399" t="s">
        <v>381</v>
      </c>
      <c r="I70" s="400"/>
      <c r="J70" s="401"/>
    </row>
    <row r="71" spans="1:10" s="5" customFormat="1" ht="29.5" customHeight="1">
      <c r="A71" s="490"/>
      <c r="B71" s="254" t="s">
        <v>216</v>
      </c>
      <c r="C71" s="336"/>
      <c r="D71" s="336"/>
      <c r="E71" s="337"/>
      <c r="F71" s="51">
        <f>F35</f>
        <v>0</v>
      </c>
      <c r="G71" s="58">
        <f>F71*187560</f>
        <v>0</v>
      </c>
      <c r="H71" s="399" t="s">
        <v>381</v>
      </c>
      <c r="I71" s="400"/>
      <c r="J71" s="401"/>
    </row>
    <row r="72" spans="1:10" s="5" customFormat="1" ht="29.5" customHeight="1">
      <c r="A72" s="490"/>
      <c r="B72" s="254" t="s">
        <v>217</v>
      </c>
      <c r="C72" s="336"/>
      <c r="D72" s="336"/>
      <c r="E72" s="337"/>
      <c r="F72" s="51">
        <f>F36</f>
        <v>0</v>
      </c>
      <c r="G72" s="58">
        <f>F72*20720</f>
        <v>0</v>
      </c>
      <c r="H72" s="399" t="s">
        <v>381</v>
      </c>
      <c r="I72" s="400"/>
      <c r="J72" s="401"/>
    </row>
    <row r="73" spans="1:10" s="5" customFormat="1" ht="29.5" customHeight="1">
      <c r="A73" s="490"/>
      <c r="B73" s="254" t="s">
        <v>218</v>
      </c>
      <c r="C73" s="336"/>
      <c r="D73" s="336"/>
      <c r="E73" s="337"/>
      <c r="F73" s="51">
        <f>F37</f>
        <v>0</v>
      </c>
      <c r="G73" s="58">
        <f>F73*10670</f>
        <v>0</v>
      </c>
      <c r="H73" s="399" t="s">
        <v>381</v>
      </c>
      <c r="I73" s="400"/>
      <c r="J73" s="401"/>
    </row>
    <row r="74" spans="1:10" s="5" customFormat="1" ht="29.5" customHeight="1">
      <c r="A74" s="490"/>
      <c r="B74" s="254" t="s">
        <v>41</v>
      </c>
      <c r="C74" s="336"/>
      <c r="D74" s="336"/>
      <c r="E74" s="337"/>
      <c r="F74" s="51">
        <f>F38</f>
        <v>0</v>
      </c>
      <c r="G74" s="58">
        <f>F74*11630</f>
        <v>0</v>
      </c>
      <c r="H74" s="399" t="s">
        <v>381</v>
      </c>
      <c r="I74" s="400"/>
      <c r="J74" s="401"/>
    </row>
    <row r="75" spans="1:10" s="5" customFormat="1" ht="29.5" customHeight="1">
      <c r="A75" s="491"/>
      <c r="B75" s="391" t="s">
        <v>310</v>
      </c>
      <c r="C75" s="392"/>
      <c r="D75" s="392"/>
      <c r="E75" s="393"/>
      <c r="F75" s="402">
        <f>SUM(G70:G74)</f>
        <v>0</v>
      </c>
      <c r="G75" s="403"/>
      <c r="H75" s="396" t="s">
        <v>124</v>
      </c>
      <c r="I75" s="397"/>
      <c r="J75" s="398"/>
    </row>
    <row r="76" spans="1:10" s="5" customFormat="1" ht="29.5" customHeight="1">
      <c r="A76" s="404" t="s">
        <v>372</v>
      </c>
      <c r="B76" s="405"/>
      <c r="C76" s="405"/>
      <c r="D76" s="405"/>
      <c r="E76" s="406"/>
      <c r="F76" s="407" t="e">
        <f>F69+F75</f>
        <v>#DIV/0!</v>
      </c>
      <c r="G76" s="408"/>
      <c r="H76" s="409" t="s">
        <v>124</v>
      </c>
      <c r="I76" s="397"/>
      <c r="J76" s="398"/>
    </row>
    <row r="77" spans="1:10" s="5" customFormat="1" ht="29.5" customHeight="1">
      <c r="A77" s="410" t="s">
        <v>1</v>
      </c>
      <c r="B77" s="411"/>
      <c r="C77" s="411"/>
      <c r="D77" s="411"/>
      <c r="E77" s="412"/>
      <c r="F77" s="407" t="e">
        <f>IF(F56&gt;F76,F76,F56)</f>
        <v>#DIV/0!</v>
      </c>
      <c r="G77" s="408"/>
      <c r="H77" s="409" t="s">
        <v>124</v>
      </c>
      <c r="I77" s="397"/>
      <c r="J77" s="398"/>
    </row>
    <row r="78" spans="1:10" s="5" customFormat="1" ht="29.5" customHeight="1">
      <c r="A78" s="410" t="s">
        <v>373</v>
      </c>
      <c r="B78" s="411"/>
      <c r="C78" s="411"/>
      <c r="D78" s="411"/>
      <c r="E78" s="412"/>
      <c r="F78" s="407" t="e">
        <f>F77</f>
        <v>#DIV/0!</v>
      </c>
      <c r="G78" s="408"/>
      <c r="H78" s="409" t="s">
        <v>124</v>
      </c>
      <c r="I78" s="397"/>
      <c r="J78" s="398"/>
    </row>
    <row r="79" spans="1:10" s="5" customFormat="1" ht="55.5" customHeight="1">
      <c r="A79" s="410" t="s">
        <v>126</v>
      </c>
      <c r="B79" s="411"/>
      <c r="C79" s="411"/>
      <c r="D79" s="411"/>
      <c r="E79" s="412"/>
      <c r="F79" s="407"/>
      <c r="G79" s="408"/>
      <c r="H79" s="279" t="s">
        <v>219</v>
      </c>
      <c r="I79" s="280"/>
      <c r="J79" s="281"/>
    </row>
    <row r="80" spans="1:10" s="5" customFormat="1" ht="83.5" customHeight="1">
      <c r="A80" s="410" t="s">
        <v>178</v>
      </c>
      <c r="B80" s="411"/>
      <c r="C80" s="411"/>
      <c r="D80" s="411"/>
      <c r="E80" s="412"/>
      <c r="F80" s="413">
        <v>1</v>
      </c>
      <c r="G80" s="414"/>
      <c r="H80" s="279" t="s">
        <v>98</v>
      </c>
      <c r="I80" s="280"/>
      <c r="J80" s="281"/>
    </row>
    <row r="81" spans="1:69" s="5" customFormat="1" ht="29.5" customHeight="1">
      <c r="A81" s="410" t="s">
        <v>383</v>
      </c>
      <c r="B81" s="411"/>
      <c r="C81" s="411"/>
      <c r="D81" s="411"/>
      <c r="E81" s="412"/>
      <c r="F81" s="407" t="e">
        <f>ROUNDDOWN(F78*(12-F79)/12*F80*2/3,-3)</f>
        <v>#DIV/0!</v>
      </c>
      <c r="G81" s="408"/>
      <c r="H81" s="409" t="s">
        <v>124</v>
      </c>
      <c r="I81" s="397"/>
      <c r="J81" s="398"/>
    </row>
    <row r="82" spans="1:69" s="5" customFormat="1" ht="29.5" customHeight="1">
      <c r="A82" s="410" t="s">
        <v>225</v>
      </c>
      <c r="B82" s="411"/>
      <c r="C82" s="411"/>
      <c r="D82" s="411"/>
      <c r="E82" s="412"/>
      <c r="F82" s="407"/>
      <c r="G82" s="408"/>
      <c r="H82" s="415" t="s">
        <v>382</v>
      </c>
      <c r="I82" s="416"/>
      <c r="J82" s="417"/>
    </row>
    <row r="83" spans="1:69" s="5" customFormat="1" ht="29.5" customHeight="1">
      <c r="A83" s="410" t="s">
        <v>351</v>
      </c>
      <c r="B83" s="411"/>
      <c r="C83" s="411"/>
      <c r="D83" s="411"/>
      <c r="E83" s="412"/>
      <c r="F83" s="407" t="e">
        <f>MIN(F81,F82)</f>
        <v>#DIV/0!</v>
      </c>
      <c r="G83" s="408"/>
      <c r="H83" s="418" t="s">
        <v>295</v>
      </c>
      <c r="I83" s="419"/>
      <c r="J83" s="420"/>
    </row>
    <row r="84" spans="1:69" s="5" customFormat="1" ht="8.15" customHeight="1">
      <c r="A84" s="15"/>
      <c r="B84"/>
      <c r="C84"/>
      <c r="D84"/>
      <c r="E84"/>
      <c r="I84" s="75"/>
      <c r="J84" s="75"/>
    </row>
    <row r="85" spans="1:69" s="5" customFormat="1" ht="26.5" customHeight="1">
      <c r="A85" s="15" t="s">
        <v>230</v>
      </c>
      <c r="B85"/>
      <c r="C85"/>
      <c r="D85"/>
      <c r="E85"/>
      <c r="I85" s="75"/>
      <c r="J85" s="75"/>
    </row>
    <row r="86" spans="1:69" s="5" customFormat="1" ht="52" customHeight="1">
      <c r="A86" s="16" t="s">
        <v>125</v>
      </c>
      <c r="B86" s="27" t="s">
        <v>166</v>
      </c>
      <c r="C86" s="37" t="s">
        <v>168</v>
      </c>
      <c r="D86" s="44" t="s">
        <v>170</v>
      </c>
      <c r="E86" s="44" t="s">
        <v>172</v>
      </c>
      <c r="F86" s="52" t="s">
        <v>173</v>
      </c>
      <c r="G86" s="27" t="s">
        <v>140</v>
      </c>
      <c r="H86" s="63" t="s">
        <v>174</v>
      </c>
      <c r="I86" s="76" t="s">
        <v>176</v>
      </c>
      <c r="J86" s="85" t="s">
        <v>361</v>
      </c>
    </row>
    <row r="87" spans="1:69" ht="34" customHeight="1">
      <c r="A87" s="17">
        <v>1</v>
      </c>
      <c r="B87" s="28"/>
      <c r="C87" s="28"/>
      <c r="D87" s="28"/>
      <c r="E87" s="28"/>
      <c r="F87" s="28"/>
      <c r="G87" s="28"/>
      <c r="H87" s="64"/>
      <c r="I87" s="77"/>
      <c r="J87" s="439" t="s">
        <v>18</v>
      </c>
      <c r="K87" s="1" t="s">
        <v>83</v>
      </c>
      <c r="BQ87" s="1" t="s">
        <v>131</v>
      </c>
    </row>
    <row r="88" spans="1:69" ht="34" customHeight="1">
      <c r="A88" s="18">
        <v>2</v>
      </c>
      <c r="B88" s="29"/>
      <c r="C88" s="28"/>
      <c r="D88" s="29"/>
      <c r="E88" s="29"/>
      <c r="F88" s="29"/>
      <c r="G88" s="29"/>
      <c r="H88" s="65"/>
      <c r="I88" s="78"/>
      <c r="J88" s="440"/>
      <c r="K88" s="1" t="s">
        <v>177</v>
      </c>
    </row>
    <row r="89" spans="1:69" ht="34" customHeight="1">
      <c r="A89" s="18">
        <v>3</v>
      </c>
      <c r="B89" s="29"/>
      <c r="C89" s="28"/>
      <c r="D89" s="29"/>
      <c r="E89" s="29"/>
      <c r="F89" s="29"/>
      <c r="G89" s="29"/>
      <c r="H89" s="65"/>
      <c r="I89" s="78"/>
      <c r="J89" s="440"/>
      <c r="K89" s="1" t="s">
        <v>133</v>
      </c>
    </row>
    <row r="90" spans="1:69" ht="34" customHeight="1">
      <c r="A90" s="18">
        <v>4</v>
      </c>
      <c r="B90" s="29"/>
      <c r="C90" s="28"/>
      <c r="D90" s="29"/>
      <c r="E90" s="29"/>
      <c r="F90" s="29"/>
      <c r="G90" s="29"/>
      <c r="H90" s="65"/>
      <c r="I90" s="78"/>
      <c r="J90" s="440"/>
    </row>
    <row r="91" spans="1:69" ht="34" customHeight="1">
      <c r="A91" s="18">
        <v>5</v>
      </c>
      <c r="B91" s="29"/>
      <c r="C91" s="28"/>
      <c r="D91" s="29"/>
      <c r="E91" s="29"/>
      <c r="F91" s="29"/>
      <c r="G91" s="29"/>
      <c r="H91" s="65"/>
      <c r="I91" s="78"/>
      <c r="J91" s="440"/>
    </row>
    <row r="92" spans="1:69" ht="34" customHeight="1">
      <c r="A92" s="18">
        <v>6</v>
      </c>
      <c r="B92" s="29"/>
      <c r="C92" s="28"/>
      <c r="D92" s="29"/>
      <c r="E92" s="29"/>
      <c r="F92" s="29"/>
      <c r="G92" s="29"/>
      <c r="H92" s="65"/>
      <c r="I92" s="78"/>
      <c r="J92" s="440"/>
    </row>
    <row r="93" spans="1:69" ht="34" customHeight="1">
      <c r="A93" s="18">
        <v>7</v>
      </c>
      <c r="B93" s="29"/>
      <c r="C93" s="28"/>
      <c r="D93" s="29"/>
      <c r="E93" s="29"/>
      <c r="F93" s="29"/>
      <c r="G93" s="29"/>
      <c r="H93" s="65"/>
      <c r="I93" s="78"/>
      <c r="J93" s="440"/>
    </row>
    <row r="94" spans="1:69" ht="34" customHeight="1">
      <c r="A94" s="18">
        <v>8</v>
      </c>
      <c r="B94" s="29"/>
      <c r="C94" s="28"/>
      <c r="D94" s="29"/>
      <c r="E94" s="29"/>
      <c r="F94" s="29"/>
      <c r="G94" s="29"/>
      <c r="H94" s="65"/>
      <c r="I94" s="78"/>
      <c r="J94" s="440"/>
    </row>
    <row r="95" spans="1:69" ht="34" customHeight="1">
      <c r="A95" s="18">
        <v>9</v>
      </c>
      <c r="B95" s="29"/>
      <c r="C95" s="28"/>
      <c r="D95" s="29"/>
      <c r="E95" s="29"/>
      <c r="F95" s="29"/>
      <c r="G95" s="29"/>
      <c r="H95" s="65"/>
      <c r="I95" s="78"/>
      <c r="J95" s="440"/>
    </row>
    <row r="96" spans="1:69" ht="34" customHeight="1">
      <c r="A96" s="18">
        <v>10</v>
      </c>
      <c r="B96" s="29"/>
      <c r="C96" s="28"/>
      <c r="D96" s="29"/>
      <c r="E96" s="29"/>
      <c r="F96" s="29"/>
      <c r="G96" s="29"/>
      <c r="H96" s="65"/>
      <c r="I96" s="78"/>
      <c r="J96" s="440"/>
    </row>
    <row r="97" spans="1:10" ht="34" customHeight="1">
      <c r="A97" s="18">
        <v>11</v>
      </c>
      <c r="B97" s="29"/>
      <c r="C97" s="28"/>
      <c r="D97" s="29"/>
      <c r="E97" s="29"/>
      <c r="F97" s="29"/>
      <c r="G97" s="29"/>
      <c r="H97" s="65"/>
      <c r="I97" s="78"/>
      <c r="J97" s="440"/>
    </row>
    <row r="98" spans="1:10" ht="34" customHeight="1">
      <c r="A98" s="18">
        <v>12</v>
      </c>
      <c r="B98" s="29"/>
      <c r="C98" s="28"/>
      <c r="D98" s="29"/>
      <c r="E98" s="29"/>
      <c r="F98" s="29"/>
      <c r="G98" s="29"/>
      <c r="H98" s="65"/>
      <c r="I98" s="78"/>
      <c r="J98" s="440"/>
    </row>
    <row r="99" spans="1:10" ht="28" customHeight="1">
      <c r="A99" s="421" t="s">
        <v>140</v>
      </c>
      <c r="B99" s="422"/>
      <c r="C99" s="423"/>
      <c r="D99" s="45">
        <f>SUM(D87:D98)</f>
        <v>0</v>
      </c>
      <c r="E99" s="45">
        <f>SUM(E87:E98)</f>
        <v>0</v>
      </c>
      <c r="F99" s="45">
        <f>SUM(F87:F98)</f>
        <v>0</v>
      </c>
      <c r="G99" s="45">
        <f>SUM(G87:G98)</f>
        <v>0</v>
      </c>
      <c r="H99" s="66"/>
      <c r="I99" s="79"/>
      <c r="J99" s="441"/>
    </row>
    <row r="100" spans="1:10" s="5" customFormat="1" ht="8.15" customHeight="1">
      <c r="A100" s="15"/>
      <c r="B100"/>
      <c r="C100"/>
      <c r="D100"/>
      <c r="E100"/>
      <c r="I100" s="75"/>
      <c r="J100" s="75"/>
    </row>
    <row r="102" spans="1:10" s="5" customFormat="1" ht="26.5" customHeight="1">
      <c r="A102" s="10" t="s">
        <v>232</v>
      </c>
      <c r="B102"/>
      <c r="C102"/>
      <c r="D102"/>
      <c r="E102"/>
      <c r="I102" s="75"/>
    </row>
    <row r="103" spans="1:10" s="5" customFormat="1" ht="26.5" customHeight="1">
      <c r="A103" s="492"/>
      <c r="B103" s="495" t="s">
        <v>2</v>
      </c>
      <c r="C103" s="424" t="s">
        <v>142</v>
      </c>
      <c r="D103" s="425"/>
      <c r="E103" s="425"/>
      <c r="F103" s="425"/>
      <c r="G103" s="425"/>
      <c r="H103" s="426"/>
      <c r="I103" s="427" t="s">
        <v>143</v>
      </c>
      <c r="J103" s="428"/>
    </row>
    <row r="104" spans="1:10" s="2" customFormat="1">
      <c r="A104" s="493"/>
      <c r="B104" s="496"/>
      <c r="C104" s="429" t="s">
        <v>83</v>
      </c>
      <c r="D104" s="430"/>
      <c r="E104" s="431" t="s">
        <v>145</v>
      </c>
      <c r="F104" s="432"/>
      <c r="G104" s="433" t="s">
        <v>140</v>
      </c>
      <c r="H104" s="434"/>
      <c r="I104" s="498" t="s">
        <v>146</v>
      </c>
      <c r="J104" s="500" t="s">
        <v>147</v>
      </c>
    </row>
    <row r="105" spans="1:10" s="2" customFormat="1">
      <c r="A105" s="494"/>
      <c r="B105" s="497"/>
      <c r="C105" s="38" t="s">
        <v>149</v>
      </c>
      <c r="D105" s="46" t="s">
        <v>150</v>
      </c>
      <c r="E105" s="46" t="s">
        <v>149</v>
      </c>
      <c r="F105" s="46" t="s">
        <v>150</v>
      </c>
      <c r="G105" s="46" t="s">
        <v>149</v>
      </c>
      <c r="H105" s="67" t="s">
        <v>150</v>
      </c>
      <c r="I105" s="499"/>
      <c r="J105" s="501"/>
    </row>
    <row r="106" spans="1:10" ht="20.149999999999999" customHeight="1">
      <c r="A106" s="19" t="s">
        <v>153</v>
      </c>
      <c r="B106" s="30">
        <f>'様式２　保育児童数の積算根拠'!F49</f>
        <v>0</v>
      </c>
      <c r="C106" s="39"/>
      <c r="D106" s="28"/>
      <c r="E106" s="28"/>
      <c r="F106" s="28"/>
      <c r="G106" s="28">
        <f t="shared" ref="G106:H117" si="0">C106+E106</f>
        <v>0</v>
      </c>
      <c r="H106" s="68">
        <f t="shared" si="0"/>
        <v>0</v>
      </c>
      <c r="I106" s="80"/>
      <c r="J106" s="86"/>
    </row>
    <row r="107" spans="1:10" ht="20.149999999999999" customHeight="1">
      <c r="A107" s="20" t="s">
        <v>155</v>
      </c>
      <c r="B107" s="31">
        <f>'様式２　保育児童数の積算根拠'!G49</f>
        <v>0</v>
      </c>
      <c r="C107" s="40"/>
      <c r="D107" s="29"/>
      <c r="E107" s="29"/>
      <c r="F107" s="29"/>
      <c r="G107" s="29">
        <f t="shared" si="0"/>
        <v>0</v>
      </c>
      <c r="H107" s="69">
        <f t="shared" si="0"/>
        <v>0</v>
      </c>
      <c r="I107" s="81"/>
      <c r="J107" s="87"/>
    </row>
    <row r="108" spans="1:10" ht="20.149999999999999" customHeight="1">
      <c r="A108" s="20" t="s">
        <v>0</v>
      </c>
      <c r="B108" s="31">
        <f>'様式２　保育児童数の積算根拠'!H49</f>
        <v>0</v>
      </c>
      <c r="C108" s="40"/>
      <c r="D108" s="29"/>
      <c r="E108" s="29"/>
      <c r="F108" s="29"/>
      <c r="G108" s="29">
        <f t="shared" si="0"/>
        <v>0</v>
      </c>
      <c r="H108" s="69">
        <f t="shared" si="0"/>
        <v>0</v>
      </c>
      <c r="I108" s="81"/>
      <c r="J108" s="87"/>
    </row>
    <row r="109" spans="1:10" ht="20.149999999999999" customHeight="1">
      <c r="A109" s="20" t="s">
        <v>15</v>
      </c>
      <c r="B109" s="31">
        <f>'様式２　保育児童数の積算根拠'!I49</f>
        <v>0</v>
      </c>
      <c r="C109" s="40"/>
      <c r="D109" s="29"/>
      <c r="E109" s="29"/>
      <c r="F109" s="29"/>
      <c r="G109" s="29">
        <f t="shared" si="0"/>
        <v>0</v>
      </c>
      <c r="H109" s="69">
        <f t="shared" si="0"/>
        <v>0</v>
      </c>
      <c r="I109" s="81"/>
      <c r="J109" s="87"/>
    </row>
    <row r="110" spans="1:10" ht="20.149999999999999" customHeight="1">
      <c r="A110" s="20" t="s">
        <v>9</v>
      </c>
      <c r="B110" s="31">
        <f>'様式２　保育児童数の積算根拠'!J49</f>
        <v>0</v>
      </c>
      <c r="C110" s="40"/>
      <c r="D110" s="29"/>
      <c r="E110" s="29"/>
      <c r="F110" s="29"/>
      <c r="G110" s="29">
        <f t="shared" si="0"/>
        <v>0</v>
      </c>
      <c r="H110" s="69">
        <f t="shared" si="0"/>
        <v>0</v>
      </c>
      <c r="I110" s="81"/>
      <c r="J110" s="87"/>
    </row>
    <row r="111" spans="1:10" ht="20.149999999999999" customHeight="1">
      <c r="A111" s="20" t="s">
        <v>16</v>
      </c>
      <c r="B111" s="31">
        <f>'様式２　保育児童数の積算根拠'!K49</f>
        <v>0</v>
      </c>
      <c r="C111" s="40"/>
      <c r="D111" s="29"/>
      <c r="E111" s="29"/>
      <c r="F111" s="29"/>
      <c r="G111" s="29">
        <f t="shared" si="0"/>
        <v>0</v>
      </c>
      <c r="H111" s="69">
        <f t="shared" si="0"/>
        <v>0</v>
      </c>
      <c r="I111" s="81"/>
      <c r="J111" s="87"/>
    </row>
    <row r="112" spans="1:10" ht="20.149999999999999" customHeight="1">
      <c r="A112" s="20" t="s">
        <v>24</v>
      </c>
      <c r="B112" s="31">
        <f>'様式２　保育児童数の積算根拠'!L49</f>
        <v>0</v>
      </c>
      <c r="C112" s="40"/>
      <c r="D112" s="29"/>
      <c r="E112" s="29"/>
      <c r="F112" s="29"/>
      <c r="G112" s="29">
        <f t="shared" si="0"/>
        <v>0</v>
      </c>
      <c r="H112" s="69">
        <f t="shared" si="0"/>
        <v>0</v>
      </c>
      <c r="I112" s="81"/>
      <c r="J112" s="87"/>
    </row>
    <row r="113" spans="1:10" ht="20.149999999999999" customHeight="1">
      <c r="A113" s="20" t="s">
        <v>17</v>
      </c>
      <c r="B113" s="31">
        <f>'様式２　保育児童数の積算根拠'!M49</f>
        <v>0</v>
      </c>
      <c r="C113" s="40"/>
      <c r="D113" s="29"/>
      <c r="E113" s="29"/>
      <c r="F113" s="29"/>
      <c r="G113" s="29">
        <f t="shared" si="0"/>
        <v>0</v>
      </c>
      <c r="H113" s="69">
        <f t="shared" si="0"/>
        <v>0</v>
      </c>
      <c r="I113" s="81"/>
      <c r="J113" s="87"/>
    </row>
    <row r="114" spans="1:10" ht="20.149999999999999" customHeight="1">
      <c r="A114" s="20" t="s">
        <v>23</v>
      </c>
      <c r="B114" s="31">
        <f>'様式２　保育児童数の積算根拠'!N49</f>
        <v>0</v>
      </c>
      <c r="C114" s="40"/>
      <c r="D114" s="29"/>
      <c r="E114" s="29"/>
      <c r="F114" s="29"/>
      <c r="G114" s="29">
        <f t="shared" si="0"/>
        <v>0</v>
      </c>
      <c r="H114" s="69">
        <f t="shared" si="0"/>
        <v>0</v>
      </c>
      <c r="I114" s="81"/>
      <c r="J114" s="87"/>
    </row>
    <row r="115" spans="1:10" ht="20.149999999999999" customHeight="1">
      <c r="A115" s="20" t="s">
        <v>6</v>
      </c>
      <c r="B115" s="31">
        <f>'様式２　保育児童数の積算根拠'!O49</f>
        <v>0</v>
      </c>
      <c r="C115" s="40"/>
      <c r="D115" s="29"/>
      <c r="E115" s="29"/>
      <c r="F115" s="29"/>
      <c r="G115" s="29">
        <f t="shared" si="0"/>
        <v>0</v>
      </c>
      <c r="H115" s="69">
        <f t="shared" si="0"/>
        <v>0</v>
      </c>
      <c r="I115" s="81"/>
      <c r="J115" s="87"/>
    </row>
    <row r="116" spans="1:10" ht="20.149999999999999" customHeight="1">
      <c r="A116" s="20" t="s">
        <v>28</v>
      </c>
      <c r="B116" s="31">
        <f>'様式２　保育児童数の積算根拠'!P49</f>
        <v>0</v>
      </c>
      <c r="C116" s="40"/>
      <c r="D116" s="29"/>
      <c r="E116" s="29"/>
      <c r="F116" s="29"/>
      <c r="G116" s="29">
        <f t="shared" si="0"/>
        <v>0</v>
      </c>
      <c r="H116" s="69">
        <f t="shared" si="0"/>
        <v>0</v>
      </c>
      <c r="I116" s="81"/>
      <c r="J116" s="87"/>
    </row>
    <row r="117" spans="1:10" ht="20.149999999999999" customHeight="1">
      <c r="A117" s="21" t="s">
        <v>13</v>
      </c>
      <c r="B117" s="32">
        <f>'様式２　保育児童数の積算根拠'!Q49</f>
        <v>0</v>
      </c>
      <c r="C117" s="35"/>
      <c r="D117" s="43"/>
      <c r="E117" s="43"/>
      <c r="F117" s="43"/>
      <c r="G117" s="43">
        <f t="shared" si="0"/>
        <v>0</v>
      </c>
      <c r="H117" s="70">
        <f t="shared" si="0"/>
        <v>0</v>
      </c>
      <c r="I117" s="82"/>
      <c r="J117" s="88"/>
    </row>
    <row r="118" spans="1:10" ht="20.149999999999999" customHeight="1">
      <c r="A118" s="22" t="s">
        <v>156</v>
      </c>
      <c r="B118" s="33">
        <f>'様式２　保育児童数の積算根拠'!P69</f>
        <v>0</v>
      </c>
      <c r="C118" s="41" t="e">
        <f t="shared" ref="C118:J118" si="1">ROUND(AVERAGE(C106:C117),1)</f>
        <v>#DIV/0!</v>
      </c>
      <c r="D118" s="47" t="e">
        <f t="shared" si="1"/>
        <v>#DIV/0!</v>
      </c>
      <c r="E118" s="47" t="e">
        <f t="shared" si="1"/>
        <v>#DIV/0!</v>
      </c>
      <c r="F118" s="47" t="e">
        <f t="shared" si="1"/>
        <v>#DIV/0!</v>
      </c>
      <c r="G118" s="47">
        <f t="shared" si="1"/>
        <v>0</v>
      </c>
      <c r="H118" s="71">
        <f t="shared" si="1"/>
        <v>0</v>
      </c>
      <c r="I118" s="83" t="e">
        <f t="shared" si="1"/>
        <v>#DIV/0!</v>
      </c>
      <c r="J118" s="89" t="e">
        <f t="shared" si="1"/>
        <v>#DIV/0!</v>
      </c>
    </row>
    <row r="119" spans="1:10">
      <c r="A119" s="435" t="s">
        <v>380</v>
      </c>
      <c r="B119" s="436"/>
      <c r="H119" s="3"/>
      <c r="I119" s="1"/>
    </row>
    <row r="120" spans="1:10" s="7" customFormat="1" ht="26.5" customHeight="1">
      <c r="A120" s="437" t="s">
        <v>324</v>
      </c>
      <c r="B120" s="437"/>
      <c r="C120" s="437"/>
      <c r="D120" s="437"/>
      <c r="E120" s="437"/>
      <c r="F120" s="437"/>
      <c r="G120" s="437"/>
      <c r="H120" s="437"/>
      <c r="I120" s="437"/>
      <c r="J120" s="437"/>
    </row>
    <row r="121" spans="1:10" s="7" customFormat="1" ht="30" customHeight="1">
      <c r="A121" s="438" t="s">
        <v>325</v>
      </c>
      <c r="B121" s="438"/>
      <c r="C121" s="438"/>
      <c r="D121" s="438"/>
      <c r="E121" s="438"/>
      <c r="F121" s="438"/>
      <c r="G121" s="438"/>
      <c r="H121" s="438"/>
      <c r="I121" s="438"/>
      <c r="J121" s="438"/>
    </row>
    <row r="122" spans="1:10" s="8" customFormat="1" ht="30" customHeight="1">
      <c r="A122" s="438" t="s">
        <v>158</v>
      </c>
      <c r="B122" s="438"/>
      <c r="C122" s="438"/>
      <c r="D122" s="438"/>
      <c r="E122" s="438"/>
      <c r="F122" s="438"/>
      <c r="G122" s="438"/>
      <c r="H122" s="438"/>
      <c r="I122" s="438"/>
      <c r="J122" s="438"/>
    </row>
    <row r="123" spans="1:10" s="7" customFormat="1" ht="17.149999999999999" customHeight="1">
      <c r="A123" s="438" t="s">
        <v>160</v>
      </c>
      <c r="B123" s="438"/>
      <c r="C123" s="438"/>
      <c r="D123" s="438"/>
      <c r="E123" s="438"/>
      <c r="F123" s="438"/>
      <c r="G123" s="438"/>
      <c r="H123" s="438"/>
      <c r="I123" s="438"/>
      <c r="J123" s="438"/>
    </row>
    <row r="124" spans="1:10" s="7" customFormat="1" ht="17.149999999999999" customHeight="1">
      <c r="A124" s="438" t="s">
        <v>161</v>
      </c>
      <c r="B124" s="438"/>
      <c r="C124" s="438"/>
      <c r="D124" s="438"/>
      <c r="E124" s="438"/>
      <c r="F124" s="438"/>
      <c r="G124" s="438"/>
      <c r="H124" s="438"/>
      <c r="I124" s="438"/>
      <c r="J124" s="438"/>
    </row>
    <row r="125" spans="1:10" s="7" customFormat="1" ht="17.149999999999999" customHeight="1">
      <c r="A125" s="438" t="s">
        <v>163</v>
      </c>
      <c r="B125" s="438"/>
      <c r="C125" s="438"/>
      <c r="D125" s="438"/>
      <c r="E125" s="438"/>
      <c r="F125" s="438"/>
      <c r="G125" s="438"/>
      <c r="H125" s="438"/>
      <c r="I125" s="438"/>
      <c r="J125" s="438"/>
    </row>
    <row r="126" spans="1:10" s="8" customFormat="1" ht="17.149999999999999" customHeight="1">
      <c r="A126" s="442" t="s">
        <v>164</v>
      </c>
      <c r="B126" s="442"/>
      <c r="C126" s="442"/>
      <c r="D126" s="442"/>
      <c r="E126" s="442"/>
      <c r="F126" s="442"/>
      <c r="G126" s="442"/>
      <c r="H126" s="442"/>
      <c r="I126" s="442"/>
      <c r="J126" s="442"/>
    </row>
    <row r="127" spans="1:10" ht="14.5" customHeight="1"/>
    <row r="128" spans="1:10" ht="14">
      <c r="A128" s="23"/>
      <c r="B128" s="443" t="s">
        <v>293</v>
      </c>
      <c r="C128" s="443"/>
      <c r="D128" s="443"/>
      <c r="E128" s="443"/>
      <c r="F128" s="443"/>
      <c r="H128" s="198"/>
      <c r="I128" s="1"/>
    </row>
    <row r="129" spans="2:10">
      <c r="B129" s="34" t="s">
        <v>135</v>
      </c>
      <c r="C129" s="42" t="s">
        <v>138</v>
      </c>
      <c r="D129" s="42" t="s">
        <v>137</v>
      </c>
      <c r="E129" s="42" t="s">
        <v>139</v>
      </c>
      <c r="F129" s="53" t="s">
        <v>140</v>
      </c>
      <c r="I129" s="444"/>
      <c r="J129" s="201"/>
    </row>
    <row r="130" spans="2:10" ht="18.75" customHeight="1">
      <c r="B130" s="35">
        <v>0</v>
      </c>
      <c r="C130" s="43">
        <v>0</v>
      </c>
      <c r="D130" s="43">
        <v>0</v>
      </c>
      <c r="E130" s="43">
        <v>0</v>
      </c>
      <c r="F130" s="54">
        <f>SUM(B130:E130)</f>
        <v>0</v>
      </c>
      <c r="H130" s="3"/>
      <c r="I130" s="445"/>
      <c r="J130" s="446"/>
    </row>
  </sheetData>
  <mergeCells count="220">
    <mergeCell ref="A122:J122"/>
    <mergeCell ref="A123:J123"/>
    <mergeCell ref="A124:J124"/>
    <mergeCell ref="A125:J125"/>
    <mergeCell ref="A126:J126"/>
    <mergeCell ref="B128:F128"/>
    <mergeCell ref="I129:J129"/>
    <mergeCell ref="I130:J130"/>
    <mergeCell ref="H13:J14"/>
    <mergeCell ref="H15:J16"/>
    <mergeCell ref="A20:A21"/>
    <mergeCell ref="H20:H21"/>
    <mergeCell ref="I20:J23"/>
    <mergeCell ref="I26:J28"/>
    <mergeCell ref="A29:A32"/>
    <mergeCell ref="I29:J32"/>
    <mergeCell ref="I44:J46"/>
    <mergeCell ref="H45:H46"/>
    <mergeCell ref="A70:A75"/>
    <mergeCell ref="A103:A105"/>
    <mergeCell ref="B103:B105"/>
    <mergeCell ref="I104:I105"/>
    <mergeCell ref="J104:J105"/>
    <mergeCell ref="A57:A69"/>
    <mergeCell ref="A99:C99"/>
    <mergeCell ref="C103:H103"/>
    <mergeCell ref="I103:J103"/>
    <mergeCell ref="C104:D104"/>
    <mergeCell ref="E104:F104"/>
    <mergeCell ref="G104:H104"/>
    <mergeCell ref="A119:B119"/>
    <mergeCell ref="A120:J120"/>
    <mergeCell ref="A121:J121"/>
    <mergeCell ref="J87:J99"/>
    <mergeCell ref="A81:E81"/>
    <mergeCell ref="F81:G81"/>
    <mergeCell ref="H81:J81"/>
    <mergeCell ref="A82:E82"/>
    <mergeCell ref="F82:G82"/>
    <mergeCell ref="H82:J82"/>
    <mergeCell ref="A83:E83"/>
    <mergeCell ref="F83:G83"/>
    <mergeCell ref="H83:J83"/>
    <mergeCell ref="A78:E78"/>
    <mergeCell ref="F78:G78"/>
    <mergeCell ref="H78:J78"/>
    <mergeCell ref="A79:E79"/>
    <mergeCell ref="F79:G79"/>
    <mergeCell ref="H79:J79"/>
    <mergeCell ref="A80:E80"/>
    <mergeCell ref="F80:G80"/>
    <mergeCell ref="H80:J80"/>
    <mergeCell ref="B75:E75"/>
    <mergeCell ref="F75:G75"/>
    <mergeCell ref="H75:J75"/>
    <mergeCell ref="A76:E76"/>
    <mergeCell ref="F76:G76"/>
    <mergeCell ref="H76:J76"/>
    <mergeCell ref="A77:E77"/>
    <mergeCell ref="F77:G77"/>
    <mergeCell ref="H77:J77"/>
    <mergeCell ref="B70:E70"/>
    <mergeCell ref="H70:J70"/>
    <mergeCell ref="B71:E71"/>
    <mergeCell ref="H71:J71"/>
    <mergeCell ref="B72:E72"/>
    <mergeCell ref="H72:J72"/>
    <mergeCell ref="B73:E73"/>
    <mergeCell ref="H73:J73"/>
    <mergeCell ref="B74:E74"/>
    <mergeCell ref="H74:J74"/>
    <mergeCell ref="B67:E67"/>
    <mergeCell ref="F67:G67"/>
    <mergeCell ref="H67:J67"/>
    <mergeCell ref="B68:E68"/>
    <mergeCell ref="F68:G68"/>
    <mergeCell ref="H68:J68"/>
    <mergeCell ref="B69:E69"/>
    <mergeCell ref="F69:G69"/>
    <mergeCell ref="H69:J69"/>
    <mergeCell ref="B64:E64"/>
    <mergeCell ref="F64:G64"/>
    <mergeCell ref="H64:J64"/>
    <mergeCell ref="B65:E65"/>
    <mergeCell ref="F65:G65"/>
    <mergeCell ref="H65:J65"/>
    <mergeCell ref="B66:E66"/>
    <mergeCell ref="F66:G66"/>
    <mergeCell ref="H66:J66"/>
    <mergeCell ref="B61:E61"/>
    <mergeCell ref="F61:G61"/>
    <mergeCell ref="H61:J61"/>
    <mergeCell ref="B62:E62"/>
    <mergeCell ref="F62:G62"/>
    <mergeCell ref="H62:J62"/>
    <mergeCell ref="B63:E63"/>
    <mergeCell ref="F63:G63"/>
    <mergeCell ref="H63:J63"/>
    <mergeCell ref="B58:E58"/>
    <mergeCell ref="F58:G58"/>
    <mergeCell ref="H58:J58"/>
    <mergeCell ref="B59:E59"/>
    <mergeCell ref="F59:G59"/>
    <mergeCell ref="H59:J59"/>
    <mergeCell ref="B60:E60"/>
    <mergeCell ref="F60:G60"/>
    <mergeCell ref="H60:J60"/>
    <mergeCell ref="A55:E55"/>
    <mergeCell ref="F55:G55"/>
    <mergeCell ref="H55:J55"/>
    <mergeCell ref="A56:E56"/>
    <mergeCell ref="F56:G56"/>
    <mergeCell ref="H56:J56"/>
    <mergeCell ref="B57:E57"/>
    <mergeCell ref="F57:G57"/>
    <mergeCell ref="H57:J57"/>
    <mergeCell ref="A52:E52"/>
    <mergeCell ref="F52:G52"/>
    <mergeCell ref="H52:J52"/>
    <mergeCell ref="A53:E53"/>
    <mergeCell ref="F53:G53"/>
    <mergeCell ref="H53:J53"/>
    <mergeCell ref="A54:E54"/>
    <mergeCell ref="F54:G54"/>
    <mergeCell ref="H54:J54"/>
    <mergeCell ref="A49:E49"/>
    <mergeCell ref="F49:G49"/>
    <mergeCell ref="H49:J49"/>
    <mergeCell ref="A50:E50"/>
    <mergeCell ref="F50:G50"/>
    <mergeCell ref="H50:J50"/>
    <mergeCell ref="A51:E51"/>
    <mergeCell ref="F51:G51"/>
    <mergeCell ref="H51:J51"/>
    <mergeCell ref="B43:E43"/>
    <mergeCell ref="F43:G43"/>
    <mergeCell ref="I43:J43"/>
    <mergeCell ref="B44:E44"/>
    <mergeCell ref="F44:G44"/>
    <mergeCell ref="B45:E45"/>
    <mergeCell ref="F45:G45"/>
    <mergeCell ref="B46:E46"/>
    <mergeCell ref="F46:G46"/>
    <mergeCell ref="B39:E39"/>
    <mergeCell ref="I39:J39"/>
    <mergeCell ref="B40:E40"/>
    <mergeCell ref="F40:G40"/>
    <mergeCell ref="I40:J40"/>
    <mergeCell ref="B41:E41"/>
    <mergeCell ref="F41:G41"/>
    <mergeCell ref="I41:J41"/>
    <mergeCell ref="B42:E42"/>
    <mergeCell ref="F42:G42"/>
    <mergeCell ref="I42:J42"/>
    <mergeCell ref="B36:E36"/>
    <mergeCell ref="F36:G36"/>
    <mergeCell ref="I36:J36"/>
    <mergeCell ref="B37:E37"/>
    <mergeCell ref="F37:G37"/>
    <mergeCell ref="I37:J37"/>
    <mergeCell ref="B38:E38"/>
    <mergeCell ref="F38:G38"/>
    <mergeCell ref="I38:J38"/>
    <mergeCell ref="B32:E32"/>
    <mergeCell ref="B33:E33"/>
    <mergeCell ref="F33:G33"/>
    <mergeCell ref="I33:J33"/>
    <mergeCell ref="B34:E34"/>
    <mergeCell ref="F34:G34"/>
    <mergeCell ref="I34:J34"/>
    <mergeCell ref="B35:E35"/>
    <mergeCell ref="F35:G35"/>
    <mergeCell ref="I35:J35"/>
    <mergeCell ref="B26:E26"/>
    <mergeCell ref="F26:G26"/>
    <mergeCell ref="B27:E27"/>
    <mergeCell ref="F27:G27"/>
    <mergeCell ref="B28:E28"/>
    <mergeCell ref="F28:G28"/>
    <mergeCell ref="B29:E29"/>
    <mergeCell ref="B30:E30"/>
    <mergeCell ref="B31:E31"/>
    <mergeCell ref="B22:E22"/>
    <mergeCell ref="F22:G22"/>
    <mergeCell ref="B23:E23"/>
    <mergeCell ref="F23:G23"/>
    <mergeCell ref="B24:E24"/>
    <mergeCell ref="F24:G24"/>
    <mergeCell ref="I24:J24"/>
    <mergeCell ref="B25:E25"/>
    <mergeCell ref="F25:G25"/>
    <mergeCell ref="I25:J25"/>
    <mergeCell ref="C15:D15"/>
    <mergeCell ref="C16:D16"/>
    <mergeCell ref="B17:F17"/>
    <mergeCell ref="A19:E19"/>
    <mergeCell ref="F19:G19"/>
    <mergeCell ref="I19:J19"/>
    <mergeCell ref="B20:E20"/>
    <mergeCell ref="F20:G20"/>
    <mergeCell ref="B21:E21"/>
    <mergeCell ref="F21:G21"/>
    <mergeCell ref="B8:C8"/>
    <mergeCell ref="D8:H8"/>
    <mergeCell ref="B9:C9"/>
    <mergeCell ref="D9:H9"/>
    <mergeCell ref="C12:D12"/>
    <mergeCell ref="H12:J12"/>
    <mergeCell ref="L12:M12"/>
    <mergeCell ref="C13:D13"/>
    <mergeCell ref="C14:D14"/>
    <mergeCell ref="A1:J1"/>
    <mergeCell ref="B4:C4"/>
    <mergeCell ref="D4:H4"/>
    <mergeCell ref="B5:C5"/>
    <mergeCell ref="D5:H5"/>
    <mergeCell ref="B6:C6"/>
    <mergeCell ref="D6:H6"/>
    <mergeCell ref="B7:C7"/>
    <mergeCell ref="D7:H7"/>
  </mergeCells>
  <phoneticPr fontId="4"/>
  <dataValidations count="5">
    <dataValidation type="custom" allowBlank="1" showInputMessage="1" showErrorMessage="1" sqref="G70" xr:uid="{00000000-0002-0000-0000-000000000000}">
      <formula1>F70*23410</formula1>
    </dataValidation>
    <dataValidation type="list" allowBlank="1" showInputMessage="1" showErrorMessage="1" sqref="F24:G24" xr:uid="{00000000-0002-0000-0000-000001000000}">
      <formula1>$K$24</formula1>
    </dataValidation>
    <dataValidation type="list" allowBlank="1" showInputMessage="1" showErrorMessage="1" sqref="F39" xr:uid="{00000000-0002-0000-0000-000002000000}">
      <formula1>$K$39:$K$41</formula1>
    </dataValidation>
    <dataValidation type="list" allowBlank="1" showInputMessage="1" showErrorMessage="1" sqref="F21:G21" xr:uid="{00000000-0002-0000-0000-000003000000}">
      <formula1>$L$20:$L$38</formula1>
    </dataValidation>
    <dataValidation type="list" allowBlank="1" showInputMessage="1" showErrorMessage="1" sqref="C87:C98" xr:uid="{00000000-0002-0000-0000-000004000000}">
      <formula1>$K$87:$K$89</formula1>
    </dataValidation>
  </dataValidations>
  <pageMargins left="0.7" right="0.7" top="0.75" bottom="0.75" header="0.3" footer="0.3"/>
  <pageSetup paperSize="9" scale="61" fitToHeight="0" orientation="portrait" r:id="rId1"/>
  <rowBreaks count="2" manualBreakCount="2">
    <brk id="47" max="9" man="1"/>
    <brk id="84" max="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69"/>
  <sheetViews>
    <sheetView view="pageBreakPreview" zoomScale="70" zoomScaleSheetLayoutView="70" workbookViewId="0">
      <selection activeCell="V47" sqref="V47"/>
    </sheetView>
  </sheetViews>
  <sheetFormatPr defaultColWidth="8.7265625" defaultRowHeight="19"/>
  <cols>
    <col min="1" max="1" width="4.453125" style="91" bestFit="1" customWidth="1"/>
    <col min="2" max="2" width="15.90625" style="91" customWidth="1"/>
    <col min="3" max="3" width="20.08984375" style="91" bestFit="1" customWidth="1"/>
    <col min="4" max="5" width="12.36328125" style="91" customWidth="1"/>
    <col min="6" max="7" width="11.6328125" style="91" customWidth="1"/>
    <col min="8" max="8" width="11.6328125" style="92" customWidth="1"/>
    <col min="9" max="17" width="11.6328125" style="91" customWidth="1"/>
    <col min="18" max="19" width="12.36328125" style="91" customWidth="1"/>
    <col min="20" max="16384" width="8.7265625" style="91"/>
  </cols>
  <sheetData>
    <row r="1" spans="1:17" s="9" customFormat="1" ht="26.5" customHeight="1">
      <c r="A1" s="199" t="s">
        <v>162</v>
      </c>
      <c r="B1" s="200"/>
      <c r="C1" s="200"/>
      <c r="D1" s="200"/>
      <c r="E1" s="200"/>
      <c r="F1" s="200"/>
      <c r="G1" s="200"/>
      <c r="H1" s="200"/>
      <c r="I1" s="200"/>
      <c r="J1" s="201"/>
      <c r="K1" s="200"/>
      <c r="L1" s="200"/>
      <c r="M1" s="200"/>
      <c r="N1" s="200"/>
      <c r="O1" s="200"/>
      <c r="P1" s="200"/>
      <c r="Q1" s="200"/>
    </row>
    <row r="2" spans="1:17" s="9" customFormat="1" ht="26.5" customHeight="1">
      <c r="A2" s="94" t="s">
        <v>312</v>
      </c>
      <c r="B2" s="98"/>
      <c r="C2" s="104"/>
      <c r="D2" s="106"/>
      <c r="E2" s="108"/>
      <c r="F2" s="108"/>
      <c r="G2" s="108"/>
      <c r="H2" s="108"/>
      <c r="I2" s="108"/>
      <c r="J2" s="108"/>
      <c r="K2" s="108"/>
      <c r="L2" s="108"/>
      <c r="M2" s="108"/>
      <c r="N2" s="108"/>
      <c r="O2" s="120"/>
      <c r="P2" s="120"/>
      <c r="Q2" s="120"/>
    </row>
    <row r="3" spans="1:17" s="9" customFormat="1" ht="26.5" customHeight="1">
      <c r="A3" s="94" t="s">
        <v>283</v>
      </c>
      <c r="B3" s="93"/>
      <c r="C3" s="93"/>
      <c r="D3" s="93"/>
      <c r="E3" s="93"/>
      <c r="F3" s="93"/>
      <c r="G3" s="93"/>
      <c r="H3" s="93"/>
      <c r="I3" s="93"/>
      <c r="J3" s="93"/>
      <c r="K3" s="93"/>
      <c r="L3" s="93"/>
      <c r="M3" s="93"/>
      <c r="N3" s="93"/>
      <c r="O3" s="121"/>
      <c r="P3" s="121"/>
      <c r="Q3"/>
    </row>
    <row r="4" spans="1:17" s="9" customFormat="1" ht="26.5" customHeight="1">
      <c r="A4" s="94" t="s">
        <v>70</v>
      </c>
      <c r="B4" s="93"/>
      <c r="C4" s="93"/>
      <c r="D4" s="93"/>
      <c r="E4" s="93"/>
      <c r="F4" s="93"/>
      <c r="G4" s="93"/>
      <c r="H4" s="93"/>
      <c r="I4" s="93"/>
      <c r="J4" s="93"/>
      <c r="K4" s="93"/>
      <c r="L4" s="93"/>
      <c r="M4" s="93"/>
      <c r="N4" s="93"/>
      <c r="O4" s="121"/>
      <c r="P4" s="121"/>
      <c r="Q4"/>
    </row>
    <row r="5" spans="1:17" s="9" customFormat="1" ht="26.5" customHeight="1">
      <c r="A5" s="94" t="s">
        <v>316</v>
      </c>
      <c r="B5" s="93"/>
      <c r="C5" s="93"/>
      <c r="D5" s="93"/>
      <c r="E5" s="93"/>
      <c r="F5" s="93"/>
      <c r="G5" s="93"/>
      <c r="H5" s="93"/>
      <c r="I5" s="93"/>
      <c r="J5" s="93"/>
      <c r="K5" s="93"/>
      <c r="L5" s="93"/>
      <c r="M5" s="93"/>
      <c r="N5" s="93"/>
      <c r="O5" s="121"/>
      <c r="P5" s="121"/>
      <c r="Q5"/>
    </row>
    <row r="6" spans="1:17" s="9" customFormat="1" ht="27" customHeight="1">
      <c r="A6" s="94" t="s">
        <v>322</v>
      </c>
      <c r="B6" s="93"/>
      <c r="C6" s="93"/>
      <c r="D6" s="93"/>
      <c r="E6" s="93"/>
      <c r="F6" s="93"/>
      <c r="G6" s="93"/>
      <c r="H6" s="93"/>
      <c r="I6" s="93"/>
      <c r="J6" s="93"/>
      <c r="K6" s="93"/>
      <c r="L6" s="93"/>
      <c r="M6" s="93"/>
      <c r="N6" s="93"/>
      <c r="O6" s="121"/>
      <c r="P6" s="121"/>
      <c r="Q6"/>
    </row>
    <row r="7" spans="1:17" s="9" customFormat="1" ht="26.5" customHeight="1">
      <c r="A7" s="94" t="s">
        <v>313</v>
      </c>
      <c r="B7" s="93"/>
      <c r="C7" s="93"/>
      <c r="D7" s="93"/>
      <c r="E7" s="93"/>
      <c r="F7" s="93"/>
      <c r="G7" s="93"/>
      <c r="H7" s="93"/>
      <c r="I7" s="93"/>
      <c r="J7" s="93"/>
      <c r="K7" s="93"/>
      <c r="L7" s="93"/>
      <c r="M7" s="93"/>
      <c r="N7" s="93"/>
      <c r="O7" s="121"/>
      <c r="P7" s="121"/>
      <c r="Q7"/>
    </row>
    <row r="8" spans="1:17" s="9" customFormat="1" ht="21.65" customHeight="1">
      <c r="A8" s="94" t="s">
        <v>317</v>
      </c>
      <c r="B8" s="93"/>
      <c r="C8" s="93"/>
      <c r="D8" s="93"/>
      <c r="E8" s="93"/>
      <c r="F8" s="93"/>
      <c r="G8" s="93"/>
      <c r="H8" s="93"/>
      <c r="I8" s="93"/>
      <c r="J8" s="93"/>
      <c r="K8" s="93"/>
      <c r="L8" s="93"/>
      <c r="M8" s="93"/>
      <c r="N8" s="93"/>
      <c r="O8" s="121"/>
      <c r="P8" s="121"/>
      <c r="Q8"/>
    </row>
    <row r="9" spans="1:17" s="9" customFormat="1" ht="14.15" hidden="1" customHeight="1">
      <c r="A9" s="93"/>
      <c r="B9" s="94"/>
      <c r="C9" s="93"/>
      <c r="D9" s="94"/>
      <c r="E9" s="93"/>
      <c r="F9" s="93"/>
      <c r="G9" s="93"/>
      <c r="H9" s="93"/>
      <c r="I9" s="93"/>
      <c r="J9" s="93"/>
      <c r="K9" s="93"/>
      <c r="L9" s="93"/>
      <c r="M9" s="93"/>
      <c r="N9" s="93"/>
      <c r="O9" s="121"/>
      <c r="P9" s="121"/>
      <c r="Q9"/>
    </row>
    <row r="10" spans="1:17" s="9" customFormat="1" ht="26.5" customHeight="1">
      <c r="A10" s="94" t="s">
        <v>314</v>
      </c>
      <c r="B10" s="93"/>
      <c r="C10" s="93"/>
      <c r="D10" s="93"/>
      <c r="E10" s="93"/>
      <c r="F10" s="93"/>
      <c r="G10" s="93"/>
      <c r="H10" s="93"/>
      <c r="I10" s="93"/>
      <c r="J10" s="93"/>
      <c r="K10" s="93"/>
      <c r="L10" s="93"/>
      <c r="M10" s="93"/>
      <c r="N10" s="93"/>
      <c r="O10" s="121"/>
      <c r="P10" s="121"/>
      <c r="Q10"/>
    </row>
    <row r="11" spans="1:17" s="9" customFormat="1" ht="37.5" customHeight="1">
      <c r="A11" s="94" t="s">
        <v>318</v>
      </c>
      <c r="B11" s="512" t="s">
        <v>320</v>
      </c>
      <c r="C11" s="513"/>
      <c r="D11" s="513"/>
      <c r="E11" s="513"/>
      <c r="F11" s="513"/>
      <c r="G11" s="513"/>
      <c r="H11" s="513"/>
      <c r="I11" s="513"/>
      <c r="J11" s="513"/>
      <c r="K11" s="513"/>
      <c r="L11" s="513"/>
      <c r="M11" s="513"/>
      <c r="N11" s="513"/>
      <c r="O11" s="513"/>
      <c r="P11" s="513"/>
      <c r="Q11" s="513"/>
    </row>
    <row r="12" spans="1:17" s="9" customFormat="1">
      <c r="A12" s="94" t="s">
        <v>319</v>
      </c>
      <c r="B12" s="513"/>
      <c r="C12" s="513"/>
      <c r="D12" s="513"/>
      <c r="E12" s="513"/>
      <c r="F12" s="513"/>
      <c r="G12" s="513"/>
      <c r="H12" s="513"/>
      <c r="I12" s="513"/>
      <c r="J12" s="513"/>
      <c r="K12" s="513"/>
      <c r="L12" s="513"/>
      <c r="M12" s="513"/>
      <c r="N12" s="513"/>
      <c r="O12" s="513"/>
      <c r="P12" s="513"/>
      <c r="Q12" s="513"/>
    </row>
    <row r="13" spans="1:17" s="9" customFormat="1" ht="4" customHeight="1">
      <c r="A13" s="94"/>
      <c r="B13" s="99"/>
      <c r="C13" s="99"/>
      <c r="D13" s="99"/>
      <c r="E13" s="99"/>
      <c r="F13" s="99"/>
      <c r="G13" s="99"/>
      <c r="H13" s="99"/>
      <c r="I13" s="99"/>
      <c r="J13" s="99"/>
      <c r="K13" s="99"/>
      <c r="L13" s="99"/>
      <c r="M13" s="99"/>
      <c r="N13" s="99"/>
      <c r="O13" s="99"/>
      <c r="P13" s="99"/>
      <c r="Q13" s="99"/>
    </row>
    <row r="14" spans="1:17" s="93" customFormat="1">
      <c r="A14" s="94" t="s">
        <v>210</v>
      </c>
    </row>
    <row r="15" spans="1:17" s="93" customFormat="1">
      <c r="A15" s="94" t="s">
        <v>22</v>
      </c>
    </row>
    <row r="16" spans="1:17" s="9" customFormat="1" ht="10" customHeight="1">
      <c r="A16" s="95"/>
      <c r="B16" s="100"/>
      <c r="C16" s="100"/>
      <c r="D16" s="100"/>
      <c r="E16" s="100"/>
    </row>
    <row r="17" spans="1:56" s="9" customFormat="1" ht="32">
      <c r="A17" s="96" t="s">
        <v>125</v>
      </c>
      <c r="B17" s="101" t="s">
        <v>127</v>
      </c>
      <c r="C17" s="105" t="s">
        <v>30</v>
      </c>
      <c r="D17" s="107" t="s">
        <v>130</v>
      </c>
      <c r="E17" s="109" t="s">
        <v>300</v>
      </c>
      <c r="F17" s="112" t="s">
        <v>153</v>
      </c>
      <c r="G17" s="118" t="s">
        <v>155</v>
      </c>
      <c r="H17" s="118" t="s">
        <v>0</v>
      </c>
      <c r="I17" s="118" t="s">
        <v>15</v>
      </c>
      <c r="J17" s="118" t="s">
        <v>9</v>
      </c>
      <c r="K17" s="118" t="s">
        <v>16</v>
      </c>
      <c r="L17" s="118" t="s">
        <v>24</v>
      </c>
      <c r="M17" s="118" t="s">
        <v>17</v>
      </c>
      <c r="N17" s="118" t="s">
        <v>23</v>
      </c>
      <c r="O17" s="118" t="s">
        <v>6</v>
      </c>
      <c r="P17" s="118" t="s">
        <v>28</v>
      </c>
      <c r="Q17" s="122" t="s">
        <v>13</v>
      </c>
    </row>
    <row r="18" spans="1:56" ht="28" customHeight="1">
      <c r="A18" s="97">
        <v>1</v>
      </c>
      <c r="B18" s="102"/>
      <c r="C18" s="102"/>
      <c r="D18" s="102"/>
      <c r="E18" s="110"/>
      <c r="F18" s="113"/>
      <c r="G18" s="102"/>
      <c r="H18" s="102"/>
      <c r="I18" s="102"/>
      <c r="J18" s="102"/>
      <c r="K18" s="102"/>
      <c r="L18" s="102"/>
      <c r="M18" s="102"/>
      <c r="N18" s="102"/>
      <c r="O18" s="102"/>
      <c r="P18" s="102"/>
      <c r="Q18" s="123"/>
      <c r="BD18" s="91" t="s">
        <v>131</v>
      </c>
    </row>
    <row r="19" spans="1:56" ht="28" customHeight="1">
      <c r="A19" s="97">
        <v>2</v>
      </c>
      <c r="B19" s="102"/>
      <c r="C19" s="102"/>
      <c r="D19" s="102"/>
      <c r="E19" s="110"/>
      <c r="F19" s="114"/>
      <c r="G19" s="103"/>
      <c r="H19" s="103"/>
      <c r="I19" s="103"/>
      <c r="J19" s="103"/>
      <c r="K19" s="103"/>
      <c r="L19" s="103"/>
      <c r="M19" s="103"/>
      <c r="N19" s="103"/>
      <c r="O19" s="103"/>
      <c r="P19" s="103"/>
      <c r="Q19" s="124"/>
    </row>
    <row r="20" spans="1:56" ht="28" customHeight="1">
      <c r="A20" s="97">
        <v>3</v>
      </c>
      <c r="B20" s="102"/>
      <c r="C20" s="102"/>
      <c r="D20" s="102"/>
      <c r="E20" s="110"/>
      <c r="F20" s="114"/>
      <c r="G20" s="103"/>
      <c r="H20" s="103"/>
      <c r="I20" s="103"/>
      <c r="J20" s="103"/>
      <c r="K20" s="103"/>
      <c r="L20" s="103"/>
      <c r="M20" s="103"/>
      <c r="N20" s="103"/>
      <c r="O20" s="103"/>
      <c r="P20" s="103"/>
      <c r="Q20" s="124"/>
    </row>
    <row r="21" spans="1:56" ht="28" customHeight="1">
      <c r="A21" s="97">
        <v>4</v>
      </c>
      <c r="B21" s="102"/>
      <c r="C21" s="102"/>
      <c r="D21" s="102"/>
      <c r="E21" s="110"/>
      <c r="F21" s="114"/>
      <c r="G21" s="103"/>
      <c r="H21" s="103"/>
      <c r="I21" s="103"/>
      <c r="J21" s="103"/>
      <c r="K21" s="103"/>
      <c r="L21" s="103"/>
      <c r="M21" s="103"/>
      <c r="N21" s="103"/>
      <c r="O21" s="103"/>
      <c r="P21" s="103"/>
      <c r="Q21" s="124"/>
    </row>
    <row r="22" spans="1:56" ht="28" customHeight="1">
      <c r="A22" s="97">
        <v>5</v>
      </c>
      <c r="B22" s="102"/>
      <c r="C22" s="102"/>
      <c r="D22" s="102"/>
      <c r="E22" s="110"/>
      <c r="F22" s="114"/>
      <c r="G22" s="103"/>
      <c r="H22" s="103"/>
      <c r="I22" s="103"/>
      <c r="J22" s="103"/>
      <c r="K22" s="103"/>
      <c r="L22" s="103"/>
      <c r="M22" s="103"/>
      <c r="N22" s="103"/>
      <c r="O22" s="103"/>
      <c r="P22" s="103"/>
      <c r="Q22" s="124"/>
    </row>
    <row r="23" spans="1:56" ht="28" customHeight="1">
      <c r="A23" s="97">
        <v>6</v>
      </c>
      <c r="B23" s="102"/>
      <c r="C23" s="102"/>
      <c r="D23" s="102"/>
      <c r="E23" s="110"/>
      <c r="F23" s="114"/>
      <c r="G23" s="103"/>
      <c r="H23" s="103"/>
      <c r="I23" s="103"/>
      <c r="J23" s="103"/>
      <c r="K23" s="103"/>
      <c r="L23" s="103"/>
      <c r="M23" s="103"/>
      <c r="N23" s="103"/>
      <c r="O23" s="103"/>
      <c r="P23" s="103"/>
      <c r="Q23" s="124"/>
    </row>
    <row r="24" spans="1:56" ht="28" customHeight="1">
      <c r="A24" s="97">
        <v>7</v>
      </c>
      <c r="B24" s="102"/>
      <c r="C24" s="102"/>
      <c r="D24" s="102"/>
      <c r="E24" s="110"/>
      <c r="F24" s="114"/>
      <c r="G24" s="103"/>
      <c r="H24" s="103"/>
      <c r="I24" s="103"/>
      <c r="J24" s="103"/>
      <c r="K24" s="103"/>
      <c r="L24" s="103"/>
      <c r="M24" s="103"/>
      <c r="N24" s="103"/>
      <c r="O24" s="103"/>
      <c r="P24" s="103"/>
      <c r="Q24" s="124"/>
    </row>
    <row r="25" spans="1:56" ht="28" customHeight="1">
      <c r="A25" s="97">
        <v>8</v>
      </c>
      <c r="B25" s="102"/>
      <c r="C25" s="102"/>
      <c r="D25" s="102"/>
      <c r="E25" s="110"/>
      <c r="F25" s="114"/>
      <c r="G25" s="103"/>
      <c r="H25" s="103"/>
      <c r="I25" s="103"/>
      <c r="J25" s="103"/>
      <c r="K25" s="103"/>
      <c r="L25" s="103"/>
      <c r="M25" s="103"/>
      <c r="N25" s="103"/>
      <c r="O25" s="103"/>
      <c r="P25" s="103"/>
      <c r="Q25" s="124"/>
    </row>
    <row r="26" spans="1:56" ht="28" customHeight="1">
      <c r="A26" s="97">
        <v>9</v>
      </c>
      <c r="B26" s="102"/>
      <c r="C26" s="102"/>
      <c r="D26" s="102"/>
      <c r="E26" s="110"/>
      <c r="F26" s="114"/>
      <c r="G26" s="103"/>
      <c r="H26" s="103"/>
      <c r="I26" s="103"/>
      <c r="J26" s="103"/>
      <c r="K26" s="103"/>
      <c r="L26" s="103"/>
      <c r="M26" s="103"/>
      <c r="N26" s="103"/>
      <c r="O26" s="103"/>
      <c r="P26" s="103"/>
      <c r="Q26" s="124"/>
    </row>
    <row r="27" spans="1:56" ht="28" customHeight="1">
      <c r="A27" s="97">
        <v>10</v>
      </c>
      <c r="B27" s="102"/>
      <c r="C27" s="102"/>
      <c r="D27" s="102"/>
      <c r="E27" s="110"/>
      <c r="F27" s="114"/>
      <c r="G27" s="103"/>
      <c r="H27" s="103"/>
      <c r="I27" s="103"/>
      <c r="J27" s="103"/>
      <c r="K27" s="103"/>
      <c r="L27" s="103"/>
      <c r="M27" s="103"/>
      <c r="N27" s="103"/>
      <c r="O27" s="103"/>
      <c r="P27" s="103"/>
      <c r="Q27" s="124"/>
    </row>
    <row r="28" spans="1:56" ht="28" customHeight="1">
      <c r="A28" s="97">
        <v>11</v>
      </c>
      <c r="B28" s="102"/>
      <c r="C28" s="102"/>
      <c r="D28" s="102"/>
      <c r="E28" s="110"/>
      <c r="F28" s="114"/>
      <c r="G28" s="103"/>
      <c r="H28" s="103"/>
      <c r="I28" s="103"/>
      <c r="J28" s="103"/>
      <c r="K28" s="103"/>
      <c r="L28" s="103"/>
      <c r="M28" s="103"/>
      <c r="N28" s="103"/>
      <c r="O28" s="103"/>
      <c r="P28" s="103"/>
      <c r="Q28" s="124"/>
    </row>
    <row r="29" spans="1:56" ht="28" customHeight="1">
      <c r="A29" s="97">
        <v>12</v>
      </c>
      <c r="B29" s="103"/>
      <c r="C29" s="103"/>
      <c r="D29" s="103"/>
      <c r="E29" s="111"/>
      <c r="F29" s="114"/>
      <c r="G29" s="103"/>
      <c r="H29" s="103"/>
      <c r="I29" s="103"/>
      <c r="J29" s="103"/>
      <c r="K29" s="103"/>
      <c r="L29" s="103"/>
      <c r="M29" s="103"/>
      <c r="N29" s="103"/>
      <c r="O29" s="103"/>
      <c r="P29" s="103"/>
      <c r="Q29" s="124"/>
    </row>
    <row r="30" spans="1:56" ht="28" customHeight="1">
      <c r="A30" s="97">
        <v>13</v>
      </c>
      <c r="B30" s="103"/>
      <c r="C30" s="103"/>
      <c r="D30" s="103"/>
      <c r="E30" s="111"/>
      <c r="F30" s="114"/>
      <c r="G30" s="103"/>
      <c r="H30" s="103"/>
      <c r="I30" s="103"/>
      <c r="J30" s="103"/>
      <c r="K30" s="103"/>
      <c r="L30" s="103"/>
      <c r="M30" s="103"/>
      <c r="N30" s="103"/>
      <c r="O30" s="103"/>
      <c r="P30" s="103"/>
      <c r="Q30" s="124"/>
    </row>
    <row r="31" spans="1:56" ht="28" customHeight="1">
      <c r="A31" s="97">
        <v>14</v>
      </c>
      <c r="B31" s="103"/>
      <c r="C31" s="103"/>
      <c r="D31" s="103"/>
      <c r="E31" s="111"/>
      <c r="F31" s="114"/>
      <c r="G31" s="103"/>
      <c r="H31" s="103"/>
      <c r="I31" s="103"/>
      <c r="J31" s="103"/>
      <c r="K31" s="103"/>
      <c r="L31" s="103"/>
      <c r="M31" s="103"/>
      <c r="N31" s="103"/>
      <c r="O31" s="103"/>
      <c r="P31" s="103"/>
      <c r="Q31" s="124"/>
    </row>
    <row r="32" spans="1:56" ht="28" customHeight="1">
      <c r="A32" s="97">
        <v>15</v>
      </c>
      <c r="B32" s="103"/>
      <c r="C32" s="103"/>
      <c r="D32" s="103"/>
      <c r="E32" s="111"/>
      <c r="F32" s="114"/>
      <c r="G32" s="103"/>
      <c r="H32" s="103"/>
      <c r="I32" s="103"/>
      <c r="J32" s="103"/>
      <c r="K32" s="103"/>
      <c r="L32" s="103"/>
      <c r="M32" s="103"/>
      <c r="N32" s="103"/>
      <c r="O32" s="103"/>
      <c r="P32" s="103"/>
      <c r="Q32" s="124"/>
    </row>
    <row r="33" spans="1:17" ht="28" customHeight="1">
      <c r="A33" s="97">
        <v>16</v>
      </c>
      <c r="B33" s="103"/>
      <c r="C33" s="103"/>
      <c r="D33" s="103"/>
      <c r="E33" s="111"/>
      <c r="F33" s="114"/>
      <c r="G33" s="103"/>
      <c r="H33" s="103"/>
      <c r="I33" s="103"/>
      <c r="J33" s="103"/>
      <c r="K33" s="103"/>
      <c r="L33" s="103"/>
      <c r="M33" s="103"/>
      <c r="N33" s="103"/>
      <c r="O33" s="103"/>
      <c r="P33" s="103"/>
      <c r="Q33" s="124"/>
    </row>
    <row r="34" spans="1:17" ht="28" customHeight="1">
      <c r="A34" s="97">
        <v>17</v>
      </c>
      <c r="B34" s="103"/>
      <c r="C34" s="103"/>
      <c r="D34" s="103"/>
      <c r="E34" s="111"/>
      <c r="F34" s="114"/>
      <c r="G34" s="103"/>
      <c r="H34" s="103"/>
      <c r="I34" s="103"/>
      <c r="J34" s="103"/>
      <c r="K34" s="103"/>
      <c r="L34" s="103"/>
      <c r="M34" s="103"/>
      <c r="N34" s="103"/>
      <c r="O34" s="103"/>
      <c r="P34" s="103"/>
      <c r="Q34" s="124"/>
    </row>
    <row r="35" spans="1:17" ht="28" customHeight="1">
      <c r="A35" s="97">
        <v>18</v>
      </c>
      <c r="B35" s="103"/>
      <c r="C35" s="103"/>
      <c r="D35" s="103"/>
      <c r="E35" s="111"/>
      <c r="F35" s="114"/>
      <c r="G35" s="103"/>
      <c r="H35" s="103"/>
      <c r="I35" s="103"/>
      <c r="J35" s="103"/>
      <c r="K35" s="103"/>
      <c r="L35" s="103"/>
      <c r="M35" s="103"/>
      <c r="N35" s="103"/>
      <c r="O35" s="103"/>
      <c r="P35" s="103"/>
      <c r="Q35" s="124"/>
    </row>
    <row r="36" spans="1:17" ht="28" customHeight="1">
      <c r="A36" s="97">
        <v>19</v>
      </c>
      <c r="B36" s="103"/>
      <c r="C36" s="103"/>
      <c r="D36" s="103"/>
      <c r="E36" s="111"/>
      <c r="F36" s="114"/>
      <c r="G36" s="103"/>
      <c r="H36" s="103"/>
      <c r="I36" s="103"/>
      <c r="J36" s="103"/>
      <c r="K36" s="103"/>
      <c r="L36" s="103"/>
      <c r="M36" s="103"/>
      <c r="N36" s="103"/>
      <c r="O36" s="103"/>
      <c r="P36" s="103"/>
      <c r="Q36" s="124"/>
    </row>
    <row r="37" spans="1:17" ht="28" customHeight="1">
      <c r="A37" s="97">
        <v>20</v>
      </c>
      <c r="B37" s="103"/>
      <c r="C37" s="103"/>
      <c r="D37" s="103"/>
      <c r="E37" s="111"/>
      <c r="F37" s="114"/>
      <c r="G37" s="103"/>
      <c r="H37" s="103"/>
      <c r="I37" s="103"/>
      <c r="J37" s="103"/>
      <c r="K37" s="103"/>
      <c r="L37" s="103"/>
      <c r="M37" s="103"/>
      <c r="N37" s="103"/>
      <c r="O37" s="103"/>
      <c r="P37" s="103"/>
      <c r="Q37" s="124"/>
    </row>
    <row r="38" spans="1:17" ht="28" customHeight="1">
      <c r="A38" s="97">
        <v>21</v>
      </c>
      <c r="B38" s="103"/>
      <c r="C38" s="103"/>
      <c r="D38" s="103"/>
      <c r="E38" s="111"/>
      <c r="F38" s="114"/>
      <c r="G38" s="103"/>
      <c r="H38" s="103"/>
      <c r="I38" s="103"/>
      <c r="J38" s="103"/>
      <c r="K38" s="103"/>
      <c r="L38" s="103"/>
      <c r="M38" s="103"/>
      <c r="N38" s="103"/>
      <c r="O38" s="103"/>
      <c r="P38" s="103"/>
      <c r="Q38" s="124"/>
    </row>
    <row r="39" spans="1:17" ht="28" customHeight="1">
      <c r="A39" s="97">
        <v>22</v>
      </c>
      <c r="B39" s="103"/>
      <c r="C39" s="103"/>
      <c r="D39" s="103"/>
      <c r="E39" s="111"/>
      <c r="F39" s="114"/>
      <c r="G39" s="103"/>
      <c r="H39" s="103"/>
      <c r="I39" s="103"/>
      <c r="J39" s="103"/>
      <c r="K39" s="103"/>
      <c r="L39" s="103"/>
      <c r="M39" s="103"/>
      <c r="N39" s="103"/>
      <c r="O39" s="103"/>
      <c r="P39" s="103"/>
      <c r="Q39" s="124"/>
    </row>
    <row r="40" spans="1:17" ht="28" customHeight="1">
      <c r="A40" s="97">
        <v>23</v>
      </c>
      <c r="B40" s="103"/>
      <c r="C40" s="103"/>
      <c r="D40" s="103"/>
      <c r="E40" s="111"/>
      <c r="F40" s="114"/>
      <c r="G40" s="103"/>
      <c r="H40" s="103"/>
      <c r="I40" s="103"/>
      <c r="J40" s="103"/>
      <c r="K40" s="103"/>
      <c r="L40" s="103"/>
      <c r="M40" s="103"/>
      <c r="N40" s="103"/>
      <c r="O40" s="103"/>
      <c r="P40" s="103"/>
      <c r="Q40" s="124"/>
    </row>
    <row r="41" spans="1:17" ht="28" customHeight="1">
      <c r="A41" s="97">
        <v>24</v>
      </c>
      <c r="B41" s="103"/>
      <c r="C41" s="103"/>
      <c r="D41" s="103"/>
      <c r="E41" s="111"/>
      <c r="F41" s="114"/>
      <c r="G41" s="103"/>
      <c r="H41" s="103"/>
      <c r="I41" s="103"/>
      <c r="J41" s="103"/>
      <c r="K41" s="103"/>
      <c r="L41" s="103"/>
      <c r="M41" s="103"/>
      <c r="N41" s="103"/>
      <c r="O41" s="103"/>
      <c r="P41" s="103"/>
      <c r="Q41" s="124"/>
    </row>
    <row r="42" spans="1:17" ht="28" customHeight="1">
      <c r="A42" s="97">
        <v>25</v>
      </c>
      <c r="B42" s="103"/>
      <c r="C42" s="103"/>
      <c r="D42" s="103"/>
      <c r="E42" s="111"/>
      <c r="F42" s="114"/>
      <c r="G42" s="103"/>
      <c r="H42" s="103"/>
      <c r="I42" s="103"/>
      <c r="J42" s="103"/>
      <c r="K42" s="103"/>
      <c r="L42" s="103"/>
      <c r="M42" s="103"/>
      <c r="N42" s="103"/>
      <c r="O42" s="103"/>
      <c r="P42" s="103"/>
      <c r="Q42" s="124"/>
    </row>
    <row r="43" spans="1:17" ht="28" customHeight="1">
      <c r="A43" s="97">
        <v>26</v>
      </c>
      <c r="B43" s="103"/>
      <c r="C43" s="103"/>
      <c r="D43" s="103"/>
      <c r="E43" s="111"/>
      <c r="F43" s="114"/>
      <c r="G43" s="103"/>
      <c r="H43" s="103"/>
      <c r="I43" s="103"/>
      <c r="J43" s="103"/>
      <c r="K43" s="103"/>
      <c r="L43" s="103"/>
      <c r="M43" s="103"/>
      <c r="N43" s="103"/>
      <c r="O43" s="103"/>
      <c r="P43" s="103"/>
      <c r="Q43" s="124"/>
    </row>
    <row r="44" spans="1:17" ht="28" customHeight="1">
      <c r="A44" s="97">
        <v>27</v>
      </c>
      <c r="B44" s="103"/>
      <c r="C44" s="103"/>
      <c r="D44" s="103"/>
      <c r="E44" s="111"/>
      <c r="F44" s="114"/>
      <c r="G44" s="103"/>
      <c r="H44" s="103"/>
      <c r="I44" s="103"/>
      <c r="J44" s="103"/>
      <c r="K44" s="103"/>
      <c r="L44" s="103"/>
      <c r="M44" s="103"/>
      <c r="N44" s="103"/>
      <c r="O44" s="103"/>
      <c r="P44" s="103"/>
      <c r="Q44" s="124"/>
    </row>
    <row r="45" spans="1:17" ht="28" customHeight="1">
      <c r="A45" s="97">
        <v>28</v>
      </c>
      <c r="B45" s="103"/>
      <c r="C45" s="103"/>
      <c r="D45" s="103"/>
      <c r="E45" s="111"/>
      <c r="F45" s="114"/>
      <c r="G45" s="103"/>
      <c r="H45" s="103"/>
      <c r="I45" s="103"/>
      <c r="J45" s="103"/>
      <c r="K45" s="103"/>
      <c r="L45" s="103"/>
      <c r="M45" s="103"/>
      <c r="N45" s="103"/>
      <c r="O45" s="103"/>
      <c r="P45" s="103"/>
      <c r="Q45" s="124"/>
    </row>
    <row r="46" spans="1:17" ht="28" customHeight="1">
      <c r="A46" s="97">
        <v>29</v>
      </c>
      <c r="B46" s="103"/>
      <c r="C46" s="103"/>
      <c r="D46" s="103"/>
      <c r="E46" s="111"/>
      <c r="F46" s="114"/>
      <c r="G46" s="103"/>
      <c r="H46" s="103"/>
      <c r="I46" s="103"/>
      <c r="J46" s="103"/>
      <c r="K46" s="103"/>
      <c r="L46" s="103"/>
      <c r="M46" s="103"/>
      <c r="N46" s="103"/>
      <c r="O46" s="103"/>
      <c r="P46" s="103"/>
      <c r="Q46" s="124"/>
    </row>
    <row r="47" spans="1:17" ht="28" customHeight="1">
      <c r="A47" s="97">
        <v>30</v>
      </c>
      <c r="B47" s="103"/>
      <c r="C47" s="103"/>
      <c r="D47" s="103"/>
      <c r="E47" s="111"/>
      <c r="F47" s="114"/>
      <c r="G47" s="103"/>
      <c r="H47" s="103"/>
      <c r="I47" s="103"/>
      <c r="J47" s="103"/>
      <c r="K47" s="103"/>
      <c r="L47" s="103"/>
      <c r="M47" s="103"/>
      <c r="N47" s="103"/>
      <c r="O47" s="103"/>
      <c r="P47" s="103"/>
      <c r="Q47" s="124"/>
    </row>
    <row r="48" spans="1:17">
      <c r="A48" s="504" t="s">
        <v>214</v>
      </c>
      <c r="B48" s="505"/>
      <c r="C48" s="505"/>
      <c r="D48" s="505"/>
      <c r="E48" s="505"/>
      <c r="F48" s="115">
        <v>30</v>
      </c>
      <c r="G48" s="115">
        <v>31</v>
      </c>
      <c r="H48" s="115">
        <v>30</v>
      </c>
      <c r="I48" s="115">
        <v>31</v>
      </c>
      <c r="J48" s="115">
        <v>31</v>
      </c>
      <c r="K48" s="115">
        <v>30</v>
      </c>
      <c r="L48" s="115">
        <v>31</v>
      </c>
      <c r="M48" s="115">
        <v>30</v>
      </c>
      <c r="N48" s="115">
        <v>31</v>
      </c>
      <c r="O48" s="115">
        <v>31</v>
      </c>
      <c r="P48" s="115">
        <v>28</v>
      </c>
      <c r="Q48" s="125">
        <v>31</v>
      </c>
    </row>
    <row r="49" spans="1:17">
      <c r="A49" s="502" t="s">
        <v>167</v>
      </c>
      <c r="B49" s="503"/>
      <c r="C49" s="503"/>
      <c r="D49" s="503"/>
      <c r="E49" s="503"/>
      <c r="F49" s="102">
        <f t="shared" ref="F49:Q49" si="0">F66</f>
        <v>0</v>
      </c>
      <c r="G49" s="102">
        <f t="shared" si="0"/>
        <v>0</v>
      </c>
      <c r="H49" s="102">
        <f t="shared" si="0"/>
        <v>0</v>
      </c>
      <c r="I49" s="102">
        <f t="shared" si="0"/>
        <v>0</v>
      </c>
      <c r="J49" s="102">
        <f t="shared" si="0"/>
        <v>0</v>
      </c>
      <c r="K49" s="102">
        <f t="shared" si="0"/>
        <v>0</v>
      </c>
      <c r="L49" s="102">
        <f t="shared" si="0"/>
        <v>0</v>
      </c>
      <c r="M49" s="102">
        <f t="shared" si="0"/>
        <v>0</v>
      </c>
      <c r="N49" s="102">
        <f t="shared" si="0"/>
        <v>0</v>
      </c>
      <c r="O49" s="102">
        <f t="shared" si="0"/>
        <v>0</v>
      </c>
      <c r="P49" s="102">
        <f t="shared" si="0"/>
        <v>0</v>
      </c>
      <c r="Q49" s="102">
        <f t="shared" si="0"/>
        <v>0</v>
      </c>
    </row>
    <row r="50" spans="1:17">
      <c r="A50" s="502" t="s">
        <v>301</v>
      </c>
      <c r="B50" s="503"/>
      <c r="C50" s="503"/>
      <c r="D50" s="503"/>
      <c r="E50" s="503"/>
      <c r="F50" s="103">
        <f t="shared" ref="F50:Q50" si="1">COUNTIF(F18:F47,"&gt;=15")</f>
        <v>0</v>
      </c>
      <c r="G50" s="103">
        <f t="shared" si="1"/>
        <v>0</v>
      </c>
      <c r="H50" s="103">
        <f t="shared" si="1"/>
        <v>0</v>
      </c>
      <c r="I50" s="103">
        <f t="shared" si="1"/>
        <v>0</v>
      </c>
      <c r="J50" s="103">
        <f t="shared" si="1"/>
        <v>0</v>
      </c>
      <c r="K50" s="103">
        <f t="shared" si="1"/>
        <v>0</v>
      </c>
      <c r="L50" s="103">
        <f t="shared" si="1"/>
        <v>0</v>
      </c>
      <c r="M50" s="103">
        <f t="shared" si="1"/>
        <v>0</v>
      </c>
      <c r="N50" s="103">
        <f t="shared" si="1"/>
        <v>0</v>
      </c>
      <c r="O50" s="103">
        <f t="shared" si="1"/>
        <v>0</v>
      </c>
      <c r="P50" s="103">
        <f t="shared" si="1"/>
        <v>0</v>
      </c>
      <c r="Q50" s="124">
        <f t="shared" si="1"/>
        <v>0</v>
      </c>
    </row>
    <row r="51" spans="1:17">
      <c r="A51" s="502" t="s">
        <v>253</v>
      </c>
      <c r="B51" s="503"/>
      <c r="C51" s="503"/>
      <c r="D51" s="503"/>
      <c r="E51" s="503"/>
      <c r="F51" s="103">
        <f t="shared" ref="F51:Q51" si="2">COUNTIF(F18:F47,"&lt;=14")</f>
        <v>0</v>
      </c>
      <c r="G51" s="103">
        <f t="shared" si="2"/>
        <v>0</v>
      </c>
      <c r="H51" s="103">
        <f t="shared" si="2"/>
        <v>0</v>
      </c>
      <c r="I51" s="103">
        <f t="shared" si="2"/>
        <v>0</v>
      </c>
      <c r="J51" s="103">
        <f t="shared" si="2"/>
        <v>0</v>
      </c>
      <c r="K51" s="103">
        <f t="shared" si="2"/>
        <v>0</v>
      </c>
      <c r="L51" s="103">
        <f t="shared" si="2"/>
        <v>0</v>
      </c>
      <c r="M51" s="103">
        <f t="shared" si="2"/>
        <v>0</v>
      </c>
      <c r="N51" s="103">
        <f t="shared" si="2"/>
        <v>0</v>
      </c>
      <c r="O51" s="103">
        <f t="shared" si="2"/>
        <v>0</v>
      </c>
      <c r="P51" s="103">
        <f t="shared" si="2"/>
        <v>0</v>
      </c>
      <c r="Q51" s="124">
        <f t="shared" si="2"/>
        <v>0</v>
      </c>
    </row>
    <row r="52" spans="1:17">
      <c r="A52" s="502" t="s">
        <v>154</v>
      </c>
      <c r="B52" s="503"/>
      <c r="C52" s="503"/>
      <c r="D52" s="503"/>
      <c r="E52" s="503"/>
      <c r="F52" s="103">
        <f t="shared" ref="F52:Q52" si="3">COUNTIF(F$18:F$47,"=1")</f>
        <v>0</v>
      </c>
      <c r="G52" s="103">
        <f t="shared" si="3"/>
        <v>0</v>
      </c>
      <c r="H52" s="103">
        <f t="shared" si="3"/>
        <v>0</v>
      </c>
      <c r="I52" s="103">
        <f t="shared" si="3"/>
        <v>0</v>
      </c>
      <c r="J52" s="103">
        <f t="shared" si="3"/>
        <v>0</v>
      </c>
      <c r="K52" s="103">
        <f t="shared" si="3"/>
        <v>0</v>
      </c>
      <c r="L52" s="103">
        <f t="shared" si="3"/>
        <v>0</v>
      </c>
      <c r="M52" s="103">
        <f t="shared" si="3"/>
        <v>0</v>
      </c>
      <c r="N52" s="103">
        <f t="shared" si="3"/>
        <v>0</v>
      </c>
      <c r="O52" s="103">
        <f t="shared" si="3"/>
        <v>0</v>
      </c>
      <c r="P52" s="103">
        <f t="shared" si="3"/>
        <v>0</v>
      </c>
      <c r="Q52" s="124">
        <f t="shared" si="3"/>
        <v>0</v>
      </c>
    </row>
    <row r="53" spans="1:17">
      <c r="A53" s="502" t="s">
        <v>302</v>
      </c>
      <c r="B53" s="503"/>
      <c r="C53" s="503"/>
      <c r="D53" s="503"/>
      <c r="E53" s="503"/>
      <c r="F53" s="103">
        <f t="shared" ref="F53:Q53" si="4">COUNTIF(F$18:F$47,"=2")</f>
        <v>0</v>
      </c>
      <c r="G53" s="103">
        <f t="shared" si="4"/>
        <v>0</v>
      </c>
      <c r="H53" s="103">
        <f t="shared" si="4"/>
        <v>0</v>
      </c>
      <c r="I53" s="103">
        <f t="shared" si="4"/>
        <v>0</v>
      </c>
      <c r="J53" s="103">
        <f t="shared" si="4"/>
        <v>0</v>
      </c>
      <c r="K53" s="103">
        <f t="shared" si="4"/>
        <v>0</v>
      </c>
      <c r="L53" s="103">
        <f t="shared" si="4"/>
        <v>0</v>
      </c>
      <c r="M53" s="103">
        <f t="shared" si="4"/>
        <v>0</v>
      </c>
      <c r="N53" s="103">
        <f t="shared" si="4"/>
        <v>0</v>
      </c>
      <c r="O53" s="103">
        <f t="shared" si="4"/>
        <v>0</v>
      </c>
      <c r="P53" s="103">
        <f t="shared" si="4"/>
        <v>0</v>
      </c>
      <c r="Q53" s="124">
        <f t="shared" si="4"/>
        <v>0</v>
      </c>
    </row>
    <row r="54" spans="1:17">
      <c r="A54" s="502" t="s">
        <v>40</v>
      </c>
      <c r="B54" s="503"/>
      <c r="C54" s="503"/>
      <c r="D54" s="503"/>
      <c r="E54" s="503"/>
      <c r="F54" s="103">
        <f t="shared" ref="F54:Q54" si="5">COUNTIF(F$18:F$47,"=3")</f>
        <v>0</v>
      </c>
      <c r="G54" s="103">
        <f t="shared" si="5"/>
        <v>0</v>
      </c>
      <c r="H54" s="103">
        <f t="shared" si="5"/>
        <v>0</v>
      </c>
      <c r="I54" s="103">
        <f t="shared" si="5"/>
        <v>0</v>
      </c>
      <c r="J54" s="103">
        <f t="shared" si="5"/>
        <v>0</v>
      </c>
      <c r="K54" s="103">
        <f t="shared" si="5"/>
        <v>0</v>
      </c>
      <c r="L54" s="103">
        <f t="shared" si="5"/>
        <v>0</v>
      </c>
      <c r="M54" s="103">
        <f t="shared" si="5"/>
        <v>0</v>
      </c>
      <c r="N54" s="103">
        <f t="shared" si="5"/>
        <v>0</v>
      </c>
      <c r="O54" s="103">
        <f t="shared" si="5"/>
        <v>0</v>
      </c>
      <c r="P54" s="103">
        <f t="shared" si="5"/>
        <v>0</v>
      </c>
      <c r="Q54" s="124">
        <f t="shared" si="5"/>
        <v>0</v>
      </c>
    </row>
    <row r="55" spans="1:17">
      <c r="A55" s="502" t="s">
        <v>106</v>
      </c>
      <c r="B55" s="503"/>
      <c r="C55" s="503"/>
      <c r="D55" s="503"/>
      <c r="E55" s="503"/>
      <c r="F55" s="103">
        <f t="shared" ref="F55:Q55" si="6">COUNTIF(F$18:F$47,"=4")</f>
        <v>0</v>
      </c>
      <c r="G55" s="103">
        <f t="shared" si="6"/>
        <v>0</v>
      </c>
      <c r="H55" s="103">
        <f t="shared" si="6"/>
        <v>0</v>
      </c>
      <c r="I55" s="103">
        <f t="shared" si="6"/>
        <v>0</v>
      </c>
      <c r="J55" s="103">
        <f t="shared" si="6"/>
        <v>0</v>
      </c>
      <c r="K55" s="103">
        <f t="shared" si="6"/>
        <v>0</v>
      </c>
      <c r="L55" s="103">
        <f t="shared" si="6"/>
        <v>0</v>
      </c>
      <c r="M55" s="103">
        <f t="shared" si="6"/>
        <v>0</v>
      </c>
      <c r="N55" s="103">
        <f t="shared" si="6"/>
        <v>0</v>
      </c>
      <c r="O55" s="103">
        <f t="shared" si="6"/>
        <v>0</v>
      </c>
      <c r="P55" s="103">
        <f t="shared" si="6"/>
        <v>0</v>
      </c>
      <c r="Q55" s="124">
        <f t="shared" si="6"/>
        <v>0</v>
      </c>
    </row>
    <row r="56" spans="1:17">
      <c r="A56" s="502" t="s">
        <v>303</v>
      </c>
      <c r="B56" s="503"/>
      <c r="C56" s="503"/>
      <c r="D56" s="503"/>
      <c r="E56" s="503"/>
      <c r="F56" s="103">
        <f t="shared" ref="F56:Q56" si="7">COUNTIF(F$18:F$47,"=5")</f>
        <v>0</v>
      </c>
      <c r="G56" s="103">
        <f t="shared" si="7"/>
        <v>0</v>
      </c>
      <c r="H56" s="103">
        <f t="shared" si="7"/>
        <v>0</v>
      </c>
      <c r="I56" s="103">
        <f t="shared" si="7"/>
        <v>0</v>
      </c>
      <c r="J56" s="103">
        <f t="shared" si="7"/>
        <v>0</v>
      </c>
      <c r="K56" s="103">
        <f t="shared" si="7"/>
        <v>0</v>
      </c>
      <c r="L56" s="103">
        <f t="shared" si="7"/>
        <v>0</v>
      </c>
      <c r="M56" s="103">
        <f t="shared" si="7"/>
        <v>0</v>
      </c>
      <c r="N56" s="103">
        <f t="shared" si="7"/>
        <v>0</v>
      </c>
      <c r="O56" s="103">
        <f t="shared" si="7"/>
        <v>0</v>
      </c>
      <c r="P56" s="103">
        <f t="shared" si="7"/>
        <v>0</v>
      </c>
      <c r="Q56" s="124">
        <f t="shared" si="7"/>
        <v>0</v>
      </c>
    </row>
    <row r="57" spans="1:17">
      <c r="A57" s="502" t="s">
        <v>304</v>
      </c>
      <c r="B57" s="503"/>
      <c r="C57" s="503"/>
      <c r="D57" s="503"/>
      <c r="E57" s="503"/>
      <c r="F57" s="103">
        <f t="shared" ref="F57:Q57" si="8">COUNTIF(F$18:F$47,"=6")</f>
        <v>0</v>
      </c>
      <c r="G57" s="103">
        <f t="shared" si="8"/>
        <v>0</v>
      </c>
      <c r="H57" s="103">
        <f t="shared" si="8"/>
        <v>0</v>
      </c>
      <c r="I57" s="103">
        <f t="shared" si="8"/>
        <v>0</v>
      </c>
      <c r="J57" s="103">
        <f t="shared" si="8"/>
        <v>0</v>
      </c>
      <c r="K57" s="103">
        <f t="shared" si="8"/>
        <v>0</v>
      </c>
      <c r="L57" s="103">
        <f t="shared" si="8"/>
        <v>0</v>
      </c>
      <c r="M57" s="103">
        <f t="shared" si="8"/>
        <v>0</v>
      </c>
      <c r="N57" s="103">
        <f t="shared" si="8"/>
        <v>0</v>
      </c>
      <c r="O57" s="103">
        <f t="shared" si="8"/>
        <v>0</v>
      </c>
      <c r="P57" s="103">
        <f t="shared" si="8"/>
        <v>0</v>
      </c>
      <c r="Q57" s="124">
        <f t="shared" si="8"/>
        <v>0</v>
      </c>
    </row>
    <row r="58" spans="1:17">
      <c r="A58" s="502" t="s">
        <v>31</v>
      </c>
      <c r="B58" s="503"/>
      <c r="C58" s="503"/>
      <c r="D58" s="503"/>
      <c r="E58" s="503"/>
      <c r="F58" s="103">
        <f t="shared" ref="F58:Q58" si="9">COUNTIF(F$18:F$47,"=7")</f>
        <v>0</v>
      </c>
      <c r="G58" s="103">
        <f t="shared" si="9"/>
        <v>0</v>
      </c>
      <c r="H58" s="103">
        <f t="shared" si="9"/>
        <v>0</v>
      </c>
      <c r="I58" s="103">
        <f t="shared" si="9"/>
        <v>0</v>
      </c>
      <c r="J58" s="103">
        <f t="shared" si="9"/>
        <v>0</v>
      </c>
      <c r="K58" s="103">
        <f t="shared" si="9"/>
        <v>0</v>
      </c>
      <c r="L58" s="103">
        <f t="shared" si="9"/>
        <v>0</v>
      </c>
      <c r="M58" s="103">
        <f t="shared" si="9"/>
        <v>0</v>
      </c>
      <c r="N58" s="103">
        <f t="shared" si="9"/>
        <v>0</v>
      </c>
      <c r="O58" s="103">
        <f t="shared" si="9"/>
        <v>0</v>
      </c>
      <c r="P58" s="103">
        <f t="shared" si="9"/>
        <v>0</v>
      </c>
      <c r="Q58" s="124">
        <f t="shared" si="9"/>
        <v>0</v>
      </c>
    </row>
    <row r="59" spans="1:17">
      <c r="A59" s="502" t="s">
        <v>141</v>
      </c>
      <c r="B59" s="503"/>
      <c r="C59" s="503"/>
      <c r="D59" s="503"/>
      <c r="E59" s="503"/>
      <c r="F59" s="103">
        <f t="shared" ref="F59:Q59" si="10">COUNTIF(F$18:F$47,"=8")</f>
        <v>0</v>
      </c>
      <c r="G59" s="103">
        <f t="shared" si="10"/>
        <v>0</v>
      </c>
      <c r="H59" s="103">
        <f t="shared" si="10"/>
        <v>0</v>
      </c>
      <c r="I59" s="103">
        <f t="shared" si="10"/>
        <v>0</v>
      </c>
      <c r="J59" s="103">
        <f t="shared" si="10"/>
        <v>0</v>
      </c>
      <c r="K59" s="103">
        <f t="shared" si="10"/>
        <v>0</v>
      </c>
      <c r="L59" s="103">
        <f t="shared" si="10"/>
        <v>0</v>
      </c>
      <c r="M59" s="103">
        <f t="shared" si="10"/>
        <v>0</v>
      </c>
      <c r="N59" s="103">
        <f t="shared" si="10"/>
        <v>0</v>
      </c>
      <c r="O59" s="103">
        <f t="shared" si="10"/>
        <v>0</v>
      </c>
      <c r="P59" s="103">
        <f t="shared" si="10"/>
        <v>0</v>
      </c>
      <c r="Q59" s="124">
        <f t="shared" si="10"/>
        <v>0</v>
      </c>
    </row>
    <row r="60" spans="1:17">
      <c r="A60" s="502" t="s">
        <v>305</v>
      </c>
      <c r="B60" s="503"/>
      <c r="C60" s="503"/>
      <c r="D60" s="503"/>
      <c r="E60" s="503"/>
      <c r="F60" s="103">
        <f t="shared" ref="F60:Q60" si="11">COUNTIF(F$18:F$47,"=9")</f>
        <v>0</v>
      </c>
      <c r="G60" s="103">
        <f t="shared" si="11"/>
        <v>0</v>
      </c>
      <c r="H60" s="103">
        <f t="shared" si="11"/>
        <v>0</v>
      </c>
      <c r="I60" s="103">
        <f t="shared" si="11"/>
        <v>0</v>
      </c>
      <c r="J60" s="103">
        <f t="shared" si="11"/>
        <v>0</v>
      </c>
      <c r="K60" s="103">
        <f t="shared" si="11"/>
        <v>0</v>
      </c>
      <c r="L60" s="103">
        <f t="shared" si="11"/>
        <v>0</v>
      </c>
      <c r="M60" s="103">
        <f t="shared" si="11"/>
        <v>0</v>
      </c>
      <c r="N60" s="103">
        <f t="shared" si="11"/>
        <v>0</v>
      </c>
      <c r="O60" s="103">
        <f t="shared" si="11"/>
        <v>0</v>
      </c>
      <c r="P60" s="103">
        <f t="shared" si="11"/>
        <v>0</v>
      </c>
      <c r="Q60" s="124">
        <f t="shared" si="11"/>
        <v>0</v>
      </c>
    </row>
    <row r="61" spans="1:17">
      <c r="A61" s="502" t="s">
        <v>306</v>
      </c>
      <c r="B61" s="503"/>
      <c r="C61" s="503"/>
      <c r="D61" s="503"/>
      <c r="E61" s="503"/>
      <c r="F61" s="103">
        <f t="shared" ref="F61:Q61" si="12">COUNTIF(F$18:F$47,"=10")</f>
        <v>0</v>
      </c>
      <c r="G61" s="103">
        <f t="shared" si="12"/>
        <v>0</v>
      </c>
      <c r="H61" s="103">
        <f t="shared" si="12"/>
        <v>0</v>
      </c>
      <c r="I61" s="103">
        <f t="shared" si="12"/>
        <v>0</v>
      </c>
      <c r="J61" s="103">
        <f t="shared" si="12"/>
        <v>0</v>
      </c>
      <c r="K61" s="103">
        <f t="shared" si="12"/>
        <v>0</v>
      </c>
      <c r="L61" s="103">
        <f t="shared" si="12"/>
        <v>0</v>
      </c>
      <c r="M61" s="103">
        <f t="shared" si="12"/>
        <v>0</v>
      </c>
      <c r="N61" s="103">
        <f t="shared" si="12"/>
        <v>0</v>
      </c>
      <c r="O61" s="103">
        <f t="shared" si="12"/>
        <v>0</v>
      </c>
      <c r="P61" s="103">
        <f t="shared" si="12"/>
        <v>0</v>
      </c>
      <c r="Q61" s="124">
        <f t="shared" si="12"/>
        <v>0</v>
      </c>
    </row>
    <row r="62" spans="1:17">
      <c r="A62" s="502" t="s">
        <v>109</v>
      </c>
      <c r="B62" s="503"/>
      <c r="C62" s="503"/>
      <c r="D62" s="503"/>
      <c r="E62" s="503"/>
      <c r="F62" s="103">
        <f t="shared" ref="F62:Q62" si="13">COUNTIF(F$18:F$47,"=11")</f>
        <v>0</v>
      </c>
      <c r="G62" s="103">
        <f t="shared" si="13"/>
        <v>0</v>
      </c>
      <c r="H62" s="103">
        <f t="shared" si="13"/>
        <v>0</v>
      </c>
      <c r="I62" s="103">
        <f t="shared" si="13"/>
        <v>0</v>
      </c>
      <c r="J62" s="103">
        <f t="shared" si="13"/>
        <v>0</v>
      </c>
      <c r="K62" s="103">
        <f t="shared" si="13"/>
        <v>0</v>
      </c>
      <c r="L62" s="103">
        <f t="shared" si="13"/>
        <v>0</v>
      </c>
      <c r="M62" s="103">
        <f t="shared" si="13"/>
        <v>0</v>
      </c>
      <c r="N62" s="103">
        <f t="shared" si="13"/>
        <v>0</v>
      </c>
      <c r="O62" s="103">
        <f t="shared" si="13"/>
        <v>0</v>
      </c>
      <c r="P62" s="103">
        <f t="shared" si="13"/>
        <v>0</v>
      </c>
      <c r="Q62" s="124">
        <f t="shared" si="13"/>
        <v>0</v>
      </c>
    </row>
    <row r="63" spans="1:17">
      <c r="A63" s="502" t="s">
        <v>308</v>
      </c>
      <c r="B63" s="503"/>
      <c r="C63" s="503"/>
      <c r="D63" s="503"/>
      <c r="E63" s="503"/>
      <c r="F63" s="103">
        <f t="shared" ref="F63:Q63" si="14">COUNTIF(F$18:F$47,"=12")</f>
        <v>0</v>
      </c>
      <c r="G63" s="103">
        <f t="shared" si="14"/>
        <v>0</v>
      </c>
      <c r="H63" s="103">
        <f t="shared" si="14"/>
        <v>0</v>
      </c>
      <c r="I63" s="103">
        <f t="shared" si="14"/>
        <v>0</v>
      </c>
      <c r="J63" s="103">
        <f t="shared" si="14"/>
        <v>0</v>
      </c>
      <c r="K63" s="103">
        <f t="shared" si="14"/>
        <v>0</v>
      </c>
      <c r="L63" s="103">
        <f t="shared" si="14"/>
        <v>0</v>
      </c>
      <c r="M63" s="103">
        <f t="shared" si="14"/>
        <v>0</v>
      </c>
      <c r="N63" s="103">
        <f t="shared" si="14"/>
        <v>0</v>
      </c>
      <c r="O63" s="103">
        <f t="shared" si="14"/>
        <v>0</v>
      </c>
      <c r="P63" s="103">
        <f t="shared" si="14"/>
        <v>0</v>
      </c>
      <c r="Q63" s="124">
        <f t="shared" si="14"/>
        <v>0</v>
      </c>
    </row>
    <row r="64" spans="1:17">
      <c r="A64" s="502" t="s">
        <v>309</v>
      </c>
      <c r="B64" s="503"/>
      <c r="C64" s="503"/>
      <c r="D64" s="503"/>
      <c r="E64" s="503"/>
      <c r="F64" s="103">
        <f t="shared" ref="F64:Q64" si="15">COUNTIF(F$18:F$47,"=13")</f>
        <v>0</v>
      </c>
      <c r="G64" s="103">
        <f t="shared" si="15"/>
        <v>0</v>
      </c>
      <c r="H64" s="103">
        <f t="shared" si="15"/>
        <v>0</v>
      </c>
      <c r="I64" s="103">
        <f t="shared" si="15"/>
        <v>0</v>
      </c>
      <c r="J64" s="103">
        <f t="shared" si="15"/>
        <v>0</v>
      </c>
      <c r="K64" s="103">
        <f t="shared" si="15"/>
        <v>0</v>
      </c>
      <c r="L64" s="103">
        <f t="shared" si="15"/>
        <v>0</v>
      </c>
      <c r="M64" s="103">
        <f t="shared" si="15"/>
        <v>0</v>
      </c>
      <c r="N64" s="103">
        <f t="shared" si="15"/>
        <v>0</v>
      </c>
      <c r="O64" s="103">
        <f t="shared" si="15"/>
        <v>0</v>
      </c>
      <c r="P64" s="103">
        <f t="shared" si="15"/>
        <v>0</v>
      </c>
      <c r="Q64" s="124">
        <f t="shared" si="15"/>
        <v>0</v>
      </c>
    </row>
    <row r="65" spans="1:17">
      <c r="A65" s="502" t="s">
        <v>311</v>
      </c>
      <c r="B65" s="503"/>
      <c r="C65" s="503"/>
      <c r="D65" s="503"/>
      <c r="E65" s="503"/>
      <c r="F65" s="103">
        <f t="shared" ref="F65:Q65" si="16">COUNTIF(F$18:F$47,"=14")</f>
        <v>0</v>
      </c>
      <c r="G65" s="103">
        <f t="shared" si="16"/>
        <v>0</v>
      </c>
      <c r="H65" s="103">
        <f t="shared" si="16"/>
        <v>0</v>
      </c>
      <c r="I65" s="103">
        <f t="shared" si="16"/>
        <v>0</v>
      </c>
      <c r="J65" s="103">
        <f t="shared" si="16"/>
        <v>0</v>
      </c>
      <c r="K65" s="103">
        <f t="shared" si="16"/>
        <v>0</v>
      </c>
      <c r="L65" s="103">
        <f t="shared" si="16"/>
        <v>0</v>
      </c>
      <c r="M65" s="103">
        <f t="shared" si="16"/>
        <v>0</v>
      </c>
      <c r="N65" s="103">
        <f t="shared" si="16"/>
        <v>0</v>
      </c>
      <c r="O65" s="103">
        <f t="shared" si="16"/>
        <v>0</v>
      </c>
      <c r="P65" s="103">
        <f t="shared" si="16"/>
        <v>0</v>
      </c>
      <c r="Q65" s="124">
        <f t="shared" si="16"/>
        <v>0</v>
      </c>
    </row>
    <row r="66" spans="1:17">
      <c r="A66" s="514" t="s">
        <v>279</v>
      </c>
      <c r="B66" s="515"/>
      <c r="C66" s="515"/>
      <c r="D66" s="515"/>
      <c r="E66" s="515"/>
      <c r="F66" s="116">
        <f t="shared" ref="F66:Q66" si="17">F50+(F52*1)/F48+(F53*2)/F48+(F54*3)/F48+(F55*4)/F48+(F56*5)/F48+(F57*6)/F48+(F58*7)/F48+(F59*8)/F48+(F60*9)/F48+(F61*10)/F48+(F62*11)/F48+(F63*12)/F48+(F64*13)/F48+(F65*14)/F48</f>
        <v>0</v>
      </c>
      <c r="G66" s="116">
        <f t="shared" si="17"/>
        <v>0</v>
      </c>
      <c r="H66" s="116">
        <f t="shared" si="17"/>
        <v>0</v>
      </c>
      <c r="I66" s="116">
        <f t="shared" si="17"/>
        <v>0</v>
      </c>
      <c r="J66" s="116">
        <f t="shared" si="17"/>
        <v>0</v>
      </c>
      <c r="K66" s="116">
        <f t="shared" si="17"/>
        <v>0</v>
      </c>
      <c r="L66" s="116">
        <f t="shared" si="17"/>
        <v>0</v>
      </c>
      <c r="M66" s="116">
        <f t="shared" si="17"/>
        <v>0</v>
      </c>
      <c r="N66" s="116">
        <f t="shared" si="17"/>
        <v>0</v>
      </c>
      <c r="O66" s="116">
        <f t="shared" si="17"/>
        <v>0</v>
      </c>
      <c r="P66" s="116">
        <f t="shared" si="17"/>
        <v>0</v>
      </c>
      <c r="Q66" s="126">
        <f t="shared" si="17"/>
        <v>0</v>
      </c>
    </row>
    <row r="67" spans="1:17" ht="12" customHeight="1"/>
    <row r="68" spans="1:17" ht="23.5">
      <c r="F68" s="117"/>
      <c r="G68" s="119"/>
      <c r="H68" s="119"/>
      <c r="I68" s="119"/>
      <c r="J68" s="506" t="s">
        <v>202</v>
      </c>
      <c r="K68" s="507"/>
      <c r="L68" s="507"/>
      <c r="M68" s="507"/>
      <c r="N68" s="507"/>
      <c r="O68" s="507"/>
      <c r="P68" s="508">
        <f>SUM(F49:Q49)</f>
        <v>0</v>
      </c>
      <c r="Q68" s="509"/>
    </row>
    <row r="69" spans="1:17" ht="23.5">
      <c r="F69" s="510" t="s">
        <v>323</v>
      </c>
      <c r="G69" s="511"/>
      <c r="H69" s="511"/>
      <c r="I69" s="511"/>
      <c r="J69" s="511"/>
      <c r="K69" s="511"/>
      <c r="L69" s="511"/>
      <c r="M69" s="511"/>
      <c r="N69" s="511"/>
      <c r="O69" s="511"/>
      <c r="P69" s="508">
        <f>ROUND(P68/12,1)</f>
        <v>0</v>
      </c>
      <c r="Q69" s="509"/>
    </row>
  </sheetData>
  <mergeCells count="25">
    <mergeCell ref="J68:O68"/>
    <mergeCell ref="P68:Q68"/>
    <mergeCell ref="F69:O69"/>
    <mergeCell ref="P69:Q69"/>
    <mergeCell ref="B11:Q12"/>
    <mergeCell ref="A62:E62"/>
    <mergeCell ref="A63:E63"/>
    <mergeCell ref="A64:E64"/>
    <mergeCell ref="A65:E65"/>
    <mergeCell ref="A66:E66"/>
    <mergeCell ref="A57:E57"/>
    <mergeCell ref="A58:E58"/>
    <mergeCell ref="A59:E59"/>
    <mergeCell ref="A60:E60"/>
    <mergeCell ref="A61:E61"/>
    <mergeCell ref="A52:E52"/>
    <mergeCell ref="A53:E53"/>
    <mergeCell ref="A54:E54"/>
    <mergeCell ref="A55:E55"/>
    <mergeCell ref="A56:E56"/>
    <mergeCell ref="A1:Q1"/>
    <mergeCell ref="A48:E48"/>
    <mergeCell ref="A49:E49"/>
    <mergeCell ref="A50:E50"/>
    <mergeCell ref="A51:E51"/>
  </mergeCells>
  <phoneticPr fontId="4"/>
  <pageMargins left="0.7" right="0.7" top="0.75" bottom="0.75" header="0.3" footer="0.3"/>
  <pageSetup paperSize="9" scale="44"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4"/>
  <sheetViews>
    <sheetView view="pageBreakPreview" topLeftCell="A34" zoomScaleSheetLayoutView="100" workbookViewId="0">
      <selection activeCell="F16" sqref="F16"/>
    </sheetView>
  </sheetViews>
  <sheetFormatPr defaultColWidth="9" defaultRowHeight="13"/>
  <cols>
    <col min="1" max="1" width="4" style="127" customWidth="1"/>
    <col min="2" max="2" width="8.36328125" style="127" customWidth="1"/>
    <col min="3" max="3" width="2.6328125" style="127" customWidth="1"/>
    <col min="4" max="4" width="9" style="127"/>
    <col min="5" max="5" width="16.7265625" style="127" customWidth="1"/>
    <col min="6" max="6" width="27.26953125" style="127" customWidth="1"/>
    <col min="7" max="7" width="23" style="127" customWidth="1"/>
    <col min="8" max="8" width="92.26953125" style="127" customWidth="1"/>
    <col min="9" max="16384" width="9" style="127"/>
  </cols>
  <sheetData>
    <row r="1" spans="1:8" ht="15" customHeight="1">
      <c r="A1" s="516" t="s">
        <v>25</v>
      </c>
      <c r="B1" s="516"/>
    </row>
    <row r="2" spans="1:8">
      <c r="F2" s="142" t="s">
        <v>205</v>
      </c>
      <c r="G2" s="142"/>
    </row>
    <row r="3" spans="1:8">
      <c r="F3" s="143" t="s">
        <v>234</v>
      </c>
      <c r="G3" s="143"/>
    </row>
    <row r="5" spans="1:8" ht="16.5">
      <c r="A5" s="517" t="s">
        <v>394</v>
      </c>
      <c r="B5" s="517"/>
      <c r="C5" s="517"/>
      <c r="D5" s="517"/>
      <c r="E5" s="517"/>
      <c r="F5" s="517"/>
      <c r="G5" s="517"/>
    </row>
    <row r="6" spans="1:8">
      <c r="G6" s="157" t="s">
        <v>235</v>
      </c>
    </row>
    <row r="7" spans="1:8" ht="17.149999999999999" customHeight="1">
      <c r="A7" s="545" t="s">
        <v>236</v>
      </c>
      <c r="B7" s="518" t="s">
        <v>80</v>
      </c>
      <c r="C7" s="518"/>
      <c r="D7" s="518"/>
      <c r="E7" s="518"/>
      <c r="F7" s="130" t="s">
        <v>395</v>
      </c>
      <c r="G7" s="130" t="s">
        <v>238</v>
      </c>
      <c r="H7" s="127" t="s">
        <v>274</v>
      </c>
    </row>
    <row r="8" spans="1:8" ht="17.149999999999999" customHeight="1">
      <c r="A8" s="545"/>
      <c r="B8" s="518" t="s">
        <v>239</v>
      </c>
      <c r="C8" s="518"/>
      <c r="D8" s="518"/>
      <c r="E8" s="518"/>
      <c r="F8" s="144">
        <f>F13-F9-F10-F11-F12</f>
        <v>0</v>
      </c>
      <c r="G8" s="131"/>
      <c r="H8" s="127" t="s">
        <v>124</v>
      </c>
    </row>
    <row r="9" spans="1:8" ht="17.149999999999999" customHeight="1">
      <c r="A9" s="545"/>
      <c r="B9" s="518" t="s">
        <v>186</v>
      </c>
      <c r="C9" s="518"/>
      <c r="D9" s="518"/>
      <c r="E9" s="518"/>
      <c r="F9" s="144"/>
      <c r="G9" s="131"/>
      <c r="H9" s="127" t="s">
        <v>275</v>
      </c>
    </row>
    <row r="10" spans="1:8" ht="17.149999999999999" customHeight="1">
      <c r="A10" s="545"/>
      <c r="B10" s="518" t="s">
        <v>159</v>
      </c>
      <c r="C10" s="518"/>
      <c r="D10" s="518"/>
      <c r="E10" s="518"/>
      <c r="F10" s="144"/>
      <c r="G10" s="131"/>
      <c r="H10" s="159" t="s">
        <v>129</v>
      </c>
    </row>
    <row r="11" spans="1:8" ht="17.149999999999999" customHeight="1">
      <c r="A11" s="545"/>
      <c r="B11" s="518" t="s">
        <v>241</v>
      </c>
      <c r="C11" s="518"/>
      <c r="D11" s="518"/>
      <c r="E11" s="518"/>
      <c r="F11" s="144"/>
      <c r="G11" s="131"/>
      <c r="H11" s="127" t="s">
        <v>276</v>
      </c>
    </row>
    <row r="12" spans="1:8" ht="17.149999999999999" customHeight="1">
      <c r="A12" s="545"/>
      <c r="B12" s="519" t="s">
        <v>242</v>
      </c>
      <c r="C12" s="519"/>
      <c r="D12" s="519"/>
      <c r="E12" s="519"/>
      <c r="F12" s="145"/>
      <c r="G12" s="158"/>
      <c r="H12" s="127" t="s">
        <v>277</v>
      </c>
    </row>
    <row r="13" spans="1:8" ht="17.149999999999999" customHeight="1">
      <c r="A13" s="545"/>
      <c r="B13" s="520" t="s">
        <v>243</v>
      </c>
      <c r="C13" s="521"/>
      <c r="D13" s="521"/>
      <c r="E13" s="522"/>
      <c r="F13" s="146">
        <f>F48</f>
        <v>0</v>
      </c>
      <c r="G13" s="132"/>
    </row>
    <row r="14" spans="1:8" ht="17.149999999999999" customHeight="1">
      <c r="A14" s="128"/>
      <c r="B14" s="128"/>
      <c r="C14" s="128"/>
      <c r="D14" s="128"/>
      <c r="E14" s="128"/>
      <c r="F14" s="128"/>
      <c r="G14" s="128"/>
    </row>
    <row r="15" spans="1:8" ht="17.149999999999999" customHeight="1">
      <c r="A15" s="545" t="s">
        <v>240</v>
      </c>
      <c r="B15" s="523" t="s">
        <v>80</v>
      </c>
      <c r="C15" s="524"/>
      <c r="D15" s="524"/>
      <c r="E15" s="525"/>
      <c r="F15" s="130" t="s">
        <v>396</v>
      </c>
      <c r="G15" s="130" t="s">
        <v>238</v>
      </c>
    </row>
    <row r="16" spans="1:8" ht="17.149999999999999" customHeight="1">
      <c r="A16" s="545"/>
      <c r="B16" s="538" t="s">
        <v>244</v>
      </c>
      <c r="C16" s="526" t="s">
        <v>245</v>
      </c>
      <c r="D16" s="527"/>
      <c r="E16" s="527"/>
      <c r="F16" s="147">
        <f>SUM(F17:F19)</f>
        <v>0</v>
      </c>
      <c r="G16" s="137"/>
    </row>
    <row r="17" spans="1:8" ht="17.149999999999999" customHeight="1">
      <c r="A17" s="545"/>
      <c r="B17" s="540"/>
      <c r="C17" s="133"/>
      <c r="D17" s="528" t="s">
        <v>54</v>
      </c>
      <c r="E17" s="529"/>
      <c r="F17" s="148"/>
      <c r="G17" s="135"/>
      <c r="H17" s="127" t="s">
        <v>103</v>
      </c>
    </row>
    <row r="18" spans="1:8" ht="17.149999999999999" customHeight="1">
      <c r="A18" s="545"/>
      <c r="B18" s="540"/>
      <c r="C18" s="133"/>
      <c r="D18" s="530" t="s">
        <v>246</v>
      </c>
      <c r="E18" s="531"/>
      <c r="F18" s="149"/>
      <c r="G18" s="135"/>
      <c r="H18" s="127" t="s">
        <v>278</v>
      </c>
    </row>
    <row r="19" spans="1:8" ht="17.149999999999999" customHeight="1">
      <c r="A19" s="545"/>
      <c r="B19" s="540"/>
      <c r="C19" s="134"/>
      <c r="D19" s="530" t="s">
        <v>247</v>
      </c>
      <c r="E19" s="531"/>
      <c r="F19" s="149"/>
      <c r="G19" s="135"/>
      <c r="H19" s="127" t="s">
        <v>152</v>
      </c>
    </row>
    <row r="20" spans="1:8" ht="17.149999999999999" customHeight="1">
      <c r="A20" s="545"/>
      <c r="B20" s="540"/>
      <c r="C20" s="532" t="s">
        <v>251</v>
      </c>
      <c r="D20" s="532"/>
      <c r="E20" s="532"/>
      <c r="F20" s="150">
        <f>SUM(F21:F23)</f>
        <v>0</v>
      </c>
      <c r="G20" s="135"/>
    </row>
    <row r="21" spans="1:8" ht="17.149999999999999" customHeight="1">
      <c r="A21" s="545"/>
      <c r="B21" s="540"/>
      <c r="C21" s="133"/>
      <c r="D21" s="528" t="s">
        <v>54</v>
      </c>
      <c r="E21" s="529"/>
      <c r="F21" s="148"/>
      <c r="G21" s="135"/>
      <c r="H21" s="127" t="s">
        <v>280</v>
      </c>
    </row>
    <row r="22" spans="1:8" ht="17.149999999999999" customHeight="1">
      <c r="A22" s="545"/>
      <c r="B22" s="540"/>
      <c r="C22" s="133"/>
      <c r="D22" s="530" t="s">
        <v>246</v>
      </c>
      <c r="E22" s="531"/>
      <c r="F22" s="149"/>
      <c r="G22" s="135"/>
      <c r="H22" s="127" t="s">
        <v>281</v>
      </c>
    </row>
    <row r="23" spans="1:8" ht="17.149999999999999" customHeight="1">
      <c r="A23" s="545"/>
      <c r="B23" s="540"/>
      <c r="C23" s="134"/>
      <c r="D23" s="530" t="s">
        <v>247</v>
      </c>
      <c r="E23" s="531"/>
      <c r="F23" s="149"/>
      <c r="G23" s="135"/>
      <c r="H23" s="127" t="s">
        <v>282</v>
      </c>
    </row>
    <row r="24" spans="1:8" ht="29.5" customHeight="1">
      <c r="A24" s="545"/>
      <c r="B24" s="540"/>
      <c r="C24" s="533" t="s">
        <v>284</v>
      </c>
      <c r="D24" s="534"/>
      <c r="E24" s="534"/>
      <c r="F24" s="151"/>
      <c r="G24" s="132"/>
      <c r="H24" s="127" t="s">
        <v>285</v>
      </c>
    </row>
    <row r="25" spans="1:8" ht="17.149999999999999" customHeight="1">
      <c r="A25" s="545"/>
      <c r="B25" s="541"/>
      <c r="C25" s="136" t="s">
        <v>14</v>
      </c>
      <c r="D25" s="132"/>
      <c r="E25" s="132"/>
      <c r="F25" s="152">
        <f>SUM(F16,F20,F24)</f>
        <v>0</v>
      </c>
      <c r="G25" s="131"/>
    </row>
    <row r="26" spans="1:8" ht="17.149999999999999" customHeight="1">
      <c r="A26" s="545"/>
      <c r="B26" s="538" t="s">
        <v>252</v>
      </c>
      <c r="C26" s="527" t="s">
        <v>134</v>
      </c>
      <c r="D26" s="527"/>
      <c r="E26" s="527"/>
      <c r="F26" s="153"/>
      <c r="G26" s="137"/>
      <c r="H26" s="127" t="s">
        <v>286</v>
      </c>
    </row>
    <row r="27" spans="1:8" ht="17.149999999999999" customHeight="1">
      <c r="A27" s="545"/>
      <c r="B27" s="539"/>
      <c r="C27" s="532" t="s">
        <v>254</v>
      </c>
      <c r="D27" s="532"/>
      <c r="E27" s="532"/>
      <c r="F27" s="154"/>
      <c r="G27" s="135"/>
      <c r="H27" s="127" t="s">
        <v>287</v>
      </c>
    </row>
    <row r="28" spans="1:8" ht="17.149999999999999" customHeight="1">
      <c r="A28" s="545"/>
      <c r="B28" s="540"/>
      <c r="C28" s="535" t="s">
        <v>180</v>
      </c>
      <c r="D28" s="535"/>
      <c r="E28" s="535"/>
      <c r="F28" s="151"/>
      <c r="G28" s="132"/>
      <c r="H28" s="127" t="s">
        <v>165</v>
      </c>
    </row>
    <row r="29" spans="1:8" ht="17.149999999999999" customHeight="1">
      <c r="A29" s="545"/>
      <c r="B29" s="541"/>
      <c r="C29" s="131" t="s">
        <v>255</v>
      </c>
      <c r="D29" s="131"/>
      <c r="E29" s="131"/>
      <c r="F29" s="152">
        <f>SUM(F26:F28)</f>
        <v>0</v>
      </c>
      <c r="G29" s="131"/>
    </row>
    <row r="30" spans="1:8" ht="17.149999999999999" customHeight="1">
      <c r="A30" s="545"/>
      <c r="B30" s="538" t="s">
        <v>58</v>
      </c>
      <c r="C30" s="527" t="s">
        <v>256</v>
      </c>
      <c r="D30" s="527"/>
      <c r="E30" s="527"/>
      <c r="F30" s="153"/>
      <c r="G30" s="137"/>
      <c r="H30" s="127" t="s">
        <v>290</v>
      </c>
    </row>
    <row r="31" spans="1:8" ht="17.149999999999999" customHeight="1">
      <c r="A31" s="545"/>
      <c r="B31" s="540"/>
      <c r="C31" s="532" t="s">
        <v>257</v>
      </c>
      <c r="D31" s="532"/>
      <c r="E31" s="532"/>
      <c r="F31" s="154"/>
      <c r="G31" s="135"/>
      <c r="H31" s="127" t="s">
        <v>292</v>
      </c>
    </row>
    <row r="32" spans="1:8" ht="17.149999999999999" customHeight="1">
      <c r="A32" s="545"/>
      <c r="B32" s="540"/>
      <c r="C32" s="532" t="s">
        <v>71</v>
      </c>
      <c r="D32" s="532"/>
      <c r="E32" s="532"/>
      <c r="F32" s="154"/>
      <c r="G32" s="135"/>
      <c r="H32" s="127" t="s">
        <v>294</v>
      </c>
    </row>
    <row r="33" spans="1:8" ht="17.149999999999999" customHeight="1">
      <c r="A33" s="545"/>
      <c r="B33" s="540"/>
      <c r="C33" s="532" t="s">
        <v>258</v>
      </c>
      <c r="D33" s="532"/>
      <c r="E33" s="532"/>
      <c r="F33" s="154"/>
      <c r="G33" s="135"/>
      <c r="H33" s="127" t="s">
        <v>296</v>
      </c>
    </row>
    <row r="34" spans="1:8" ht="17.149999999999999" customHeight="1">
      <c r="A34" s="545"/>
      <c r="B34" s="546"/>
      <c r="C34" s="532" t="s">
        <v>199</v>
      </c>
      <c r="D34" s="532"/>
      <c r="E34" s="532"/>
      <c r="F34" s="154"/>
      <c r="G34" s="135"/>
      <c r="H34" s="127" t="s">
        <v>62</v>
      </c>
    </row>
    <row r="35" spans="1:8" ht="17.149999999999999" customHeight="1">
      <c r="A35" s="545"/>
      <c r="B35" s="546"/>
      <c r="C35" s="532" t="s">
        <v>5</v>
      </c>
      <c r="D35" s="532"/>
      <c r="E35" s="532"/>
      <c r="F35" s="154"/>
      <c r="G35" s="135"/>
      <c r="H35" s="127" t="s">
        <v>36</v>
      </c>
    </row>
    <row r="36" spans="1:8" ht="17.149999999999999" customHeight="1">
      <c r="A36" s="545"/>
      <c r="B36" s="546"/>
      <c r="C36" s="532" t="s">
        <v>259</v>
      </c>
      <c r="D36" s="532"/>
      <c r="E36" s="532"/>
      <c r="F36" s="154"/>
      <c r="G36" s="135"/>
      <c r="H36" s="127" t="s">
        <v>43</v>
      </c>
    </row>
    <row r="37" spans="1:8" ht="17.149999999999999" customHeight="1">
      <c r="A37" s="545"/>
      <c r="B37" s="546"/>
      <c r="C37" s="532" t="s">
        <v>207</v>
      </c>
      <c r="D37" s="532"/>
      <c r="E37" s="532"/>
      <c r="F37" s="154"/>
      <c r="G37" s="135"/>
      <c r="H37" s="127" t="s">
        <v>82</v>
      </c>
    </row>
    <row r="38" spans="1:8" ht="17.149999999999999" customHeight="1">
      <c r="A38" s="545"/>
      <c r="B38" s="546"/>
      <c r="C38" s="532" t="s">
        <v>260</v>
      </c>
      <c r="D38" s="532"/>
      <c r="E38" s="532"/>
      <c r="F38" s="154"/>
      <c r="G38" s="135"/>
      <c r="H38" s="127" t="s">
        <v>297</v>
      </c>
    </row>
    <row r="39" spans="1:8" ht="17.149999999999999" customHeight="1">
      <c r="A39" s="545"/>
      <c r="B39" s="546"/>
      <c r="C39" s="532" t="s">
        <v>65</v>
      </c>
      <c r="D39" s="532"/>
      <c r="E39" s="532"/>
      <c r="F39" s="154"/>
      <c r="G39" s="135"/>
      <c r="H39" s="127" t="s">
        <v>128</v>
      </c>
    </row>
    <row r="40" spans="1:8" ht="17.149999999999999" customHeight="1">
      <c r="A40" s="545"/>
      <c r="B40" s="546"/>
      <c r="C40" s="535" t="s">
        <v>262</v>
      </c>
      <c r="D40" s="535"/>
      <c r="E40" s="535"/>
      <c r="F40" s="151"/>
      <c r="G40" s="132"/>
      <c r="H40" s="127" t="s">
        <v>114</v>
      </c>
    </row>
    <row r="41" spans="1:8" ht="17.149999999999999" customHeight="1">
      <c r="A41" s="545"/>
      <c r="B41" s="547"/>
      <c r="C41" s="536" t="s">
        <v>263</v>
      </c>
      <c r="D41" s="536"/>
      <c r="E41" s="536"/>
      <c r="F41" s="152">
        <f>SUM(F30:F40)</f>
        <v>0</v>
      </c>
      <c r="G41" s="131"/>
    </row>
    <row r="42" spans="1:8" ht="17.149999999999999" customHeight="1">
      <c r="A42" s="545"/>
      <c r="B42" s="536" t="s">
        <v>264</v>
      </c>
      <c r="C42" s="536"/>
      <c r="D42" s="536"/>
      <c r="E42" s="536"/>
      <c r="F42" s="144"/>
      <c r="G42" s="131"/>
      <c r="H42" s="127" t="s">
        <v>298</v>
      </c>
    </row>
    <row r="43" spans="1:8" ht="17.149999999999999" customHeight="1">
      <c r="A43" s="545"/>
      <c r="B43" s="536" t="s">
        <v>265</v>
      </c>
      <c r="C43" s="536"/>
      <c r="D43" s="536"/>
      <c r="E43" s="536"/>
      <c r="F43" s="144"/>
      <c r="G43" s="131"/>
      <c r="H43" s="127" t="s">
        <v>110</v>
      </c>
    </row>
    <row r="44" spans="1:8" ht="17.149999999999999" customHeight="1">
      <c r="A44" s="545"/>
      <c r="B44" s="542" t="s">
        <v>266</v>
      </c>
      <c r="C44" s="548" t="s">
        <v>47</v>
      </c>
      <c r="D44" s="548"/>
      <c r="E44" s="548"/>
      <c r="F44" s="153"/>
      <c r="G44" s="137"/>
      <c r="H44" s="127" t="s">
        <v>299</v>
      </c>
    </row>
    <row r="45" spans="1:8" ht="17.149999999999999" customHeight="1">
      <c r="A45" s="545"/>
      <c r="B45" s="543"/>
      <c r="C45" s="549" t="s">
        <v>267</v>
      </c>
      <c r="D45" s="549"/>
      <c r="E45" s="549"/>
      <c r="F45" s="154"/>
      <c r="G45" s="135"/>
      <c r="H45" s="127" t="s">
        <v>291</v>
      </c>
    </row>
    <row r="46" spans="1:8" ht="17.149999999999999" customHeight="1">
      <c r="A46" s="545"/>
      <c r="B46" s="543"/>
      <c r="C46" s="550" t="s">
        <v>268</v>
      </c>
      <c r="D46" s="550"/>
      <c r="E46" s="550"/>
      <c r="F46" s="155"/>
      <c r="G46" s="139"/>
      <c r="H46" s="127" t="s">
        <v>144</v>
      </c>
    </row>
    <row r="47" spans="1:8" ht="17.149999999999999" customHeight="1">
      <c r="A47" s="545"/>
      <c r="B47" s="544"/>
      <c r="C47" s="138" t="s">
        <v>85</v>
      </c>
      <c r="D47" s="140"/>
      <c r="E47" s="140"/>
      <c r="F47" s="156">
        <f>SUM(F44:F46)</f>
        <v>0</v>
      </c>
      <c r="G47" s="140"/>
    </row>
    <row r="48" spans="1:8" ht="17.149999999999999" customHeight="1">
      <c r="A48" s="545"/>
      <c r="B48" s="535" t="s">
        <v>269</v>
      </c>
      <c r="C48" s="535"/>
      <c r="D48" s="535"/>
      <c r="E48" s="535"/>
      <c r="F48" s="146">
        <f>SUM(F25,F29,F41,F42,F43,F47)</f>
        <v>0</v>
      </c>
      <c r="G48" s="132"/>
    </row>
    <row r="49" spans="1:8" ht="14">
      <c r="A49" s="129" t="s">
        <v>136</v>
      </c>
      <c r="B49" s="128"/>
      <c r="C49" s="128"/>
      <c r="D49" s="128"/>
      <c r="E49" s="128"/>
      <c r="F49" s="128"/>
      <c r="G49" s="128"/>
    </row>
    <row r="50" spans="1:8" ht="14">
      <c r="A50" s="129"/>
      <c r="B50" s="128"/>
      <c r="C50" s="128"/>
      <c r="D50" s="128"/>
      <c r="E50" s="128"/>
      <c r="F50" s="128"/>
      <c r="G50" s="128"/>
    </row>
    <row r="51" spans="1:8" ht="23.25" customHeight="1">
      <c r="A51" s="128"/>
      <c r="B51" s="128" t="s">
        <v>270</v>
      </c>
      <c r="C51" s="128"/>
      <c r="D51" s="128"/>
      <c r="E51" s="128"/>
      <c r="F51" s="128"/>
      <c r="G51" s="128"/>
    </row>
    <row r="52" spans="1:8" ht="14">
      <c r="A52" s="128"/>
      <c r="B52" s="128" t="s">
        <v>271</v>
      </c>
      <c r="C52" s="128"/>
      <c r="D52" s="128"/>
      <c r="E52" s="128"/>
      <c r="F52" s="128"/>
      <c r="G52" s="128"/>
    </row>
    <row r="53" spans="1:8" ht="54.75" customHeight="1">
      <c r="A53" s="128"/>
      <c r="E53" s="141" t="s">
        <v>273</v>
      </c>
      <c r="F53" s="537" t="s">
        <v>197</v>
      </c>
      <c r="G53" s="537"/>
    </row>
    <row r="54" spans="1:8" ht="14">
      <c r="H54" s="128"/>
    </row>
  </sheetData>
  <mergeCells count="47">
    <mergeCell ref="F53:G53"/>
    <mergeCell ref="B26:B29"/>
    <mergeCell ref="B44:B47"/>
    <mergeCell ref="A7:A13"/>
    <mergeCell ref="A15:A48"/>
    <mergeCell ref="B16:B25"/>
    <mergeCell ref="B30:B41"/>
    <mergeCell ref="B43:E43"/>
    <mergeCell ref="C44:E44"/>
    <mergeCell ref="C45:E45"/>
    <mergeCell ref="C46:E46"/>
    <mergeCell ref="B48:E48"/>
    <mergeCell ref="C38:E38"/>
    <mergeCell ref="C39:E39"/>
    <mergeCell ref="C40:E40"/>
    <mergeCell ref="C41:E41"/>
    <mergeCell ref="B42:E42"/>
    <mergeCell ref="C33:E33"/>
    <mergeCell ref="C34:E34"/>
    <mergeCell ref="C35:E35"/>
    <mergeCell ref="C36:E36"/>
    <mergeCell ref="C37:E37"/>
    <mergeCell ref="C27:E27"/>
    <mergeCell ref="C28:E28"/>
    <mergeCell ref="C30:E30"/>
    <mergeCell ref="C31:E31"/>
    <mergeCell ref="C32:E32"/>
    <mergeCell ref="D21:E21"/>
    <mergeCell ref="D22:E22"/>
    <mergeCell ref="D23:E23"/>
    <mergeCell ref="C24:E24"/>
    <mergeCell ref="C26:E26"/>
    <mergeCell ref="C16:E16"/>
    <mergeCell ref="D17:E17"/>
    <mergeCell ref="D18:E18"/>
    <mergeCell ref="D19:E19"/>
    <mergeCell ref="C20:E20"/>
    <mergeCell ref="B10:E10"/>
    <mergeCell ref="B11:E11"/>
    <mergeCell ref="B12:E12"/>
    <mergeCell ref="B13:E13"/>
    <mergeCell ref="B15:E15"/>
    <mergeCell ref="A1:B1"/>
    <mergeCell ref="A5:G5"/>
    <mergeCell ref="B7:E7"/>
    <mergeCell ref="B8:E8"/>
    <mergeCell ref="B9:E9"/>
  </mergeCells>
  <phoneticPr fontId="4"/>
  <conditionalFormatting sqref="F48">
    <cfRule type="cellIs" dxfId="0" priority="1" operator="notEqual">
      <formula>$F$13</formula>
    </cfRule>
  </conditionalFormatting>
  <pageMargins left="0.74803149606299213" right="0.19685039370078741" top="0.51181102362204722" bottom="0.51181102362204722" header="0.35433070866141736" footer="0.23622047244094491"/>
  <pageSetup paperSize="9" scale="87"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98F99-CA1B-4663-947D-6639BA8C29EA}">
  <sheetPr>
    <tabColor rgb="FF00FFFF"/>
    <pageSetUpPr fitToPage="1"/>
  </sheetPr>
  <dimension ref="A1:AJ37"/>
  <sheetViews>
    <sheetView view="pageBreakPreview" zoomScale="85" zoomScaleNormal="100" zoomScaleSheetLayoutView="85" workbookViewId="0">
      <pane ySplit="4" topLeftCell="A20" activePane="bottomLeft" state="frozen"/>
      <selection activeCell="G30" sqref="G30"/>
      <selection pane="bottomLeft" activeCell="AB2" sqref="AB2:AJ2"/>
    </sheetView>
  </sheetViews>
  <sheetFormatPr defaultColWidth="9" defaultRowHeight="12"/>
  <cols>
    <col min="1" max="1" width="5.36328125" style="160" bestFit="1" customWidth="1"/>
    <col min="2" max="2" width="8.08984375" style="161" customWidth="1"/>
    <col min="3" max="3" width="3.6328125" style="161" customWidth="1"/>
    <col min="4" max="4" width="5.36328125" style="162" customWidth="1"/>
    <col min="5" max="5" width="8.08984375" style="162" customWidth="1"/>
    <col min="6" max="6" width="3.6328125" style="162" customWidth="1"/>
    <col min="7" max="7" width="5.36328125" style="162" customWidth="1"/>
    <col min="8" max="8" width="8.08984375" style="162" customWidth="1"/>
    <col min="9" max="9" width="3.6328125" style="162" customWidth="1"/>
    <col min="10" max="10" width="5.36328125" style="162" customWidth="1"/>
    <col min="11" max="11" width="8.08984375" style="162" customWidth="1"/>
    <col min="12" max="12" width="3.6328125" style="162" customWidth="1"/>
    <col min="13" max="13" width="5.36328125" style="162" customWidth="1"/>
    <col min="14" max="14" width="8.08984375" style="162" customWidth="1"/>
    <col min="15" max="15" width="3.6328125" style="162" customWidth="1"/>
    <col min="16" max="16" width="5.36328125" style="162" customWidth="1"/>
    <col min="17" max="17" width="8.08984375" style="162" customWidth="1"/>
    <col min="18" max="18" width="3.6328125" style="162" customWidth="1"/>
    <col min="19" max="19" width="5.36328125" style="162" customWidth="1"/>
    <col min="20" max="20" width="8.08984375" style="162" customWidth="1"/>
    <col min="21" max="21" width="3.6328125" style="162" customWidth="1"/>
    <col min="22" max="22" width="5.36328125" style="162" customWidth="1"/>
    <col min="23" max="23" width="8.08984375" style="162" customWidth="1"/>
    <col min="24" max="24" width="3.6328125" style="162" customWidth="1"/>
    <col min="25" max="25" width="5.36328125" style="162" customWidth="1"/>
    <col min="26" max="26" width="8.08984375" style="162" customWidth="1"/>
    <col min="27" max="27" width="3.6328125" style="162" customWidth="1"/>
    <col min="28" max="28" width="5.36328125" style="162" customWidth="1"/>
    <col min="29" max="29" width="8.08984375" style="162" customWidth="1"/>
    <col min="30" max="30" width="3.6328125" style="162" customWidth="1"/>
    <col min="31" max="31" width="5.36328125" style="162" customWidth="1"/>
    <col min="32" max="32" width="8.08984375" style="162" customWidth="1"/>
    <col min="33" max="33" width="3.6328125" style="162" customWidth="1"/>
    <col min="34" max="34" width="5.36328125" style="162" customWidth="1"/>
    <col min="35" max="35" width="8.08984375" style="162" customWidth="1"/>
    <col min="36" max="36" width="3.6328125" style="162" customWidth="1"/>
    <col min="37" max="16384" width="9" style="162"/>
  </cols>
  <sheetData>
    <row r="1" spans="1:36" ht="22" customHeight="1">
      <c r="A1" s="163" t="s">
        <v>329</v>
      </c>
      <c r="B1" s="170"/>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558" t="s">
        <v>420</v>
      </c>
      <c r="AJ1" s="558"/>
    </row>
    <row r="2" spans="1:36" ht="22" customHeight="1" thickBot="1">
      <c r="A2" s="164"/>
      <c r="AB2" s="551" t="s">
        <v>330</v>
      </c>
      <c r="AC2" s="551"/>
      <c r="AD2" s="551"/>
      <c r="AE2" s="551"/>
      <c r="AF2" s="551"/>
      <c r="AG2" s="551"/>
      <c r="AH2" s="551"/>
      <c r="AI2" s="551"/>
      <c r="AJ2" s="551"/>
    </row>
    <row r="3" spans="1:36" ht="22" customHeight="1">
      <c r="A3" s="552" t="s">
        <v>397</v>
      </c>
      <c r="B3" s="553"/>
      <c r="C3" s="553"/>
      <c r="D3" s="553" t="s">
        <v>398</v>
      </c>
      <c r="E3" s="553"/>
      <c r="F3" s="553"/>
      <c r="G3" s="553" t="s">
        <v>399</v>
      </c>
      <c r="H3" s="553"/>
      <c r="I3" s="553"/>
      <c r="J3" s="553" t="s">
        <v>400</v>
      </c>
      <c r="K3" s="553"/>
      <c r="L3" s="553"/>
      <c r="M3" s="553" t="s">
        <v>401</v>
      </c>
      <c r="N3" s="553"/>
      <c r="O3" s="553"/>
      <c r="P3" s="553" t="s">
        <v>402</v>
      </c>
      <c r="Q3" s="553"/>
      <c r="R3" s="553"/>
      <c r="S3" s="553" t="s">
        <v>403</v>
      </c>
      <c r="T3" s="553"/>
      <c r="U3" s="553"/>
      <c r="V3" s="553" t="s">
        <v>404</v>
      </c>
      <c r="W3" s="553"/>
      <c r="X3" s="553"/>
      <c r="Y3" s="553" t="s">
        <v>405</v>
      </c>
      <c r="Z3" s="553"/>
      <c r="AA3" s="553"/>
      <c r="AB3" s="553" t="s">
        <v>406</v>
      </c>
      <c r="AC3" s="553"/>
      <c r="AD3" s="553"/>
      <c r="AE3" s="553" t="s">
        <v>407</v>
      </c>
      <c r="AF3" s="553"/>
      <c r="AG3" s="553"/>
      <c r="AH3" s="553" t="s">
        <v>408</v>
      </c>
      <c r="AI3" s="553"/>
      <c r="AJ3" s="554"/>
    </row>
    <row r="4" spans="1:36" ht="22" customHeight="1" thickBot="1">
      <c r="A4" s="165" t="s">
        <v>289</v>
      </c>
      <c r="B4" s="559" t="s">
        <v>101</v>
      </c>
      <c r="C4" s="175" t="s">
        <v>237</v>
      </c>
      <c r="D4" s="179" t="s">
        <v>289</v>
      </c>
      <c r="E4" s="559" t="s">
        <v>101</v>
      </c>
      <c r="F4" s="175" t="s">
        <v>237</v>
      </c>
      <c r="G4" s="179" t="s">
        <v>289</v>
      </c>
      <c r="H4" s="559" t="s">
        <v>101</v>
      </c>
      <c r="I4" s="175" t="s">
        <v>237</v>
      </c>
      <c r="J4" s="179" t="s">
        <v>289</v>
      </c>
      <c r="K4" s="559" t="s">
        <v>101</v>
      </c>
      <c r="L4" s="175" t="s">
        <v>237</v>
      </c>
      <c r="M4" s="179" t="s">
        <v>289</v>
      </c>
      <c r="N4" s="559" t="s">
        <v>101</v>
      </c>
      <c r="O4" s="175" t="s">
        <v>237</v>
      </c>
      <c r="P4" s="179" t="s">
        <v>289</v>
      </c>
      <c r="Q4" s="559" t="s">
        <v>101</v>
      </c>
      <c r="R4" s="175" t="s">
        <v>237</v>
      </c>
      <c r="S4" s="179" t="s">
        <v>289</v>
      </c>
      <c r="T4" s="559" t="s">
        <v>101</v>
      </c>
      <c r="U4" s="175" t="s">
        <v>237</v>
      </c>
      <c r="V4" s="179" t="s">
        <v>289</v>
      </c>
      <c r="W4" s="559" t="s">
        <v>101</v>
      </c>
      <c r="X4" s="175" t="s">
        <v>237</v>
      </c>
      <c r="Y4" s="179" t="s">
        <v>289</v>
      </c>
      <c r="Z4" s="559" t="s">
        <v>101</v>
      </c>
      <c r="AA4" s="175" t="s">
        <v>237</v>
      </c>
      <c r="AB4" s="179" t="s">
        <v>289</v>
      </c>
      <c r="AC4" s="559" t="s">
        <v>101</v>
      </c>
      <c r="AD4" s="175" t="s">
        <v>237</v>
      </c>
      <c r="AE4" s="179" t="s">
        <v>289</v>
      </c>
      <c r="AF4" s="559" t="s">
        <v>101</v>
      </c>
      <c r="AG4" s="175" t="s">
        <v>237</v>
      </c>
      <c r="AH4" s="179" t="s">
        <v>289</v>
      </c>
      <c r="AI4" s="559" t="s">
        <v>101</v>
      </c>
      <c r="AJ4" s="190" t="s">
        <v>237</v>
      </c>
    </row>
    <row r="5" spans="1:36" ht="22" customHeight="1">
      <c r="A5" s="166" t="s">
        <v>333</v>
      </c>
      <c r="B5" s="171" t="s">
        <v>331</v>
      </c>
      <c r="C5" s="176"/>
      <c r="D5" s="180" t="s">
        <v>333</v>
      </c>
      <c r="E5" s="171" t="s">
        <v>334</v>
      </c>
      <c r="F5" s="185"/>
      <c r="G5" s="180" t="s">
        <v>333</v>
      </c>
      <c r="H5" s="171" t="s">
        <v>409</v>
      </c>
      <c r="I5" s="185"/>
      <c r="J5" s="180" t="s">
        <v>333</v>
      </c>
      <c r="K5" s="171" t="s">
        <v>331</v>
      </c>
      <c r="L5" s="185"/>
      <c r="M5" s="180" t="s">
        <v>333</v>
      </c>
      <c r="N5" s="171" t="s">
        <v>337</v>
      </c>
      <c r="O5" s="185"/>
      <c r="P5" s="180" t="s">
        <v>333</v>
      </c>
      <c r="Q5" s="171" t="s">
        <v>261</v>
      </c>
      <c r="R5" s="185"/>
      <c r="S5" s="180" t="s">
        <v>333</v>
      </c>
      <c r="T5" s="171" t="s">
        <v>328</v>
      </c>
      <c r="U5" s="185"/>
      <c r="V5" s="180" t="s">
        <v>333</v>
      </c>
      <c r="W5" s="171" t="s">
        <v>148</v>
      </c>
      <c r="X5" s="185"/>
      <c r="Y5" s="180" t="s">
        <v>333</v>
      </c>
      <c r="Z5" s="171" t="s">
        <v>261</v>
      </c>
      <c r="AA5" s="185"/>
      <c r="AB5" s="180" t="s">
        <v>333</v>
      </c>
      <c r="AC5" s="171" t="s">
        <v>334</v>
      </c>
      <c r="AD5" s="185"/>
      <c r="AE5" s="180" t="s">
        <v>333</v>
      </c>
      <c r="AF5" s="171" t="s">
        <v>335</v>
      </c>
      <c r="AG5" s="185"/>
      <c r="AH5" s="180" t="s">
        <v>333</v>
      </c>
      <c r="AI5" s="171" t="s">
        <v>335</v>
      </c>
      <c r="AJ5" s="191"/>
    </row>
    <row r="6" spans="1:36" ht="22" customHeight="1">
      <c r="A6" s="167" t="s">
        <v>338</v>
      </c>
      <c r="B6" s="171" t="s">
        <v>328</v>
      </c>
      <c r="C6" s="177"/>
      <c r="D6" s="181" t="s">
        <v>338</v>
      </c>
      <c r="E6" s="171" t="s">
        <v>337</v>
      </c>
      <c r="F6" s="177"/>
      <c r="G6" s="181" t="s">
        <v>338</v>
      </c>
      <c r="H6" s="171" t="s">
        <v>410</v>
      </c>
      <c r="I6" s="177"/>
      <c r="J6" s="181" t="s">
        <v>338</v>
      </c>
      <c r="K6" s="171" t="s">
        <v>411</v>
      </c>
      <c r="L6" s="177"/>
      <c r="M6" s="181" t="s">
        <v>338</v>
      </c>
      <c r="N6" s="171" t="s">
        <v>412</v>
      </c>
      <c r="O6" s="177"/>
      <c r="P6" s="181" t="s">
        <v>338</v>
      </c>
      <c r="Q6" s="171" t="s">
        <v>413</v>
      </c>
      <c r="R6" s="177"/>
      <c r="S6" s="181" t="s">
        <v>338</v>
      </c>
      <c r="T6" s="171" t="s">
        <v>414</v>
      </c>
      <c r="U6" s="177"/>
      <c r="V6" s="181" t="s">
        <v>338</v>
      </c>
      <c r="W6" s="171" t="s">
        <v>335</v>
      </c>
      <c r="X6" s="186"/>
      <c r="Y6" s="181" t="s">
        <v>338</v>
      </c>
      <c r="Z6" s="171" t="s">
        <v>413</v>
      </c>
      <c r="AA6" s="186"/>
      <c r="AB6" s="181" t="s">
        <v>338</v>
      </c>
      <c r="AC6" s="171" t="s">
        <v>337</v>
      </c>
      <c r="AD6" s="186"/>
      <c r="AE6" s="181" t="s">
        <v>338</v>
      </c>
      <c r="AF6" s="171" t="s">
        <v>410</v>
      </c>
      <c r="AG6" s="186"/>
      <c r="AH6" s="181" t="s">
        <v>338</v>
      </c>
      <c r="AI6" s="171" t="s">
        <v>261</v>
      </c>
      <c r="AJ6" s="192"/>
    </row>
    <row r="7" spans="1:36" ht="22" customHeight="1">
      <c r="A7" s="167" t="s">
        <v>339</v>
      </c>
      <c r="B7" s="171" t="s">
        <v>334</v>
      </c>
      <c r="C7" s="177"/>
      <c r="D7" s="181" t="s">
        <v>339</v>
      </c>
      <c r="E7" s="171" t="s">
        <v>171</v>
      </c>
      <c r="F7" s="177"/>
      <c r="G7" s="181" t="s">
        <v>339</v>
      </c>
      <c r="H7" s="171" t="s">
        <v>413</v>
      </c>
      <c r="I7" s="177"/>
      <c r="J7" s="181" t="s">
        <v>339</v>
      </c>
      <c r="K7" s="171" t="s">
        <v>414</v>
      </c>
      <c r="L7" s="177"/>
      <c r="M7" s="181" t="s">
        <v>339</v>
      </c>
      <c r="N7" s="171" t="s">
        <v>335</v>
      </c>
      <c r="O7" s="177"/>
      <c r="P7" s="181" t="s">
        <v>339</v>
      </c>
      <c r="Q7" s="171" t="s">
        <v>411</v>
      </c>
      <c r="R7" s="177"/>
      <c r="S7" s="181" t="s">
        <v>339</v>
      </c>
      <c r="T7" s="171" t="s">
        <v>337</v>
      </c>
      <c r="U7" s="177"/>
      <c r="V7" s="181" t="s">
        <v>339</v>
      </c>
      <c r="W7" s="171" t="s">
        <v>340</v>
      </c>
      <c r="X7" s="186"/>
      <c r="Y7" s="181" t="s">
        <v>339</v>
      </c>
      <c r="Z7" s="171" t="s">
        <v>411</v>
      </c>
      <c r="AA7" s="186"/>
      <c r="AB7" s="181" t="s">
        <v>339</v>
      </c>
      <c r="AC7" s="171" t="s">
        <v>412</v>
      </c>
      <c r="AD7" s="186"/>
      <c r="AE7" s="181" t="s">
        <v>339</v>
      </c>
      <c r="AF7" s="171" t="s">
        <v>413</v>
      </c>
      <c r="AG7" s="186"/>
      <c r="AH7" s="181" t="s">
        <v>339</v>
      </c>
      <c r="AI7" s="171" t="s">
        <v>413</v>
      </c>
      <c r="AJ7" s="192"/>
    </row>
    <row r="8" spans="1:36" ht="22" customHeight="1">
      <c r="A8" s="167" t="s">
        <v>336</v>
      </c>
      <c r="B8" s="171" t="s">
        <v>337</v>
      </c>
      <c r="C8" s="177"/>
      <c r="D8" s="181" t="s">
        <v>336</v>
      </c>
      <c r="E8" s="171" t="s">
        <v>46</v>
      </c>
      <c r="F8" s="177"/>
      <c r="G8" s="181" t="s">
        <v>336</v>
      </c>
      <c r="H8" s="171" t="s">
        <v>411</v>
      </c>
      <c r="I8" s="177"/>
      <c r="J8" s="181" t="s">
        <v>336</v>
      </c>
      <c r="K8" s="171" t="s">
        <v>337</v>
      </c>
      <c r="L8" s="177"/>
      <c r="M8" s="181" t="s">
        <v>336</v>
      </c>
      <c r="N8" s="171" t="s">
        <v>410</v>
      </c>
      <c r="O8" s="177"/>
      <c r="P8" s="181" t="s">
        <v>336</v>
      </c>
      <c r="Q8" s="171" t="s">
        <v>414</v>
      </c>
      <c r="R8" s="177"/>
      <c r="S8" s="181" t="s">
        <v>336</v>
      </c>
      <c r="T8" s="171" t="s">
        <v>412</v>
      </c>
      <c r="U8" s="177"/>
      <c r="V8" s="181" t="s">
        <v>336</v>
      </c>
      <c r="W8" s="171" t="s">
        <v>413</v>
      </c>
      <c r="X8" s="186"/>
      <c r="Y8" s="181" t="s">
        <v>336</v>
      </c>
      <c r="Z8" s="171" t="s">
        <v>414</v>
      </c>
      <c r="AA8" s="186"/>
      <c r="AB8" s="181" t="s">
        <v>336</v>
      </c>
      <c r="AC8" s="171" t="s">
        <v>335</v>
      </c>
      <c r="AD8" s="186"/>
      <c r="AE8" s="181" t="s">
        <v>336</v>
      </c>
      <c r="AF8" s="171" t="s">
        <v>411</v>
      </c>
      <c r="AG8" s="186"/>
      <c r="AH8" s="181" t="s">
        <v>336</v>
      </c>
      <c r="AI8" s="171" t="s">
        <v>411</v>
      </c>
      <c r="AJ8" s="192"/>
    </row>
    <row r="9" spans="1:36" ht="22" customHeight="1">
      <c r="A9" s="167" t="s">
        <v>341</v>
      </c>
      <c r="B9" s="171" t="s">
        <v>148</v>
      </c>
      <c r="C9" s="177"/>
      <c r="D9" s="181" t="s">
        <v>341</v>
      </c>
      <c r="E9" s="171" t="s">
        <v>221</v>
      </c>
      <c r="F9" s="177"/>
      <c r="G9" s="181" t="s">
        <v>341</v>
      </c>
      <c r="H9" s="171" t="s">
        <v>414</v>
      </c>
      <c r="I9" s="177"/>
      <c r="J9" s="181" t="s">
        <v>341</v>
      </c>
      <c r="K9" s="171" t="s">
        <v>412</v>
      </c>
      <c r="L9" s="177"/>
      <c r="M9" s="181" t="s">
        <v>341</v>
      </c>
      <c r="N9" s="171" t="s">
        <v>413</v>
      </c>
      <c r="O9" s="177"/>
      <c r="P9" s="181" t="s">
        <v>341</v>
      </c>
      <c r="Q9" s="171" t="s">
        <v>337</v>
      </c>
      <c r="R9" s="177"/>
      <c r="S9" s="181" t="s">
        <v>341</v>
      </c>
      <c r="T9" s="171" t="s">
        <v>335</v>
      </c>
      <c r="U9" s="177"/>
      <c r="V9" s="181" t="s">
        <v>341</v>
      </c>
      <c r="W9" s="171" t="s">
        <v>411</v>
      </c>
      <c r="X9" s="186"/>
      <c r="Y9" s="181" t="s">
        <v>341</v>
      </c>
      <c r="Z9" s="171" t="s">
        <v>337</v>
      </c>
      <c r="AA9" s="186"/>
      <c r="AB9" s="181" t="s">
        <v>341</v>
      </c>
      <c r="AC9" s="171" t="s">
        <v>410</v>
      </c>
      <c r="AD9" s="186"/>
      <c r="AE9" s="181" t="s">
        <v>341</v>
      </c>
      <c r="AF9" s="171" t="s">
        <v>414</v>
      </c>
      <c r="AG9" s="186"/>
      <c r="AH9" s="181" t="s">
        <v>341</v>
      </c>
      <c r="AI9" s="171" t="s">
        <v>414</v>
      </c>
      <c r="AJ9" s="192"/>
    </row>
    <row r="10" spans="1:36" ht="22" customHeight="1">
      <c r="A10" s="167" t="s">
        <v>342</v>
      </c>
      <c r="B10" s="171" t="s">
        <v>335</v>
      </c>
      <c r="C10" s="177"/>
      <c r="D10" s="181" t="s">
        <v>342</v>
      </c>
      <c r="E10" s="171" t="s">
        <v>415</v>
      </c>
      <c r="F10" s="177"/>
      <c r="G10" s="181" t="s">
        <v>342</v>
      </c>
      <c r="H10" s="171" t="s">
        <v>337</v>
      </c>
      <c r="I10" s="177"/>
      <c r="J10" s="181" t="s">
        <v>342</v>
      </c>
      <c r="K10" s="171" t="s">
        <v>335</v>
      </c>
      <c r="L10" s="177"/>
      <c r="M10" s="181" t="s">
        <v>342</v>
      </c>
      <c r="N10" s="171" t="s">
        <v>411</v>
      </c>
      <c r="O10" s="177"/>
      <c r="P10" s="181" t="s">
        <v>342</v>
      </c>
      <c r="Q10" s="171" t="s">
        <v>412</v>
      </c>
      <c r="R10" s="177"/>
      <c r="S10" s="181" t="s">
        <v>342</v>
      </c>
      <c r="T10" s="171" t="s">
        <v>410</v>
      </c>
      <c r="U10" s="177"/>
      <c r="V10" s="181" t="s">
        <v>342</v>
      </c>
      <c r="W10" s="171" t="s">
        <v>414</v>
      </c>
      <c r="X10" s="186"/>
      <c r="Y10" s="181" t="s">
        <v>342</v>
      </c>
      <c r="Z10" s="171" t="s">
        <v>412</v>
      </c>
      <c r="AA10" s="186"/>
      <c r="AB10" s="181" t="s">
        <v>342</v>
      </c>
      <c r="AC10" s="171" t="s">
        <v>413</v>
      </c>
      <c r="AD10" s="186"/>
      <c r="AE10" s="181" t="s">
        <v>342</v>
      </c>
      <c r="AF10" s="171" t="s">
        <v>337</v>
      </c>
      <c r="AG10" s="186"/>
      <c r="AH10" s="181" t="s">
        <v>342</v>
      </c>
      <c r="AI10" s="171" t="s">
        <v>337</v>
      </c>
      <c r="AJ10" s="192"/>
    </row>
    <row r="11" spans="1:36" ht="22" customHeight="1">
      <c r="A11" s="167" t="s">
        <v>307</v>
      </c>
      <c r="B11" s="171" t="s">
        <v>261</v>
      </c>
      <c r="C11" s="177"/>
      <c r="D11" s="181" t="s">
        <v>307</v>
      </c>
      <c r="E11" s="171" t="s">
        <v>411</v>
      </c>
      <c r="F11" s="177"/>
      <c r="G11" s="181" t="s">
        <v>307</v>
      </c>
      <c r="H11" s="171" t="s">
        <v>412</v>
      </c>
      <c r="I11" s="177"/>
      <c r="J11" s="181" t="s">
        <v>307</v>
      </c>
      <c r="K11" s="171" t="s">
        <v>410</v>
      </c>
      <c r="L11" s="177"/>
      <c r="M11" s="181" t="s">
        <v>307</v>
      </c>
      <c r="N11" s="171" t="s">
        <v>414</v>
      </c>
      <c r="O11" s="177"/>
      <c r="P11" s="181" t="s">
        <v>307</v>
      </c>
      <c r="Q11" s="171" t="s">
        <v>335</v>
      </c>
      <c r="R11" s="177"/>
      <c r="S11" s="181" t="s">
        <v>307</v>
      </c>
      <c r="T11" s="171" t="s">
        <v>413</v>
      </c>
      <c r="U11" s="177"/>
      <c r="V11" s="181" t="s">
        <v>307</v>
      </c>
      <c r="W11" s="171" t="s">
        <v>337</v>
      </c>
      <c r="X11" s="186"/>
      <c r="Y11" s="181" t="s">
        <v>307</v>
      </c>
      <c r="Z11" s="171" t="s">
        <v>335</v>
      </c>
      <c r="AA11" s="186"/>
      <c r="AB11" s="181" t="s">
        <v>307</v>
      </c>
      <c r="AC11" s="171" t="s">
        <v>411</v>
      </c>
      <c r="AD11" s="186"/>
      <c r="AE11" s="181" t="s">
        <v>307</v>
      </c>
      <c r="AF11" s="171" t="s">
        <v>412</v>
      </c>
      <c r="AG11" s="186"/>
      <c r="AH11" s="181" t="s">
        <v>307</v>
      </c>
      <c r="AI11" s="171" t="s">
        <v>412</v>
      </c>
      <c r="AJ11" s="192"/>
    </row>
    <row r="12" spans="1:36" ht="22" customHeight="1">
      <c r="A12" s="167" t="s">
        <v>57</v>
      </c>
      <c r="B12" s="171" t="s">
        <v>331</v>
      </c>
      <c r="C12" s="177"/>
      <c r="D12" s="181" t="s">
        <v>57</v>
      </c>
      <c r="E12" s="171" t="s">
        <v>414</v>
      </c>
      <c r="F12" s="177"/>
      <c r="G12" s="181" t="s">
        <v>57</v>
      </c>
      <c r="H12" s="171" t="s">
        <v>335</v>
      </c>
      <c r="I12" s="177"/>
      <c r="J12" s="181" t="s">
        <v>57</v>
      </c>
      <c r="K12" s="171" t="s">
        <v>413</v>
      </c>
      <c r="L12" s="177"/>
      <c r="M12" s="181" t="s">
        <v>57</v>
      </c>
      <c r="N12" s="171" t="s">
        <v>337</v>
      </c>
      <c r="O12" s="177"/>
      <c r="P12" s="181" t="s">
        <v>57</v>
      </c>
      <c r="Q12" s="171" t="s">
        <v>410</v>
      </c>
      <c r="R12" s="177"/>
      <c r="S12" s="181" t="s">
        <v>57</v>
      </c>
      <c r="T12" s="171" t="s">
        <v>411</v>
      </c>
      <c r="U12" s="177"/>
      <c r="V12" s="181" t="s">
        <v>57</v>
      </c>
      <c r="W12" s="171" t="s">
        <v>412</v>
      </c>
      <c r="X12" s="186"/>
      <c r="Y12" s="181" t="s">
        <v>57</v>
      </c>
      <c r="Z12" s="171" t="s">
        <v>410</v>
      </c>
      <c r="AA12" s="186"/>
      <c r="AB12" s="181" t="s">
        <v>57</v>
      </c>
      <c r="AC12" s="171" t="s">
        <v>414</v>
      </c>
      <c r="AD12" s="186"/>
      <c r="AE12" s="181" t="s">
        <v>57</v>
      </c>
      <c r="AF12" s="171" t="s">
        <v>335</v>
      </c>
      <c r="AG12" s="186"/>
      <c r="AH12" s="181" t="s">
        <v>57</v>
      </c>
      <c r="AI12" s="171" t="s">
        <v>335</v>
      </c>
      <c r="AJ12" s="192"/>
    </row>
    <row r="13" spans="1:36" ht="22" customHeight="1">
      <c r="A13" s="167" t="s">
        <v>343</v>
      </c>
      <c r="B13" s="171" t="s">
        <v>328</v>
      </c>
      <c r="C13" s="177"/>
      <c r="D13" s="181" t="s">
        <v>343</v>
      </c>
      <c r="E13" s="171" t="s">
        <v>337</v>
      </c>
      <c r="F13" s="177"/>
      <c r="G13" s="181" t="s">
        <v>343</v>
      </c>
      <c r="H13" s="171" t="s">
        <v>410</v>
      </c>
      <c r="I13" s="177"/>
      <c r="J13" s="181" t="s">
        <v>343</v>
      </c>
      <c r="K13" s="171" t="s">
        <v>411</v>
      </c>
      <c r="L13" s="177"/>
      <c r="M13" s="181" t="s">
        <v>343</v>
      </c>
      <c r="N13" s="171" t="s">
        <v>412</v>
      </c>
      <c r="O13" s="177"/>
      <c r="P13" s="181" t="s">
        <v>343</v>
      </c>
      <c r="Q13" s="171" t="s">
        <v>413</v>
      </c>
      <c r="R13" s="177"/>
      <c r="S13" s="181" t="s">
        <v>343</v>
      </c>
      <c r="T13" s="171" t="s">
        <v>414</v>
      </c>
      <c r="U13" s="177"/>
      <c r="V13" s="181" t="s">
        <v>343</v>
      </c>
      <c r="W13" s="171" t="s">
        <v>335</v>
      </c>
      <c r="X13" s="186"/>
      <c r="Y13" s="181" t="s">
        <v>343</v>
      </c>
      <c r="Z13" s="171" t="s">
        <v>413</v>
      </c>
      <c r="AA13" s="186"/>
      <c r="AB13" s="181" t="s">
        <v>343</v>
      </c>
      <c r="AC13" s="171" t="s">
        <v>337</v>
      </c>
      <c r="AD13" s="186"/>
      <c r="AE13" s="181" t="s">
        <v>343</v>
      </c>
      <c r="AF13" s="171" t="s">
        <v>410</v>
      </c>
      <c r="AG13" s="186"/>
      <c r="AH13" s="181" t="s">
        <v>343</v>
      </c>
      <c r="AI13" s="171" t="s">
        <v>261</v>
      </c>
      <c r="AJ13" s="192"/>
    </row>
    <row r="14" spans="1:36" ht="22" customHeight="1">
      <c r="A14" s="167" t="s">
        <v>183</v>
      </c>
      <c r="B14" s="171" t="s">
        <v>334</v>
      </c>
      <c r="C14" s="177"/>
      <c r="D14" s="181" t="s">
        <v>183</v>
      </c>
      <c r="E14" s="171" t="s">
        <v>412</v>
      </c>
      <c r="F14" s="177"/>
      <c r="G14" s="181" t="s">
        <v>183</v>
      </c>
      <c r="H14" s="171" t="s">
        <v>413</v>
      </c>
      <c r="I14" s="177"/>
      <c r="J14" s="181" t="s">
        <v>183</v>
      </c>
      <c r="K14" s="171" t="s">
        <v>414</v>
      </c>
      <c r="L14" s="177"/>
      <c r="M14" s="181" t="s">
        <v>183</v>
      </c>
      <c r="N14" s="171" t="s">
        <v>335</v>
      </c>
      <c r="O14" s="177"/>
      <c r="P14" s="181" t="s">
        <v>183</v>
      </c>
      <c r="Q14" s="171" t="s">
        <v>411</v>
      </c>
      <c r="R14" s="177"/>
      <c r="S14" s="181" t="s">
        <v>183</v>
      </c>
      <c r="T14" s="171" t="s">
        <v>337</v>
      </c>
      <c r="U14" s="177"/>
      <c r="V14" s="181" t="s">
        <v>183</v>
      </c>
      <c r="W14" s="171" t="s">
        <v>410</v>
      </c>
      <c r="X14" s="186"/>
      <c r="Y14" s="181" t="s">
        <v>183</v>
      </c>
      <c r="Z14" s="171" t="s">
        <v>411</v>
      </c>
      <c r="AA14" s="186"/>
      <c r="AB14" s="181" t="s">
        <v>183</v>
      </c>
      <c r="AC14" s="171" t="s">
        <v>412</v>
      </c>
      <c r="AD14" s="186"/>
      <c r="AE14" s="181" t="s">
        <v>183</v>
      </c>
      <c r="AF14" s="171" t="s">
        <v>413</v>
      </c>
      <c r="AG14" s="186"/>
      <c r="AH14" s="181" t="s">
        <v>183</v>
      </c>
      <c r="AI14" s="171" t="s">
        <v>413</v>
      </c>
      <c r="AJ14" s="192"/>
    </row>
    <row r="15" spans="1:36" ht="22" customHeight="1">
      <c r="A15" s="167" t="s">
        <v>250</v>
      </c>
      <c r="B15" s="171" t="s">
        <v>337</v>
      </c>
      <c r="C15" s="177"/>
      <c r="D15" s="181" t="s">
        <v>250</v>
      </c>
      <c r="E15" s="171" t="s">
        <v>335</v>
      </c>
      <c r="F15" s="177"/>
      <c r="G15" s="181" t="s">
        <v>250</v>
      </c>
      <c r="H15" s="171" t="s">
        <v>411</v>
      </c>
      <c r="I15" s="177"/>
      <c r="J15" s="181" t="s">
        <v>250</v>
      </c>
      <c r="K15" s="171" t="s">
        <v>337</v>
      </c>
      <c r="L15" s="177"/>
      <c r="M15" s="181" t="s">
        <v>250</v>
      </c>
      <c r="N15" s="171" t="s">
        <v>416</v>
      </c>
      <c r="O15" s="177"/>
      <c r="P15" s="181" t="s">
        <v>250</v>
      </c>
      <c r="Q15" s="171" t="s">
        <v>414</v>
      </c>
      <c r="R15" s="177"/>
      <c r="S15" s="181" t="s">
        <v>250</v>
      </c>
      <c r="T15" s="171" t="s">
        <v>412</v>
      </c>
      <c r="U15" s="177"/>
      <c r="V15" s="181" t="s">
        <v>250</v>
      </c>
      <c r="W15" s="171" t="s">
        <v>413</v>
      </c>
      <c r="X15" s="186"/>
      <c r="Y15" s="181" t="s">
        <v>250</v>
      </c>
      <c r="Z15" s="171" t="s">
        <v>414</v>
      </c>
      <c r="AA15" s="186"/>
      <c r="AB15" s="181" t="s">
        <v>250</v>
      </c>
      <c r="AC15" s="171" t="s">
        <v>335</v>
      </c>
      <c r="AD15" s="186"/>
      <c r="AE15" s="181" t="s">
        <v>250</v>
      </c>
      <c r="AF15" s="171" t="s">
        <v>417</v>
      </c>
      <c r="AG15" s="186"/>
      <c r="AH15" s="181" t="s">
        <v>250</v>
      </c>
      <c r="AI15" s="171" t="s">
        <v>411</v>
      </c>
      <c r="AJ15" s="192"/>
    </row>
    <row r="16" spans="1:36" ht="22" customHeight="1">
      <c r="A16" s="167" t="s">
        <v>345</v>
      </c>
      <c r="B16" s="171" t="s">
        <v>148</v>
      </c>
      <c r="C16" s="177"/>
      <c r="D16" s="181" t="s">
        <v>345</v>
      </c>
      <c r="E16" s="171" t="s">
        <v>410</v>
      </c>
      <c r="F16" s="177"/>
      <c r="G16" s="181" t="s">
        <v>345</v>
      </c>
      <c r="H16" s="171" t="s">
        <v>414</v>
      </c>
      <c r="I16" s="177"/>
      <c r="J16" s="181" t="s">
        <v>345</v>
      </c>
      <c r="K16" s="171" t="s">
        <v>412</v>
      </c>
      <c r="L16" s="177"/>
      <c r="M16" s="181" t="s">
        <v>345</v>
      </c>
      <c r="N16" s="171" t="s">
        <v>413</v>
      </c>
      <c r="O16" s="177"/>
      <c r="P16" s="181" t="s">
        <v>345</v>
      </c>
      <c r="Q16" s="171" t="s">
        <v>337</v>
      </c>
      <c r="R16" s="177"/>
      <c r="S16" s="181" t="s">
        <v>345</v>
      </c>
      <c r="T16" s="171" t="s">
        <v>335</v>
      </c>
      <c r="U16" s="177"/>
      <c r="V16" s="181" t="s">
        <v>345</v>
      </c>
      <c r="W16" s="171" t="s">
        <v>411</v>
      </c>
      <c r="X16" s="186"/>
      <c r="Y16" s="181" t="s">
        <v>345</v>
      </c>
      <c r="Z16" s="171" t="s">
        <v>337</v>
      </c>
      <c r="AA16" s="186"/>
      <c r="AB16" s="181" t="s">
        <v>345</v>
      </c>
      <c r="AC16" s="171" t="s">
        <v>340</v>
      </c>
      <c r="AD16" s="186"/>
      <c r="AE16" s="181" t="s">
        <v>345</v>
      </c>
      <c r="AF16" s="171" t="s">
        <v>414</v>
      </c>
      <c r="AG16" s="186"/>
      <c r="AH16" s="181" t="s">
        <v>345</v>
      </c>
      <c r="AI16" s="171" t="s">
        <v>414</v>
      </c>
      <c r="AJ16" s="192"/>
    </row>
    <row r="17" spans="1:36" ht="22" customHeight="1">
      <c r="A17" s="167" t="s">
        <v>346</v>
      </c>
      <c r="B17" s="171" t="s">
        <v>335</v>
      </c>
      <c r="C17" s="177"/>
      <c r="D17" s="181" t="s">
        <v>346</v>
      </c>
      <c r="E17" s="171" t="s">
        <v>413</v>
      </c>
      <c r="F17" s="177"/>
      <c r="G17" s="181" t="s">
        <v>346</v>
      </c>
      <c r="H17" s="171" t="s">
        <v>337</v>
      </c>
      <c r="I17" s="177"/>
      <c r="J17" s="181" t="s">
        <v>346</v>
      </c>
      <c r="K17" s="171" t="s">
        <v>335</v>
      </c>
      <c r="L17" s="177"/>
      <c r="M17" s="181" t="s">
        <v>346</v>
      </c>
      <c r="N17" s="171" t="s">
        <v>411</v>
      </c>
      <c r="O17" s="177"/>
      <c r="P17" s="181" t="s">
        <v>346</v>
      </c>
      <c r="Q17" s="171" t="s">
        <v>412</v>
      </c>
      <c r="R17" s="177"/>
      <c r="S17" s="181" t="s">
        <v>346</v>
      </c>
      <c r="T17" s="171" t="s">
        <v>340</v>
      </c>
      <c r="U17" s="177"/>
      <c r="V17" s="181" t="s">
        <v>346</v>
      </c>
      <c r="W17" s="171" t="s">
        <v>414</v>
      </c>
      <c r="X17" s="186"/>
      <c r="Y17" s="181" t="s">
        <v>346</v>
      </c>
      <c r="Z17" s="171" t="s">
        <v>412</v>
      </c>
      <c r="AA17" s="186"/>
      <c r="AB17" s="181" t="s">
        <v>346</v>
      </c>
      <c r="AC17" s="171" t="s">
        <v>413</v>
      </c>
      <c r="AD17" s="186"/>
      <c r="AE17" s="181" t="s">
        <v>346</v>
      </c>
      <c r="AF17" s="171" t="s">
        <v>337</v>
      </c>
      <c r="AG17" s="186"/>
      <c r="AH17" s="181" t="s">
        <v>346</v>
      </c>
      <c r="AI17" s="171" t="s">
        <v>337</v>
      </c>
      <c r="AJ17" s="192"/>
    </row>
    <row r="18" spans="1:36" ht="22" customHeight="1">
      <c r="A18" s="167" t="s">
        <v>288</v>
      </c>
      <c r="B18" s="171" t="s">
        <v>261</v>
      </c>
      <c r="C18" s="177"/>
      <c r="D18" s="181" t="s">
        <v>288</v>
      </c>
      <c r="E18" s="171" t="s">
        <v>411</v>
      </c>
      <c r="F18" s="177"/>
      <c r="G18" s="181" t="s">
        <v>288</v>
      </c>
      <c r="H18" s="171" t="s">
        <v>412</v>
      </c>
      <c r="I18" s="177"/>
      <c r="J18" s="181" t="s">
        <v>288</v>
      </c>
      <c r="K18" s="171" t="s">
        <v>410</v>
      </c>
      <c r="L18" s="177"/>
      <c r="M18" s="181" t="s">
        <v>288</v>
      </c>
      <c r="N18" s="171" t="s">
        <v>414</v>
      </c>
      <c r="O18" s="177"/>
      <c r="P18" s="181" t="s">
        <v>288</v>
      </c>
      <c r="Q18" s="171" t="s">
        <v>335</v>
      </c>
      <c r="R18" s="177"/>
      <c r="S18" s="181" t="s">
        <v>288</v>
      </c>
      <c r="T18" s="171" t="s">
        <v>413</v>
      </c>
      <c r="U18" s="177"/>
      <c r="V18" s="181" t="s">
        <v>288</v>
      </c>
      <c r="W18" s="171" t="s">
        <v>337</v>
      </c>
      <c r="X18" s="186"/>
      <c r="Y18" s="181" t="s">
        <v>288</v>
      </c>
      <c r="Z18" s="171" t="s">
        <v>335</v>
      </c>
      <c r="AA18" s="186"/>
      <c r="AB18" s="181" t="s">
        <v>288</v>
      </c>
      <c r="AC18" s="171" t="s">
        <v>411</v>
      </c>
      <c r="AD18" s="186"/>
      <c r="AE18" s="181" t="s">
        <v>288</v>
      </c>
      <c r="AF18" s="171" t="s">
        <v>412</v>
      </c>
      <c r="AG18" s="186"/>
      <c r="AH18" s="181" t="s">
        <v>288</v>
      </c>
      <c r="AI18" s="171" t="s">
        <v>412</v>
      </c>
      <c r="AJ18" s="192"/>
    </row>
    <row r="19" spans="1:36" ht="22" customHeight="1">
      <c r="A19" s="167" t="s">
        <v>7</v>
      </c>
      <c r="B19" s="171" t="s">
        <v>331</v>
      </c>
      <c r="C19" s="177"/>
      <c r="D19" s="181" t="s">
        <v>7</v>
      </c>
      <c r="E19" s="171" t="s">
        <v>414</v>
      </c>
      <c r="F19" s="177"/>
      <c r="G19" s="181" t="s">
        <v>7</v>
      </c>
      <c r="H19" s="171" t="s">
        <v>335</v>
      </c>
      <c r="I19" s="177"/>
      <c r="J19" s="181" t="s">
        <v>7</v>
      </c>
      <c r="K19" s="171" t="s">
        <v>413</v>
      </c>
      <c r="L19" s="177"/>
      <c r="M19" s="181" t="s">
        <v>7</v>
      </c>
      <c r="N19" s="171" t="s">
        <v>337</v>
      </c>
      <c r="O19" s="177"/>
      <c r="P19" s="181" t="s">
        <v>7</v>
      </c>
      <c r="Q19" s="171" t="s">
        <v>340</v>
      </c>
      <c r="R19" s="177"/>
      <c r="S19" s="181" t="s">
        <v>7</v>
      </c>
      <c r="T19" s="171" t="s">
        <v>411</v>
      </c>
      <c r="U19" s="177"/>
      <c r="V19" s="181" t="s">
        <v>7</v>
      </c>
      <c r="W19" s="171" t="s">
        <v>412</v>
      </c>
      <c r="X19" s="186"/>
      <c r="Y19" s="181" t="s">
        <v>7</v>
      </c>
      <c r="Z19" s="171" t="s">
        <v>410</v>
      </c>
      <c r="AA19" s="186"/>
      <c r="AB19" s="181" t="s">
        <v>7</v>
      </c>
      <c r="AC19" s="171" t="s">
        <v>414</v>
      </c>
      <c r="AD19" s="186"/>
      <c r="AE19" s="181" t="s">
        <v>7</v>
      </c>
      <c r="AF19" s="171" t="s">
        <v>335</v>
      </c>
      <c r="AG19" s="186"/>
      <c r="AH19" s="181" t="s">
        <v>7</v>
      </c>
      <c r="AI19" s="171" t="s">
        <v>335</v>
      </c>
      <c r="AJ19" s="192"/>
    </row>
    <row r="20" spans="1:36" ht="22" customHeight="1">
      <c r="A20" s="167" t="s">
        <v>347</v>
      </c>
      <c r="B20" s="171" t="s">
        <v>328</v>
      </c>
      <c r="C20" s="177"/>
      <c r="D20" s="181" t="s">
        <v>347</v>
      </c>
      <c r="E20" s="171" t="s">
        <v>337</v>
      </c>
      <c r="F20" s="177"/>
      <c r="G20" s="181" t="s">
        <v>347</v>
      </c>
      <c r="H20" s="171" t="s">
        <v>410</v>
      </c>
      <c r="I20" s="177"/>
      <c r="J20" s="181" t="s">
        <v>347</v>
      </c>
      <c r="K20" s="171" t="s">
        <v>411</v>
      </c>
      <c r="L20" s="177"/>
      <c r="M20" s="181" t="s">
        <v>347</v>
      </c>
      <c r="N20" s="171" t="s">
        <v>412</v>
      </c>
      <c r="O20" s="177"/>
      <c r="P20" s="181" t="s">
        <v>347</v>
      </c>
      <c r="Q20" s="171" t="s">
        <v>413</v>
      </c>
      <c r="R20" s="177"/>
      <c r="S20" s="181" t="s">
        <v>347</v>
      </c>
      <c r="T20" s="171" t="s">
        <v>414</v>
      </c>
      <c r="U20" s="177"/>
      <c r="V20" s="181" t="s">
        <v>347</v>
      </c>
      <c r="W20" s="171" t="s">
        <v>335</v>
      </c>
      <c r="X20" s="186"/>
      <c r="Y20" s="181" t="s">
        <v>347</v>
      </c>
      <c r="Z20" s="171" t="s">
        <v>413</v>
      </c>
      <c r="AA20" s="186"/>
      <c r="AB20" s="181" t="s">
        <v>347</v>
      </c>
      <c r="AC20" s="171" t="s">
        <v>337</v>
      </c>
      <c r="AD20" s="186"/>
      <c r="AE20" s="181" t="s">
        <v>347</v>
      </c>
      <c r="AF20" s="171" t="s">
        <v>410</v>
      </c>
      <c r="AG20" s="186"/>
      <c r="AH20" s="181" t="s">
        <v>347</v>
      </c>
      <c r="AI20" s="171" t="s">
        <v>261</v>
      </c>
      <c r="AJ20" s="192"/>
    </row>
    <row r="21" spans="1:36" ht="22" customHeight="1">
      <c r="A21" s="167" t="s">
        <v>175</v>
      </c>
      <c r="B21" s="171" t="s">
        <v>334</v>
      </c>
      <c r="C21" s="177"/>
      <c r="D21" s="181" t="s">
        <v>175</v>
      </c>
      <c r="E21" s="171" t="s">
        <v>412</v>
      </c>
      <c r="F21" s="177"/>
      <c r="G21" s="181" t="s">
        <v>175</v>
      </c>
      <c r="H21" s="171" t="s">
        <v>413</v>
      </c>
      <c r="I21" s="177"/>
      <c r="J21" s="181" t="s">
        <v>175</v>
      </c>
      <c r="K21" s="171" t="s">
        <v>414</v>
      </c>
      <c r="L21" s="177"/>
      <c r="M21" s="181" t="s">
        <v>175</v>
      </c>
      <c r="N21" s="171" t="s">
        <v>335</v>
      </c>
      <c r="O21" s="177"/>
      <c r="P21" s="181" t="s">
        <v>175</v>
      </c>
      <c r="Q21" s="171" t="s">
        <v>411</v>
      </c>
      <c r="R21" s="177"/>
      <c r="S21" s="181" t="s">
        <v>175</v>
      </c>
      <c r="T21" s="171" t="s">
        <v>337</v>
      </c>
      <c r="U21" s="177"/>
      <c r="V21" s="181" t="s">
        <v>175</v>
      </c>
      <c r="W21" s="171" t="s">
        <v>410</v>
      </c>
      <c r="X21" s="186"/>
      <c r="Y21" s="181" t="s">
        <v>175</v>
      </c>
      <c r="Z21" s="171" t="s">
        <v>411</v>
      </c>
      <c r="AA21" s="186"/>
      <c r="AB21" s="181" t="s">
        <v>175</v>
      </c>
      <c r="AC21" s="171" t="s">
        <v>412</v>
      </c>
      <c r="AD21" s="186"/>
      <c r="AE21" s="181" t="s">
        <v>175</v>
      </c>
      <c r="AF21" s="171" t="s">
        <v>413</v>
      </c>
      <c r="AG21" s="186"/>
      <c r="AH21" s="181" t="s">
        <v>175</v>
      </c>
      <c r="AI21" s="171" t="s">
        <v>413</v>
      </c>
      <c r="AJ21" s="192"/>
    </row>
    <row r="22" spans="1:36" ht="22" customHeight="1">
      <c r="A22" s="167" t="s">
        <v>348</v>
      </c>
      <c r="B22" s="171" t="s">
        <v>337</v>
      </c>
      <c r="C22" s="177"/>
      <c r="D22" s="181" t="s">
        <v>348</v>
      </c>
      <c r="E22" s="171" t="s">
        <v>335</v>
      </c>
      <c r="F22" s="177"/>
      <c r="G22" s="181" t="s">
        <v>348</v>
      </c>
      <c r="H22" s="171" t="s">
        <v>411</v>
      </c>
      <c r="I22" s="177"/>
      <c r="J22" s="181" t="s">
        <v>348</v>
      </c>
      <c r="K22" s="171" t="s">
        <v>337</v>
      </c>
      <c r="L22" s="177"/>
      <c r="M22" s="181" t="s">
        <v>348</v>
      </c>
      <c r="N22" s="171" t="s">
        <v>410</v>
      </c>
      <c r="O22" s="177"/>
      <c r="P22" s="181" t="s">
        <v>348</v>
      </c>
      <c r="Q22" s="171" t="s">
        <v>414</v>
      </c>
      <c r="R22" s="177"/>
      <c r="S22" s="181" t="s">
        <v>348</v>
      </c>
      <c r="T22" s="171" t="s">
        <v>412</v>
      </c>
      <c r="U22" s="177"/>
      <c r="V22" s="181" t="s">
        <v>348</v>
      </c>
      <c r="W22" s="171" t="s">
        <v>413</v>
      </c>
      <c r="X22" s="186"/>
      <c r="Y22" s="181" t="s">
        <v>348</v>
      </c>
      <c r="Z22" s="171" t="s">
        <v>414</v>
      </c>
      <c r="AA22" s="186"/>
      <c r="AB22" s="181" t="s">
        <v>348</v>
      </c>
      <c r="AC22" s="171" t="s">
        <v>335</v>
      </c>
      <c r="AD22" s="186"/>
      <c r="AE22" s="181" t="s">
        <v>348</v>
      </c>
      <c r="AF22" s="171" t="s">
        <v>411</v>
      </c>
      <c r="AG22" s="186"/>
      <c r="AH22" s="181" t="s">
        <v>348</v>
      </c>
      <c r="AI22" s="171" t="s">
        <v>411</v>
      </c>
      <c r="AJ22" s="192"/>
    </row>
    <row r="23" spans="1:36" ht="22" customHeight="1">
      <c r="A23" s="167" t="s">
        <v>349</v>
      </c>
      <c r="B23" s="171" t="s">
        <v>148</v>
      </c>
      <c r="C23" s="177"/>
      <c r="D23" s="181" t="s">
        <v>349</v>
      </c>
      <c r="E23" s="171" t="s">
        <v>410</v>
      </c>
      <c r="F23" s="177"/>
      <c r="G23" s="181" t="s">
        <v>349</v>
      </c>
      <c r="H23" s="171" t="s">
        <v>414</v>
      </c>
      <c r="I23" s="177"/>
      <c r="J23" s="181" t="s">
        <v>349</v>
      </c>
      <c r="K23" s="171" t="s">
        <v>412</v>
      </c>
      <c r="L23" s="177"/>
      <c r="M23" s="181" t="s">
        <v>349</v>
      </c>
      <c r="N23" s="171" t="s">
        <v>413</v>
      </c>
      <c r="O23" s="177"/>
      <c r="P23" s="181" t="s">
        <v>349</v>
      </c>
      <c r="Q23" s="171" t="s">
        <v>337</v>
      </c>
      <c r="R23" s="177"/>
      <c r="S23" s="181" t="s">
        <v>349</v>
      </c>
      <c r="T23" s="171" t="s">
        <v>335</v>
      </c>
      <c r="U23" s="177"/>
      <c r="V23" s="181" t="s">
        <v>349</v>
      </c>
      <c r="W23" s="171" t="s">
        <v>411</v>
      </c>
      <c r="X23" s="186"/>
      <c r="Y23" s="181" t="s">
        <v>349</v>
      </c>
      <c r="Z23" s="171" t="s">
        <v>337</v>
      </c>
      <c r="AA23" s="186"/>
      <c r="AB23" s="181" t="s">
        <v>349</v>
      </c>
      <c r="AC23" s="171" t="s">
        <v>410</v>
      </c>
      <c r="AD23" s="186"/>
      <c r="AE23" s="181" t="s">
        <v>349</v>
      </c>
      <c r="AF23" s="171" t="s">
        <v>414</v>
      </c>
      <c r="AG23" s="186"/>
      <c r="AH23" s="181" t="s">
        <v>349</v>
      </c>
      <c r="AI23" s="171" t="s">
        <v>414</v>
      </c>
      <c r="AJ23" s="192"/>
    </row>
    <row r="24" spans="1:36" ht="22" customHeight="1">
      <c r="A24" s="167" t="s">
        <v>350</v>
      </c>
      <c r="B24" s="171" t="s">
        <v>335</v>
      </c>
      <c r="C24" s="177"/>
      <c r="D24" s="181" t="s">
        <v>350</v>
      </c>
      <c r="E24" s="171" t="s">
        <v>413</v>
      </c>
      <c r="F24" s="177"/>
      <c r="G24" s="181" t="s">
        <v>350</v>
      </c>
      <c r="H24" s="171" t="s">
        <v>337</v>
      </c>
      <c r="I24" s="177"/>
      <c r="J24" s="181" t="s">
        <v>350</v>
      </c>
      <c r="K24" s="171" t="s">
        <v>335</v>
      </c>
      <c r="L24" s="177"/>
      <c r="M24" s="181" t="s">
        <v>350</v>
      </c>
      <c r="N24" s="171" t="s">
        <v>411</v>
      </c>
      <c r="O24" s="177"/>
      <c r="P24" s="181" t="s">
        <v>350</v>
      </c>
      <c r="Q24" s="171" t="s">
        <v>412</v>
      </c>
      <c r="R24" s="177"/>
      <c r="S24" s="181" t="s">
        <v>350</v>
      </c>
      <c r="T24" s="171" t="s">
        <v>410</v>
      </c>
      <c r="U24" s="177"/>
      <c r="V24" s="181" t="s">
        <v>350</v>
      </c>
      <c r="W24" s="171" t="s">
        <v>414</v>
      </c>
      <c r="X24" s="186"/>
      <c r="Y24" s="181" t="s">
        <v>350</v>
      </c>
      <c r="Z24" s="171" t="s">
        <v>412</v>
      </c>
      <c r="AA24" s="186"/>
      <c r="AB24" s="181" t="s">
        <v>350</v>
      </c>
      <c r="AC24" s="171" t="s">
        <v>413</v>
      </c>
      <c r="AD24" s="186"/>
      <c r="AE24" s="181" t="s">
        <v>350</v>
      </c>
      <c r="AF24" s="171" t="s">
        <v>337</v>
      </c>
      <c r="AG24" s="186"/>
      <c r="AH24" s="181" t="s">
        <v>350</v>
      </c>
      <c r="AI24" s="171" t="s">
        <v>231</v>
      </c>
      <c r="AJ24" s="192"/>
    </row>
    <row r="25" spans="1:36" ht="22" customHeight="1">
      <c r="A25" s="167" t="s">
        <v>249</v>
      </c>
      <c r="B25" s="171" t="s">
        <v>261</v>
      </c>
      <c r="C25" s="177"/>
      <c r="D25" s="181" t="s">
        <v>249</v>
      </c>
      <c r="E25" s="171" t="s">
        <v>411</v>
      </c>
      <c r="F25" s="177"/>
      <c r="G25" s="181" t="s">
        <v>249</v>
      </c>
      <c r="H25" s="171" t="s">
        <v>412</v>
      </c>
      <c r="I25" s="177"/>
      <c r="J25" s="181" t="s">
        <v>249</v>
      </c>
      <c r="K25" s="171" t="s">
        <v>340</v>
      </c>
      <c r="L25" s="177"/>
      <c r="M25" s="181" t="s">
        <v>249</v>
      </c>
      <c r="N25" s="171" t="s">
        <v>414</v>
      </c>
      <c r="O25" s="177"/>
      <c r="P25" s="181" t="s">
        <v>249</v>
      </c>
      <c r="Q25" s="171" t="s">
        <v>335</v>
      </c>
      <c r="R25" s="177"/>
      <c r="S25" s="181" t="s">
        <v>249</v>
      </c>
      <c r="T25" s="171" t="s">
        <v>413</v>
      </c>
      <c r="U25" s="177"/>
      <c r="V25" s="181" t="s">
        <v>249</v>
      </c>
      <c r="W25" s="171" t="s">
        <v>337</v>
      </c>
      <c r="X25" s="186"/>
      <c r="Y25" s="181" t="s">
        <v>249</v>
      </c>
      <c r="Z25" s="171" t="s">
        <v>335</v>
      </c>
      <c r="AA25" s="186"/>
      <c r="AB25" s="181" t="s">
        <v>249</v>
      </c>
      <c r="AC25" s="171" t="s">
        <v>411</v>
      </c>
      <c r="AD25" s="186"/>
      <c r="AE25" s="181" t="s">
        <v>249</v>
      </c>
      <c r="AF25" s="171" t="s">
        <v>412</v>
      </c>
      <c r="AG25" s="186"/>
      <c r="AH25" s="181" t="s">
        <v>249</v>
      </c>
      <c r="AI25" s="171" t="s">
        <v>412</v>
      </c>
      <c r="AJ25" s="192"/>
    </row>
    <row r="26" spans="1:36" ht="22" customHeight="1">
      <c r="A26" s="167" t="s">
        <v>352</v>
      </c>
      <c r="B26" s="171" t="s">
        <v>331</v>
      </c>
      <c r="C26" s="177"/>
      <c r="D26" s="181" t="s">
        <v>352</v>
      </c>
      <c r="E26" s="171" t="s">
        <v>414</v>
      </c>
      <c r="F26" s="177"/>
      <c r="G26" s="181" t="s">
        <v>352</v>
      </c>
      <c r="H26" s="171" t="s">
        <v>335</v>
      </c>
      <c r="I26" s="177"/>
      <c r="J26" s="181" t="s">
        <v>352</v>
      </c>
      <c r="K26" s="171" t="s">
        <v>413</v>
      </c>
      <c r="L26" s="177"/>
      <c r="M26" s="181" t="s">
        <v>352</v>
      </c>
      <c r="N26" s="171" t="s">
        <v>337</v>
      </c>
      <c r="O26" s="177"/>
      <c r="P26" s="181" t="s">
        <v>352</v>
      </c>
      <c r="Q26" s="171" t="s">
        <v>410</v>
      </c>
      <c r="R26" s="177"/>
      <c r="S26" s="181" t="s">
        <v>352</v>
      </c>
      <c r="T26" s="171" t="s">
        <v>411</v>
      </c>
      <c r="U26" s="177"/>
      <c r="V26" s="181" t="s">
        <v>352</v>
      </c>
      <c r="W26" s="171" t="s">
        <v>412</v>
      </c>
      <c r="X26" s="186"/>
      <c r="Y26" s="181" t="s">
        <v>352</v>
      </c>
      <c r="Z26" s="171" t="s">
        <v>410</v>
      </c>
      <c r="AA26" s="186"/>
      <c r="AB26" s="181" t="s">
        <v>352</v>
      </c>
      <c r="AC26" s="171" t="s">
        <v>414</v>
      </c>
      <c r="AD26" s="186"/>
      <c r="AE26" s="181" t="s">
        <v>352</v>
      </c>
      <c r="AF26" s="171" t="s">
        <v>335</v>
      </c>
      <c r="AG26" s="186"/>
      <c r="AH26" s="181" t="s">
        <v>352</v>
      </c>
      <c r="AI26" s="171" t="s">
        <v>335</v>
      </c>
      <c r="AJ26" s="192"/>
    </row>
    <row r="27" spans="1:36" ht="22" customHeight="1">
      <c r="A27" s="167" t="s">
        <v>353</v>
      </c>
      <c r="B27" s="171" t="s">
        <v>328</v>
      </c>
      <c r="C27" s="177"/>
      <c r="D27" s="181" t="s">
        <v>353</v>
      </c>
      <c r="E27" s="171" t="s">
        <v>337</v>
      </c>
      <c r="F27" s="177"/>
      <c r="G27" s="181" t="s">
        <v>353</v>
      </c>
      <c r="H27" s="171" t="s">
        <v>410</v>
      </c>
      <c r="I27" s="177"/>
      <c r="J27" s="181" t="s">
        <v>353</v>
      </c>
      <c r="K27" s="171" t="s">
        <v>411</v>
      </c>
      <c r="L27" s="177"/>
      <c r="M27" s="181" t="s">
        <v>353</v>
      </c>
      <c r="N27" s="171" t="s">
        <v>412</v>
      </c>
      <c r="O27" s="177"/>
      <c r="P27" s="181" t="s">
        <v>353</v>
      </c>
      <c r="Q27" s="171" t="s">
        <v>418</v>
      </c>
      <c r="R27" s="177"/>
      <c r="S27" s="181" t="s">
        <v>353</v>
      </c>
      <c r="T27" s="171" t="s">
        <v>414</v>
      </c>
      <c r="U27" s="177"/>
      <c r="V27" s="181" t="s">
        <v>353</v>
      </c>
      <c r="W27" s="171" t="s">
        <v>46</v>
      </c>
      <c r="X27" s="186"/>
      <c r="Y27" s="181" t="s">
        <v>353</v>
      </c>
      <c r="Z27" s="171" t="s">
        <v>413</v>
      </c>
      <c r="AA27" s="186"/>
      <c r="AB27" s="181" t="s">
        <v>353</v>
      </c>
      <c r="AC27" s="171" t="s">
        <v>337</v>
      </c>
      <c r="AD27" s="186"/>
      <c r="AE27" s="181" t="s">
        <v>353</v>
      </c>
      <c r="AF27" s="171" t="s">
        <v>340</v>
      </c>
      <c r="AG27" s="186"/>
      <c r="AH27" s="181" t="s">
        <v>353</v>
      </c>
      <c r="AI27" s="171" t="s">
        <v>261</v>
      </c>
      <c r="AJ27" s="192"/>
    </row>
    <row r="28" spans="1:36" ht="22" customHeight="1">
      <c r="A28" s="167" t="s">
        <v>91</v>
      </c>
      <c r="B28" s="171" t="s">
        <v>334</v>
      </c>
      <c r="C28" s="177"/>
      <c r="D28" s="181" t="s">
        <v>91</v>
      </c>
      <c r="E28" s="171" t="s">
        <v>412</v>
      </c>
      <c r="F28" s="177"/>
      <c r="G28" s="181" t="s">
        <v>91</v>
      </c>
      <c r="H28" s="171" t="s">
        <v>413</v>
      </c>
      <c r="I28" s="177"/>
      <c r="J28" s="181" t="s">
        <v>91</v>
      </c>
      <c r="K28" s="171" t="s">
        <v>414</v>
      </c>
      <c r="L28" s="177"/>
      <c r="M28" s="181" t="s">
        <v>91</v>
      </c>
      <c r="N28" s="171" t="s">
        <v>335</v>
      </c>
      <c r="O28" s="177"/>
      <c r="P28" s="181" t="s">
        <v>91</v>
      </c>
      <c r="Q28" s="171" t="s">
        <v>411</v>
      </c>
      <c r="R28" s="177"/>
      <c r="S28" s="181" t="s">
        <v>91</v>
      </c>
      <c r="T28" s="171" t="s">
        <v>337</v>
      </c>
      <c r="U28" s="177"/>
      <c r="V28" s="181" t="s">
        <v>91</v>
      </c>
      <c r="W28" s="171" t="s">
        <v>340</v>
      </c>
      <c r="X28" s="186"/>
      <c r="Y28" s="181" t="s">
        <v>91</v>
      </c>
      <c r="Z28" s="171" t="s">
        <v>411</v>
      </c>
      <c r="AA28" s="186"/>
      <c r="AB28" s="181" t="s">
        <v>91</v>
      </c>
      <c r="AC28" s="171" t="s">
        <v>412</v>
      </c>
      <c r="AD28" s="186"/>
      <c r="AE28" s="181" t="s">
        <v>91</v>
      </c>
      <c r="AF28" s="171" t="s">
        <v>413</v>
      </c>
      <c r="AG28" s="186"/>
      <c r="AH28" s="181" t="s">
        <v>91</v>
      </c>
      <c r="AI28" s="171" t="s">
        <v>413</v>
      </c>
      <c r="AJ28" s="192"/>
    </row>
    <row r="29" spans="1:36" ht="22" customHeight="1">
      <c r="A29" s="167" t="s">
        <v>327</v>
      </c>
      <c r="B29" s="171" t="s">
        <v>337</v>
      </c>
      <c r="C29" s="177"/>
      <c r="D29" s="181" t="s">
        <v>327</v>
      </c>
      <c r="E29" s="171" t="s">
        <v>335</v>
      </c>
      <c r="F29" s="177"/>
      <c r="G29" s="181" t="s">
        <v>327</v>
      </c>
      <c r="H29" s="171" t="s">
        <v>411</v>
      </c>
      <c r="I29" s="177"/>
      <c r="J29" s="181" t="s">
        <v>327</v>
      </c>
      <c r="K29" s="171" t="s">
        <v>337</v>
      </c>
      <c r="L29" s="177"/>
      <c r="M29" s="181" t="s">
        <v>327</v>
      </c>
      <c r="N29" s="171" t="s">
        <v>410</v>
      </c>
      <c r="O29" s="177"/>
      <c r="P29" s="181" t="s">
        <v>327</v>
      </c>
      <c r="Q29" s="171" t="s">
        <v>414</v>
      </c>
      <c r="R29" s="177"/>
      <c r="S29" s="181" t="s">
        <v>327</v>
      </c>
      <c r="T29" s="171" t="s">
        <v>412</v>
      </c>
      <c r="U29" s="177"/>
      <c r="V29" s="181" t="s">
        <v>327</v>
      </c>
      <c r="W29" s="171" t="s">
        <v>413</v>
      </c>
      <c r="X29" s="186"/>
      <c r="Y29" s="181" t="s">
        <v>327</v>
      </c>
      <c r="Z29" s="171" t="s">
        <v>414</v>
      </c>
      <c r="AA29" s="186"/>
      <c r="AB29" s="181" t="s">
        <v>327</v>
      </c>
      <c r="AC29" s="171" t="s">
        <v>335</v>
      </c>
      <c r="AD29" s="186"/>
      <c r="AE29" s="181" t="s">
        <v>327</v>
      </c>
      <c r="AF29" s="171" t="s">
        <v>411</v>
      </c>
      <c r="AG29" s="186"/>
      <c r="AH29" s="181" t="s">
        <v>327</v>
      </c>
      <c r="AI29" s="171" t="s">
        <v>411</v>
      </c>
      <c r="AJ29" s="192"/>
    </row>
    <row r="30" spans="1:36" ht="22" customHeight="1">
      <c r="A30" s="167" t="s">
        <v>332</v>
      </c>
      <c r="B30" s="171" t="s">
        <v>148</v>
      </c>
      <c r="C30" s="177"/>
      <c r="D30" s="181" t="s">
        <v>332</v>
      </c>
      <c r="E30" s="171" t="s">
        <v>410</v>
      </c>
      <c r="F30" s="177"/>
      <c r="G30" s="181" t="s">
        <v>332</v>
      </c>
      <c r="H30" s="171" t="s">
        <v>414</v>
      </c>
      <c r="I30" s="177"/>
      <c r="J30" s="181" t="s">
        <v>332</v>
      </c>
      <c r="K30" s="171" t="s">
        <v>412</v>
      </c>
      <c r="L30" s="177"/>
      <c r="M30" s="181" t="s">
        <v>332</v>
      </c>
      <c r="N30" s="171" t="s">
        <v>413</v>
      </c>
      <c r="O30" s="177"/>
      <c r="P30" s="181" t="s">
        <v>332</v>
      </c>
      <c r="Q30" s="171" t="s">
        <v>337</v>
      </c>
      <c r="R30" s="177"/>
      <c r="S30" s="181" t="s">
        <v>332</v>
      </c>
      <c r="T30" s="171" t="s">
        <v>335</v>
      </c>
      <c r="U30" s="177"/>
      <c r="V30" s="181" t="s">
        <v>332</v>
      </c>
      <c r="W30" s="171" t="s">
        <v>411</v>
      </c>
      <c r="X30" s="186"/>
      <c r="Y30" s="181" t="s">
        <v>332</v>
      </c>
      <c r="Z30" s="171" t="s">
        <v>337</v>
      </c>
      <c r="AA30" s="186"/>
      <c r="AB30" s="181" t="s">
        <v>332</v>
      </c>
      <c r="AC30" s="171" t="s">
        <v>410</v>
      </c>
      <c r="AD30" s="186"/>
      <c r="AE30" s="181" t="s">
        <v>332</v>
      </c>
      <c r="AF30" s="171" t="s">
        <v>414</v>
      </c>
      <c r="AG30" s="186"/>
      <c r="AH30" s="181" t="s">
        <v>332</v>
      </c>
      <c r="AI30" s="171" t="s">
        <v>414</v>
      </c>
      <c r="AJ30" s="192"/>
    </row>
    <row r="31" spans="1:36" ht="22" customHeight="1">
      <c r="A31" s="167" t="s">
        <v>355</v>
      </c>
      <c r="B31" s="171" t="s">
        <v>335</v>
      </c>
      <c r="C31" s="177"/>
      <c r="D31" s="181" t="s">
        <v>355</v>
      </c>
      <c r="E31" s="171" t="s">
        <v>413</v>
      </c>
      <c r="F31" s="177"/>
      <c r="G31" s="181" t="s">
        <v>355</v>
      </c>
      <c r="H31" s="171" t="s">
        <v>337</v>
      </c>
      <c r="I31" s="177"/>
      <c r="J31" s="181" t="s">
        <v>355</v>
      </c>
      <c r="K31" s="171" t="s">
        <v>335</v>
      </c>
      <c r="L31" s="177"/>
      <c r="M31" s="181" t="s">
        <v>355</v>
      </c>
      <c r="N31" s="171" t="s">
        <v>411</v>
      </c>
      <c r="O31" s="177"/>
      <c r="P31" s="181" t="s">
        <v>355</v>
      </c>
      <c r="Q31" s="171" t="s">
        <v>412</v>
      </c>
      <c r="R31" s="177"/>
      <c r="S31" s="181" t="s">
        <v>355</v>
      </c>
      <c r="T31" s="171" t="s">
        <v>410</v>
      </c>
      <c r="U31" s="177"/>
      <c r="V31" s="181" t="s">
        <v>355</v>
      </c>
      <c r="W31" s="171" t="s">
        <v>414</v>
      </c>
      <c r="X31" s="186"/>
      <c r="Y31" s="181" t="s">
        <v>355</v>
      </c>
      <c r="Z31" s="171" t="s">
        <v>412</v>
      </c>
      <c r="AA31" s="186"/>
      <c r="AB31" s="181" t="s">
        <v>355</v>
      </c>
      <c r="AC31" s="171" t="s">
        <v>413</v>
      </c>
      <c r="AD31" s="186"/>
      <c r="AE31" s="181" t="s">
        <v>355</v>
      </c>
      <c r="AF31" s="171" t="s">
        <v>337</v>
      </c>
      <c r="AG31" s="186"/>
      <c r="AH31" s="181" t="s">
        <v>355</v>
      </c>
      <c r="AI31" s="171" t="s">
        <v>337</v>
      </c>
      <c r="AJ31" s="192"/>
    </row>
    <row r="32" spans="1:36" ht="22" customHeight="1">
      <c r="A32" s="167" t="s">
        <v>248</v>
      </c>
      <c r="B32" s="171" t="s">
        <v>261</v>
      </c>
      <c r="C32" s="177"/>
      <c r="D32" s="181" t="s">
        <v>248</v>
      </c>
      <c r="E32" s="171" t="s">
        <v>411</v>
      </c>
      <c r="F32" s="177"/>
      <c r="G32" s="181" t="s">
        <v>248</v>
      </c>
      <c r="H32" s="171" t="s">
        <v>412</v>
      </c>
      <c r="I32" s="177"/>
      <c r="J32" s="181" t="s">
        <v>248</v>
      </c>
      <c r="K32" s="171" t="s">
        <v>410</v>
      </c>
      <c r="L32" s="177"/>
      <c r="M32" s="181" t="s">
        <v>248</v>
      </c>
      <c r="N32" s="171" t="s">
        <v>414</v>
      </c>
      <c r="O32" s="177"/>
      <c r="P32" s="181" t="s">
        <v>248</v>
      </c>
      <c r="Q32" s="171" t="s">
        <v>335</v>
      </c>
      <c r="R32" s="177"/>
      <c r="S32" s="181" t="s">
        <v>248</v>
      </c>
      <c r="T32" s="171" t="s">
        <v>413</v>
      </c>
      <c r="U32" s="177"/>
      <c r="V32" s="181" t="s">
        <v>248</v>
      </c>
      <c r="W32" s="171" t="s">
        <v>337</v>
      </c>
      <c r="X32" s="186"/>
      <c r="Y32" s="181" t="s">
        <v>248</v>
      </c>
      <c r="Z32" s="171" t="s">
        <v>335</v>
      </c>
      <c r="AA32" s="186"/>
      <c r="AB32" s="181" t="s">
        <v>248</v>
      </c>
      <c r="AC32" s="171" t="s">
        <v>411</v>
      </c>
      <c r="AD32" s="186"/>
      <c r="AE32" s="181" t="s">
        <v>248</v>
      </c>
      <c r="AF32" s="171" t="s">
        <v>412</v>
      </c>
      <c r="AG32" s="186"/>
      <c r="AH32" s="181" t="s">
        <v>248</v>
      </c>
      <c r="AI32" s="171" t="s">
        <v>412</v>
      </c>
      <c r="AJ32" s="192"/>
    </row>
    <row r="33" spans="1:36" ht="22" customHeight="1">
      <c r="A33" s="167" t="s">
        <v>356</v>
      </c>
      <c r="B33" s="171" t="s">
        <v>419</v>
      </c>
      <c r="C33" s="177"/>
      <c r="D33" s="181" t="s">
        <v>356</v>
      </c>
      <c r="E33" s="171" t="s">
        <v>414</v>
      </c>
      <c r="F33" s="177"/>
      <c r="G33" s="181" t="s">
        <v>356</v>
      </c>
      <c r="H33" s="171" t="s">
        <v>335</v>
      </c>
      <c r="I33" s="177"/>
      <c r="J33" s="181" t="s">
        <v>356</v>
      </c>
      <c r="K33" s="171" t="s">
        <v>413</v>
      </c>
      <c r="L33" s="177"/>
      <c r="M33" s="181" t="s">
        <v>356</v>
      </c>
      <c r="N33" s="171" t="s">
        <v>337</v>
      </c>
      <c r="O33" s="177"/>
      <c r="P33" s="181" t="s">
        <v>356</v>
      </c>
      <c r="Q33" s="171" t="s">
        <v>261</v>
      </c>
      <c r="R33" s="177"/>
      <c r="S33" s="181" t="s">
        <v>356</v>
      </c>
      <c r="T33" s="171" t="s">
        <v>411</v>
      </c>
      <c r="U33" s="177"/>
      <c r="V33" s="181" t="s">
        <v>356</v>
      </c>
      <c r="W33" s="171" t="s">
        <v>412</v>
      </c>
      <c r="X33" s="186"/>
      <c r="Y33" s="181" t="s">
        <v>356</v>
      </c>
      <c r="Z33" s="171" t="s">
        <v>261</v>
      </c>
      <c r="AA33" s="186"/>
      <c r="AB33" s="181" t="s">
        <v>356</v>
      </c>
      <c r="AC33" s="171" t="s">
        <v>414</v>
      </c>
      <c r="AD33" s="186"/>
      <c r="AE33" s="181"/>
      <c r="AF33" s="171"/>
      <c r="AG33" s="186"/>
      <c r="AH33" s="181" t="s">
        <v>356</v>
      </c>
      <c r="AI33" s="171" t="s">
        <v>335</v>
      </c>
      <c r="AJ33" s="192"/>
    </row>
    <row r="34" spans="1:36" ht="22" customHeight="1">
      <c r="A34" s="167" t="s">
        <v>220</v>
      </c>
      <c r="B34" s="171" t="s">
        <v>328</v>
      </c>
      <c r="C34" s="177"/>
      <c r="D34" s="181" t="s">
        <v>220</v>
      </c>
      <c r="E34" s="171" t="s">
        <v>337</v>
      </c>
      <c r="F34" s="186"/>
      <c r="G34" s="181" t="s">
        <v>220</v>
      </c>
      <c r="H34" s="171" t="s">
        <v>261</v>
      </c>
      <c r="I34" s="186"/>
      <c r="J34" s="181" t="s">
        <v>220</v>
      </c>
      <c r="K34" s="171" t="s">
        <v>411</v>
      </c>
      <c r="L34" s="186"/>
      <c r="M34" s="181" t="s">
        <v>220</v>
      </c>
      <c r="N34" s="171" t="s">
        <v>412</v>
      </c>
      <c r="O34" s="186"/>
      <c r="P34" s="181" t="s">
        <v>220</v>
      </c>
      <c r="Q34" s="171" t="s">
        <v>331</v>
      </c>
      <c r="R34" s="186"/>
      <c r="S34" s="181" t="s">
        <v>220</v>
      </c>
      <c r="T34" s="171" t="s">
        <v>334</v>
      </c>
      <c r="U34" s="186"/>
      <c r="V34" s="181" t="s">
        <v>220</v>
      </c>
      <c r="W34" s="171" t="s">
        <v>335</v>
      </c>
      <c r="X34" s="186"/>
      <c r="Y34" s="181" t="s">
        <v>220</v>
      </c>
      <c r="Z34" s="171" t="s">
        <v>331</v>
      </c>
      <c r="AA34" s="186"/>
      <c r="AB34" s="181" t="s">
        <v>220</v>
      </c>
      <c r="AC34" s="171" t="s">
        <v>337</v>
      </c>
      <c r="AD34" s="186"/>
      <c r="AE34" s="189"/>
      <c r="AF34" s="171"/>
      <c r="AG34" s="186"/>
      <c r="AH34" s="181" t="s">
        <v>220</v>
      </c>
      <c r="AI34" s="171" t="s">
        <v>261</v>
      </c>
      <c r="AJ34" s="192"/>
    </row>
    <row r="35" spans="1:36" ht="22" customHeight="1" thickBot="1">
      <c r="A35" s="168"/>
      <c r="B35" s="172"/>
      <c r="C35" s="178"/>
      <c r="D35" s="560" t="s">
        <v>357</v>
      </c>
      <c r="E35" s="184" t="s">
        <v>148</v>
      </c>
      <c r="F35" s="187"/>
      <c r="G35" s="182"/>
      <c r="H35" s="561"/>
      <c r="I35" s="187"/>
      <c r="J35" s="182" t="s">
        <v>357</v>
      </c>
      <c r="K35" s="562" t="s">
        <v>414</v>
      </c>
      <c r="L35" s="187"/>
      <c r="M35" s="560" t="s">
        <v>357</v>
      </c>
      <c r="N35" s="171" t="s">
        <v>335</v>
      </c>
      <c r="O35" s="187"/>
      <c r="P35" s="188"/>
      <c r="Q35" s="561"/>
      <c r="R35" s="187"/>
      <c r="S35" s="560" t="s">
        <v>357</v>
      </c>
      <c r="T35" s="184" t="s">
        <v>337</v>
      </c>
      <c r="U35" s="187"/>
      <c r="V35" s="563"/>
      <c r="W35" s="184"/>
      <c r="X35" s="187"/>
      <c r="Y35" s="560" t="s">
        <v>357</v>
      </c>
      <c r="Z35" s="184" t="s">
        <v>328</v>
      </c>
      <c r="AA35" s="187"/>
      <c r="AB35" s="182" t="s">
        <v>357</v>
      </c>
      <c r="AC35" s="562" t="s">
        <v>148</v>
      </c>
      <c r="AD35" s="187"/>
      <c r="AE35" s="188"/>
      <c r="AF35" s="561"/>
      <c r="AG35" s="187"/>
      <c r="AH35" s="560" t="s">
        <v>357</v>
      </c>
      <c r="AI35" s="184" t="s">
        <v>413</v>
      </c>
      <c r="AJ35" s="193"/>
    </row>
    <row r="36" spans="1:36" ht="22" customHeight="1" thickBot="1">
      <c r="A36" s="564" t="s">
        <v>140</v>
      </c>
      <c r="B36" s="565"/>
      <c r="C36" s="195">
        <f>COUNTIF(C5:C35,"●")</f>
        <v>0</v>
      </c>
      <c r="D36" s="555" t="s">
        <v>140</v>
      </c>
      <c r="E36" s="566"/>
      <c r="F36" s="195">
        <f>COUNTIF(F5:F35,"●")</f>
        <v>0</v>
      </c>
      <c r="G36" s="567" t="s">
        <v>140</v>
      </c>
      <c r="H36" s="565"/>
      <c r="I36" s="195">
        <f>COUNTIF(I5:I35,"●")</f>
        <v>0</v>
      </c>
      <c r="J36" s="567" t="s">
        <v>140</v>
      </c>
      <c r="K36" s="565"/>
      <c r="L36" s="195">
        <f>COUNTIF(L5:L35,"●")</f>
        <v>0</v>
      </c>
      <c r="M36" s="556" t="s">
        <v>140</v>
      </c>
      <c r="N36" s="566"/>
      <c r="O36" s="195">
        <f>COUNTIF(O5:O35,"●")</f>
        <v>0</v>
      </c>
      <c r="P36" s="567" t="s">
        <v>140</v>
      </c>
      <c r="Q36" s="565"/>
      <c r="R36" s="195">
        <f>COUNTIF(R5:R35,"●")</f>
        <v>0</v>
      </c>
      <c r="S36" s="556" t="s">
        <v>140</v>
      </c>
      <c r="T36" s="556"/>
      <c r="U36" s="196">
        <f>COUNTIF(U5:U35,"●")</f>
        <v>0</v>
      </c>
      <c r="V36" s="556" t="s">
        <v>140</v>
      </c>
      <c r="W36" s="566"/>
      <c r="X36" s="195">
        <f>COUNTIF(X5:X35,"●")</f>
        <v>0</v>
      </c>
      <c r="Y36" s="556" t="s">
        <v>140</v>
      </c>
      <c r="Z36" s="566"/>
      <c r="AA36" s="195">
        <f>COUNTIF(AA5:AA35,"●")</f>
        <v>0</v>
      </c>
      <c r="AB36" s="567" t="s">
        <v>140</v>
      </c>
      <c r="AC36" s="565"/>
      <c r="AD36" s="195">
        <f>COUNTIF(AD5:AD35,"●")</f>
        <v>0</v>
      </c>
      <c r="AE36" s="567" t="s">
        <v>140</v>
      </c>
      <c r="AF36" s="565"/>
      <c r="AG36" s="195">
        <f>COUNTIF(AG5:AG35,"●")</f>
        <v>0</v>
      </c>
      <c r="AH36" s="556" t="s">
        <v>140</v>
      </c>
      <c r="AI36" s="566"/>
      <c r="AJ36" s="197">
        <f>COUNTIF(AJ5:AJ35,"●")</f>
        <v>0</v>
      </c>
    </row>
    <row r="37" spans="1:36" ht="22" customHeight="1" thickBot="1">
      <c r="A37" s="169"/>
      <c r="B37" s="173"/>
      <c r="C37" s="17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555" t="s">
        <v>358</v>
      </c>
      <c r="AI37" s="557"/>
      <c r="AJ37" s="194">
        <f>C36+F36+I36+L36+O36+R36+U36+X36+AA36+AD36+AG36+AJ36</f>
        <v>0</v>
      </c>
    </row>
  </sheetData>
  <mergeCells count="27">
    <mergeCell ref="AH37:AI37"/>
    <mergeCell ref="S36:T36"/>
    <mergeCell ref="V36:W36"/>
    <mergeCell ref="Y36:Z36"/>
    <mergeCell ref="AB36:AC36"/>
    <mergeCell ref="AE36:AF36"/>
    <mergeCell ref="AH36:AI36"/>
    <mergeCell ref="Y3:AA3"/>
    <mergeCell ref="AB3:AD3"/>
    <mergeCell ref="AE3:AG3"/>
    <mergeCell ref="AH3:AJ3"/>
    <mergeCell ref="A36:B36"/>
    <mergeCell ref="D36:E36"/>
    <mergeCell ref="G36:H36"/>
    <mergeCell ref="J36:K36"/>
    <mergeCell ref="M36:N36"/>
    <mergeCell ref="P36:Q36"/>
    <mergeCell ref="AI1:AJ1"/>
    <mergeCell ref="AB2:AJ2"/>
    <mergeCell ref="A3:C3"/>
    <mergeCell ref="D3:F3"/>
    <mergeCell ref="G3:I3"/>
    <mergeCell ref="J3:L3"/>
    <mergeCell ref="M3:O3"/>
    <mergeCell ref="P3:R3"/>
    <mergeCell ref="S3:U3"/>
    <mergeCell ref="V3:X3"/>
  </mergeCells>
  <phoneticPr fontId="68"/>
  <pageMargins left="0.7" right="0.7" top="0.75" bottom="0.75" header="0.3" footer="0.3"/>
  <pageSetup paperSize="9" scale="62"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641D5-9F91-49E6-B8FF-2985F59AAF4B}">
  <sheetPr>
    <tabColor rgb="FFFFFF00"/>
    <pageSetUpPr fitToPage="1"/>
  </sheetPr>
  <dimension ref="A1:AJ37"/>
  <sheetViews>
    <sheetView view="pageBreakPreview" topLeftCell="P1" zoomScale="85" zoomScaleNormal="100" zoomScaleSheetLayoutView="85" workbookViewId="0">
      <pane ySplit="4" topLeftCell="A18" activePane="bottomLeft" state="frozen"/>
      <selection activeCell="G30" sqref="G30"/>
      <selection pane="bottomLeft" activeCell="J34" sqref="J34"/>
    </sheetView>
  </sheetViews>
  <sheetFormatPr defaultColWidth="9" defaultRowHeight="12"/>
  <cols>
    <col min="1" max="1" width="5.36328125" style="160" bestFit="1" customWidth="1"/>
    <col min="2" max="2" width="8.08984375" style="161" customWidth="1"/>
    <col min="3" max="3" width="3.6328125" style="161" customWidth="1"/>
    <col min="4" max="4" width="5.36328125" style="162" customWidth="1"/>
    <col min="5" max="5" width="8.08984375" style="162" customWidth="1"/>
    <col min="6" max="6" width="3.6328125" style="162" customWidth="1"/>
    <col min="7" max="7" width="5.36328125" style="162" customWidth="1"/>
    <col min="8" max="8" width="8.08984375" style="162" customWidth="1"/>
    <col min="9" max="9" width="3.6328125" style="162" customWidth="1"/>
    <col min="10" max="10" width="5.36328125" style="162" customWidth="1"/>
    <col min="11" max="11" width="8.08984375" style="162" customWidth="1"/>
    <col min="12" max="12" width="3.6328125" style="162" customWidth="1"/>
    <col min="13" max="13" width="5.36328125" style="162" customWidth="1"/>
    <col min="14" max="14" width="8.08984375" style="162" customWidth="1"/>
    <col min="15" max="15" width="3.6328125" style="162" customWidth="1"/>
    <col min="16" max="16" width="5.36328125" style="162" customWidth="1"/>
    <col min="17" max="17" width="8.08984375" style="162" customWidth="1"/>
    <col min="18" max="18" width="3.6328125" style="162" customWidth="1"/>
    <col min="19" max="19" width="5.36328125" style="162" customWidth="1"/>
    <col min="20" max="20" width="8.08984375" style="162" customWidth="1"/>
    <col min="21" max="21" width="3.6328125" style="162" customWidth="1"/>
    <col min="22" max="22" width="5.36328125" style="162" customWidth="1"/>
    <col min="23" max="23" width="8.08984375" style="162" customWidth="1"/>
    <col min="24" max="24" width="3.6328125" style="162" customWidth="1"/>
    <col min="25" max="25" width="5.36328125" style="162" customWidth="1"/>
    <col min="26" max="26" width="8.08984375" style="162" customWidth="1"/>
    <col min="27" max="27" width="3.6328125" style="162" customWidth="1"/>
    <col min="28" max="28" width="5.36328125" style="162" customWidth="1"/>
    <col min="29" max="29" width="8.08984375" style="162" customWidth="1"/>
    <col min="30" max="30" width="3.6328125" style="162" customWidth="1"/>
    <col min="31" max="31" width="5.36328125" style="162" customWidth="1"/>
    <col min="32" max="32" width="8.08984375" style="162" customWidth="1"/>
    <col min="33" max="33" width="3.6328125" style="162" customWidth="1"/>
    <col min="34" max="34" width="5.36328125" style="162" customWidth="1"/>
    <col min="35" max="35" width="8.08984375" style="162" customWidth="1"/>
    <col min="36" max="36" width="3.6328125" style="162" customWidth="1"/>
    <col min="37" max="16384" width="9" style="162"/>
  </cols>
  <sheetData>
    <row r="1" spans="1:36" ht="22" customHeight="1">
      <c r="A1" s="163" t="s">
        <v>359</v>
      </c>
      <c r="B1" s="170"/>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558" t="s">
        <v>363</v>
      </c>
      <c r="AJ1" s="568"/>
    </row>
    <row r="2" spans="1:36" ht="22" customHeight="1" thickBot="1">
      <c r="A2" s="164"/>
      <c r="AB2" s="551" t="s">
        <v>330</v>
      </c>
      <c r="AC2" s="551"/>
      <c r="AD2" s="551"/>
      <c r="AE2" s="551"/>
      <c r="AF2" s="551"/>
      <c r="AG2" s="551"/>
      <c r="AH2" s="551"/>
      <c r="AI2" s="551"/>
      <c r="AJ2" s="551"/>
    </row>
    <row r="3" spans="1:36" ht="22" customHeight="1">
      <c r="A3" s="552" t="s">
        <v>397</v>
      </c>
      <c r="B3" s="553"/>
      <c r="C3" s="553"/>
      <c r="D3" s="553" t="s">
        <v>398</v>
      </c>
      <c r="E3" s="553"/>
      <c r="F3" s="553"/>
      <c r="G3" s="553" t="s">
        <v>399</v>
      </c>
      <c r="H3" s="553"/>
      <c r="I3" s="553"/>
      <c r="J3" s="553" t="s">
        <v>400</v>
      </c>
      <c r="K3" s="553"/>
      <c r="L3" s="553"/>
      <c r="M3" s="553" t="s">
        <v>401</v>
      </c>
      <c r="N3" s="553"/>
      <c r="O3" s="553"/>
      <c r="P3" s="553" t="s">
        <v>402</v>
      </c>
      <c r="Q3" s="553"/>
      <c r="R3" s="553"/>
      <c r="S3" s="553" t="s">
        <v>403</v>
      </c>
      <c r="T3" s="553"/>
      <c r="U3" s="553"/>
      <c r="V3" s="553" t="s">
        <v>404</v>
      </c>
      <c r="W3" s="553"/>
      <c r="X3" s="553"/>
      <c r="Y3" s="553" t="s">
        <v>405</v>
      </c>
      <c r="Z3" s="553"/>
      <c r="AA3" s="553"/>
      <c r="AB3" s="553" t="s">
        <v>406</v>
      </c>
      <c r="AC3" s="553"/>
      <c r="AD3" s="553"/>
      <c r="AE3" s="553" t="s">
        <v>407</v>
      </c>
      <c r="AF3" s="553"/>
      <c r="AG3" s="553"/>
      <c r="AH3" s="553" t="s">
        <v>408</v>
      </c>
      <c r="AI3" s="553"/>
      <c r="AJ3" s="554"/>
    </row>
    <row r="4" spans="1:36" ht="22" customHeight="1" thickBot="1">
      <c r="A4" s="165" t="s">
        <v>289</v>
      </c>
      <c r="B4" s="559" t="s">
        <v>101</v>
      </c>
      <c r="C4" s="175" t="s">
        <v>237</v>
      </c>
      <c r="D4" s="179" t="s">
        <v>289</v>
      </c>
      <c r="E4" s="559" t="s">
        <v>101</v>
      </c>
      <c r="F4" s="175" t="s">
        <v>237</v>
      </c>
      <c r="G4" s="179" t="s">
        <v>289</v>
      </c>
      <c r="H4" s="559" t="s">
        <v>101</v>
      </c>
      <c r="I4" s="175" t="s">
        <v>237</v>
      </c>
      <c r="J4" s="179" t="s">
        <v>289</v>
      </c>
      <c r="K4" s="559" t="s">
        <v>101</v>
      </c>
      <c r="L4" s="175" t="s">
        <v>237</v>
      </c>
      <c r="M4" s="179" t="s">
        <v>289</v>
      </c>
      <c r="N4" s="559" t="s">
        <v>101</v>
      </c>
      <c r="O4" s="175" t="s">
        <v>237</v>
      </c>
      <c r="P4" s="179" t="s">
        <v>289</v>
      </c>
      <c r="Q4" s="559" t="s">
        <v>101</v>
      </c>
      <c r="R4" s="175" t="s">
        <v>237</v>
      </c>
      <c r="S4" s="179" t="s">
        <v>289</v>
      </c>
      <c r="T4" s="559" t="s">
        <v>101</v>
      </c>
      <c r="U4" s="175" t="s">
        <v>237</v>
      </c>
      <c r="V4" s="179" t="s">
        <v>289</v>
      </c>
      <c r="W4" s="559" t="s">
        <v>101</v>
      </c>
      <c r="X4" s="175" t="s">
        <v>237</v>
      </c>
      <c r="Y4" s="179" t="s">
        <v>289</v>
      </c>
      <c r="Z4" s="559" t="s">
        <v>101</v>
      </c>
      <c r="AA4" s="175" t="s">
        <v>237</v>
      </c>
      <c r="AB4" s="179" t="s">
        <v>289</v>
      </c>
      <c r="AC4" s="559" t="s">
        <v>101</v>
      </c>
      <c r="AD4" s="175" t="s">
        <v>237</v>
      </c>
      <c r="AE4" s="179" t="s">
        <v>289</v>
      </c>
      <c r="AF4" s="559" t="s">
        <v>101</v>
      </c>
      <c r="AG4" s="175" t="s">
        <v>237</v>
      </c>
      <c r="AH4" s="179" t="s">
        <v>289</v>
      </c>
      <c r="AI4" s="559" t="s">
        <v>101</v>
      </c>
      <c r="AJ4" s="190" t="s">
        <v>237</v>
      </c>
    </row>
    <row r="5" spans="1:36" ht="22" customHeight="1">
      <c r="A5" s="166" t="s">
        <v>333</v>
      </c>
      <c r="B5" s="171" t="s">
        <v>331</v>
      </c>
      <c r="C5" s="176"/>
      <c r="D5" s="180" t="s">
        <v>333</v>
      </c>
      <c r="E5" s="171" t="s">
        <v>334</v>
      </c>
      <c r="F5" s="185"/>
      <c r="G5" s="180" t="s">
        <v>333</v>
      </c>
      <c r="H5" s="171" t="s">
        <v>409</v>
      </c>
      <c r="I5" s="185"/>
      <c r="J5" s="180" t="s">
        <v>333</v>
      </c>
      <c r="K5" s="171" t="s">
        <v>331</v>
      </c>
      <c r="L5" s="185"/>
      <c r="M5" s="180" t="s">
        <v>333</v>
      </c>
      <c r="N5" s="171" t="s">
        <v>337</v>
      </c>
      <c r="O5" s="185"/>
      <c r="P5" s="180" t="s">
        <v>333</v>
      </c>
      <c r="Q5" s="171" t="s">
        <v>261</v>
      </c>
      <c r="R5" s="185"/>
      <c r="S5" s="180" t="s">
        <v>333</v>
      </c>
      <c r="T5" s="171" t="s">
        <v>328</v>
      </c>
      <c r="U5" s="185"/>
      <c r="V5" s="180" t="s">
        <v>333</v>
      </c>
      <c r="W5" s="171" t="s">
        <v>148</v>
      </c>
      <c r="X5" s="185"/>
      <c r="Y5" s="180" t="s">
        <v>333</v>
      </c>
      <c r="Z5" s="171" t="s">
        <v>261</v>
      </c>
      <c r="AA5" s="185"/>
      <c r="AB5" s="180" t="s">
        <v>333</v>
      </c>
      <c r="AC5" s="171" t="s">
        <v>334</v>
      </c>
      <c r="AD5" s="185"/>
      <c r="AE5" s="180" t="s">
        <v>333</v>
      </c>
      <c r="AF5" s="171" t="s">
        <v>335</v>
      </c>
      <c r="AG5" s="185"/>
      <c r="AH5" s="180" t="s">
        <v>333</v>
      </c>
      <c r="AI5" s="171" t="s">
        <v>335</v>
      </c>
      <c r="AJ5" s="191"/>
    </row>
    <row r="6" spans="1:36" ht="22" customHeight="1">
      <c r="A6" s="167" t="s">
        <v>338</v>
      </c>
      <c r="B6" s="171" t="s">
        <v>328</v>
      </c>
      <c r="C6" s="177"/>
      <c r="D6" s="181" t="s">
        <v>338</v>
      </c>
      <c r="E6" s="171" t="s">
        <v>337</v>
      </c>
      <c r="F6" s="177"/>
      <c r="G6" s="181" t="s">
        <v>338</v>
      </c>
      <c r="H6" s="171" t="s">
        <v>410</v>
      </c>
      <c r="I6" s="177"/>
      <c r="J6" s="181" t="s">
        <v>338</v>
      </c>
      <c r="K6" s="171" t="s">
        <v>411</v>
      </c>
      <c r="L6" s="177"/>
      <c r="M6" s="181" t="s">
        <v>338</v>
      </c>
      <c r="N6" s="171" t="s">
        <v>412</v>
      </c>
      <c r="O6" s="177"/>
      <c r="P6" s="181" t="s">
        <v>338</v>
      </c>
      <c r="Q6" s="171" t="s">
        <v>413</v>
      </c>
      <c r="R6" s="177"/>
      <c r="S6" s="181" t="s">
        <v>338</v>
      </c>
      <c r="T6" s="171" t="s">
        <v>414</v>
      </c>
      <c r="U6" s="177"/>
      <c r="V6" s="181" t="s">
        <v>338</v>
      </c>
      <c r="W6" s="171" t="s">
        <v>335</v>
      </c>
      <c r="X6" s="186"/>
      <c r="Y6" s="181" t="s">
        <v>338</v>
      </c>
      <c r="Z6" s="171" t="s">
        <v>413</v>
      </c>
      <c r="AA6" s="186"/>
      <c r="AB6" s="181" t="s">
        <v>338</v>
      </c>
      <c r="AC6" s="171" t="s">
        <v>337</v>
      </c>
      <c r="AD6" s="186"/>
      <c r="AE6" s="181" t="s">
        <v>338</v>
      </c>
      <c r="AF6" s="171" t="s">
        <v>410</v>
      </c>
      <c r="AG6" s="186"/>
      <c r="AH6" s="181" t="s">
        <v>338</v>
      </c>
      <c r="AI6" s="171" t="s">
        <v>261</v>
      </c>
      <c r="AJ6" s="192"/>
    </row>
    <row r="7" spans="1:36" ht="22" customHeight="1">
      <c r="A7" s="167" t="s">
        <v>339</v>
      </c>
      <c r="B7" s="171" t="s">
        <v>334</v>
      </c>
      <c r="C7" s="177"/>
      <c r="D7" s="181" t="s">
        <v>339</v>
      </c>
      <c r="E7" s="171" t="s">
        <v>171</v>
      </c>
      <c r="F7" s="177"/>
      <c r="G7" s="181" t="s">
        <v>339</v>
      </c>
      <c r="H7" s="171" t="s">
        <v>413</v>
      </c>
      <c r="I7" s="177"/>
      <c r="J7" s="181" t="s">
        <v>339</v>
      </c>
      <c r="K7" s="171" t="s">
        <v>414</v>
      </c>
      <c r="L7" s="177"/>
      <c r="M7" s="181" t="s">
        <v>339</v>
      </c>
      <c r="N7" s="171" t="s">
        <v>335</v>
      </c>
      <c r="O7" s="177"/>
      <c r="P7" s="181" t="s">
        <v>339</v>
      </c>
      <c r="Q7" s="171" t="s">
        <v>411</v>
      </c>
      <c r="R7" s="177"/>
      <c r="S7" s="181" t="s">
        <v>339</v>
      </c>
      <c r="T7" s="171" t="s">
        <v>337</v>
      </c>
      <c r="U7" s="177"/>
      <c r="V7" s="181" t="s">
        <v>339</v>
      </c>
      <c r="W7" s="171" t="s">
        <v>340</v>
      </c>
      <c r="X7" s="186"/>
      <c r="Y7" s="181" t="s">
        <v>339</v>
      </c>
      <c r="Z7" s="171" t="s">
        <v>411</v>
      </c>
      <c r="AA7" s="186"/>
      <c r="AB7" s="181" t="s">
        <v>339</v>
      </c>
      <c r="AC7" s="171" t="s">
        <v>412</v>
      </c>
      <c r="AD7" s="186"/>
      <c r="AE7" s="181" t="s">
        <v>339</v>
      </c>
      <c r="AF7" s="171" t="s">
        <v>413</v>
      </c>
      <c r="AG7" s="186"/>
      <c r="AH7" s="181" t="s">
        <v>339</v>
      </c>
      <c r="AI7" s="171" t="s">
        <v>413</v>
      </c>
      <c r="AJ7" s="192"/>
    </row>
    <row r="8" spans="1:36" ht="22" customHeight="1">
      <c r="A8" s="167" t="s">
        <v>336</v>
      </c>
      <c r="B8" s="171" t="s">
        <v>337</v>
      </c>
      <c r="C8" s="177"/>
      <c r="D8" s="181" t="s">
        <v>336</v>
      </c>
      <c r="E8" s="171" t="s">
        <v>46</v>
      </c>
      <c r="F8" s="177"/>
      <c r="G8" s="181" t="s">
        <v>336</v>
      </c>
      <c r="H8" s="171" t="s">
        <v>411</v>
      </c>
      <c r="I8" s="177"/>
      <c r="J8" s="181" t="s">
        <v>336</v>
      </c>
      <c r="K8" s="171" t="s">
        <v>337</v>
      </c>
      <c r="L8" s="177"/>
      <c r="M8" s="181" t="s">
        <v>336</v>
      </c>
      <c r="N8" s="171" t="s">
        <v>410</v>
      </c>
      <c r="O8" s="177"/>
      <c r="P8" s="181" t="s">
        <v>336</v>
      </c>
      <c r="Q8" s="171" t="s">
        <v>414</v>
      </c>
      <c r="R8" s="177"/>
      <c r="S8" s="181" t="s">
        <v>336</v>
      </c>
      <c r="T8" s="171" t="s">
        <v>412</v>
      </c>
      <c r="U8" s="177"/>
      <c r="V8" s="181" t="s">
        <v>336</v>
      </c>
      <c r="W8" s="171" t="s">
        <v>413</v>
      </c>
      <c r="X8" s="186"/>
      <c r="Y8" s="181" t="s">
        <v>336</v>
      </c>
      <c r="Z8" s="171" t="s">
        <v>414</v>
      </c>
      <c r="AA8" s="186"/>
      <c r="AB8" s="181" t="s">
        <v>336</v>
      </c>
      <c r="AC8" s="171" t="s">
        <v>335</v>
      </c>
      <c r="AD8" s="186"/>
      <c r="AE8" s="181" t="s">
        <v>336</v>
      </c>
      <c r="AF8" s="171" t="s">
        <v>411</v>
      </c>
      <c r="AG8" s="186"/>
      <c r="AH8" s="181" t="s">
        <v>336</v>
      </c>
      <c r="AI8" s="171" t="s">
        <v>411</v>
      </c>
      <c r="AJ8" s="192"/>
    </row>
    <row r="9" spans="1:36" ht="22" customHeight="1">
      <c r="A9" s="167" t="s">
        <v>341</v>
      </c>
      <c r="B9" s="171" t="s">
        <v>148</v>
      </c>
      <c r="C9" s="177"/>
      <c r="D9" s="181" t="s">
        <v>341</v>
      </c>
      <c r="E9" s="171" t="s">
        <v>221</v>
      </c>
      <c r="F9" s="177"/>
      <c r="G9" s="181" t="s">
        <v>341</v>
      </c>
      <c r="H9" s="171" t="s">
        <v>414</v>
      </c>
      <c r="I9" s="177"/>
      <c r="J9" s="181" t="s">
        <v>341</v>
      </c>
      <c r="K9" s="171" t="s">
        <v>412</v>
      </c>
      <c r="L9" s="177"/>
      <c r="M9" s="181" t="s">
        <v>341</v>
      </c>
      <c r="N9" s="171" t="s">
        <v>413</v>
      </c>
      <c r="O9" s="177"/>
      <c r="P9" s="181" t="s">
        <v>341</v>
      </c>
      <c r="Q9" s="171" t="s">
        <v>337</v>
      </c>
      <c r="R9" s="177"/>
      <c r="S9" s="181" t="s">
        <v>341</v>
      </c>
      <c r="T9" s="171" t="s">
        <v>335</v>
      </c>
      <c r="U9" s="177"/>
      <c r="V9" s="181" t="s">
        <v>341</v>
      </c>
      <c r="W9" s="171" t="s">
        <v>411</v>
      </c>
      <c r="X9" s="186"/>
      <c r="Y9" s="181" t="s">
        <v>341</v>
      </c>
      <c r="Z9" s="171" t="s">
        <v>337</v>
      </c>
      <c r="AA9" s="186"/>
      <c r="AB9" s="181" t="s">
        <v>341</v>
      </c>
      <c r="AC9" s="171" t="s">
        <v>410</v>
      </c>
      <c r="AD9" s="186"/>
      <c r="AE9" s="181" t="s">
        <v>341</v>
      </c>
      <c r="AF9" s="171" t="s">
        <v>414</v>
      </c>
      <c r="AG9" s="186"/>
      <c r="AH9" s="181" t="s">
        <v>341</v>
      </c>
      <c r="AI9" s="171" t="s">
        <v>414</v>
      </c>
      <c r="AJ9" s="192"/>
    </row>
    <row r="10" spans="1:36" ht="22" customHeight="1">
      <c r="A10" s="167" t="s">
        <v>342</v>
      </c>
      <c r="B10" s="171" t="s">
        <v>335</v>
      </c>
      <c r="C10" s="177"/>
      <c r="D10" s="181" t="s">
        <v>342</v>
      </c>
      <c r="E10" s="171" t="s">
        <v>415</v>
      </c>
      <c r="F10" s="177"/>
      <c r="G10" s="181" t="s">
        <v>342</v>
      </c>
      <c r="H10" s="171" t="s">
        <v>337</v>
      </c>
      <c r="I10" s="177"/>
      <c r="J10" s="181" t="s">
        <v>342</v>
      </c>
      <c r="K10" s="171" t="s">
        <v>335</v>
      </c>
      <c r="L10" s="177"/>
      <c r="M10" s="181" t="s">
        <v>342</v>
      </c>
      <c r="N10" s="171" t="s">
        <v>411</v>
      </c>
      <c r="O10" s="177"/>
      <c r="P10" s="181" t="s">
        <v>342</v>
      </c>
      <c r="Q10" s="171" t="s">
        <v>412</v>
      </c>
      <c r="R10" s="177"/>
      <c r="S10" s="181" t="s">
        <v>342</v>
      </c>
      <c r="T10" s="171" t="s">
        <v>410</v>
      </c>
      <c r="U10" s="177"/>
      <c r="V10" s="181" t="s">
        <v>342</v>
      </c>
      <c r="W10" s="171" t="s">
        <v>414</v>
      </c>
      <c r="X10" s="186"/>
      <c r="Y10" s="181" t="s">
        <v>342</v>
      </c>
      <c r="Z10" s="171" t="s">
        <v>412</v>
      </c>
      <c r="AA10" s="186"/>
      <c r="AB10" s="181" t="s">
        <v>342</v>
      </c>
      <c r="AC10" s="171" t="s">
        <v>413</v>
      </c>
      <c r="AD10" s="186"/>
      <c r="AE10" s="181" t="s">
        <v>342</v>
      </c>
      <c r="AF10" s="171" t="s">
        <v>337</v>
      </c>
      <c r="AG10" s="186"/>
      <c r="AH10" s="181" t="s">
        <v>342</v>
      </c>
      <c r="AI10" s="171" t="s">
        <v>337</v>
      </c>
      <c r="AJ10" s="192"/>
    </row>
    <row r="11" spans="1:36" ht="22" customHeight="1">
      <c r="A11" s="167" t="s">
        <v>307</v>
      </c>
      <c r="B11" s="171" t="s">
        <v>261</v>
      </c>
      <c r="C11" s="177"/>
      <c r="D11" s="181" t="s">
        <v>307</v>
      </c>
      <c r="E11" s="171" t="s">
        <v>411</v>
      </c>
      <c r="F11" s="177"/>
      <c r="G11" s="181" t="s">
        <v>307</v>
      </c>
      <c r="H11" s="171" t="s">
        <v>412</v>
      </c>
      <c r="I11" s="177"/>
      <c r="J11" s="181" t="s">
        <v>307</v>
      </c>
      <c r="K11" s="171" t="s">
        <v>410</v>
      </c>
      <c r="L11" s="177"/>
      <c r="M11" s="181" t="s">
        <v>307</v>
      </c>
      <c r="N11" s="171" t="s">
        <v>414</v>
      </c>
      <c r="O11" s="177"/>
      <c r="P11" s="181" t="s">
        <v>307</v>
      </c>
      <c r="Q11" s="171" t="s">
        <v>335</v>
      </c>
      <c r="R11" s="177"/>
      <c r="S11" s="181" t="s">
        <v>307</v>
      </c>
      <c r="T11" s="171" t="s">
        <v>413</v>
      </c>
      <c r="U11" s="177"/>
      <c r="V11" s="181" t="s">
        <v>307</v>
      </c>
      <c r="W11" s="171" t="s">
        <v>337</v>
      </c>
      <c r="X11" s="186"/>
      <c r="Y11" s="181" t="s">
        <v>307</v>
      </c>
      <c r="Z11" s="171" t="s">
        <v>335</v>
      </c>
      <c r="AA11" s="186"/>
      <c r="AB11" s="181" t="s">
        <v>307</v>
      </c>
      <c r="AC11" s="171" t="s">
        <v>411</v>
      </c>
      <c r="AD11" s="186"/>
      <c r="AE11" s="181" t="s">
        <v>307</v>
      </c>
      <c r="AF11" s="171" t="s">
        <v>412</v>
      </c>
      <c r="AG11" s="186"/>
      <c r="AH11" s="181" t="s">
        <v>307</v>
      </c>
      <c r="AI11" s="171" t="s">
        <v>412</v>
      </c>
      <c r="AJ11" s="192"/>
    </row>
    <row r="12" spans="1:36" ht="22" customHeight="1">
      <c r="A12" s="167" t="s">
        <v>57</v>
      </c>
      <c r="B12" s="171" t="s">
        <v>331</v>
      </c>
      <c r="C12" s="177"/>
      <c r="D12" s="181" t="s">
        <v>57</v>
      </c>
      <c r="E12" s="171" t="s">
        <v>414</v>
      </c>
      <c r="F12" s="177"/>
      <c r="G12" s="181" t="s">
        <v>57</v>
      </c>
      <c r="H12" s="171" t="s">
        <v>335</v>
      </c>
      <c r="I12" s="177"/>
      <c r="J12" s="181" t="s">
        <v>57</v>
      </c>
      <c r="K12" s="171" t="s">
        <v>413</v>
      </c>
      <c r="L12" s="177"/>
      <c r="M12" s="181" t="s">
        <v>57</v>
      </c>
      <c r="N12" s="171" t="s">
        <v>337</v>
      </c>
      <c r="O12" s="177"/>
      <c r="P12" s="181" t="s">
        <v>57</v>
      </c>
      <c r="Q12" s="171" t="s">
        <v>410</v>
      </c>
      <c r="R12" s="177"/>
      <c r="S12" s="181" t="s">
        <v>57</v>
      </c>
      <c r="T12" s="171" t="s">
        <v>411</v>
      </c>
      <c r="U12" s="177"/>
      <c r="V12" s="181" t="s">
        <v>57</v>
      </c>
      <c r="W12" s="171" t="s">
        <v>412</v>
      </c>
      <c r="X12" s="186"/>
      <c r="Y12" s="181" t="s">
        <v>57</v>
      </c>
      <c r="Z12" s="171" t="s">
        <v>410</v>
      </c>
      <c r="AA12" s="186"/>
      <c r="AB12" s="181" t="s">
        <v>57</v>
      </c>
      <c r="AC12" s="171" t="s">
        <v>414</v>
      </c>
      <c r="AD12" s="186"/>
      <c r="AE12" s="181" t="s">
        <v>57</v>
      </c>
      <c r="AF12" s="171" t="s">
        <v>335</v>
      </c>
      <c r="AG12" s="186"/>
      <c r="AH12" s="181" t="s">
        <v>57</v>
      </c>
      <c r="AI12" s="171" t="s">
        <v>335</v>
      </c>
      <c r="AJ12" s="192"/>
    </row>
    <row r="13" spans="1:36" ht="22" customHeight="1">
      <c r="A13" s="167" t="s">
        <v>343</v>
      </c>
      <c r="B13" s="171" t="s">
        <v>328</v>
      </c>
      <c r="C13" s="177"/>
      <c r="D13" s="181" t="s">
        <v>343</v>
      </c>
      <c r="E13" s="171" t="s">
        <v>337</v>
      </c>
      <c r="F13" s="177"/>
      <c r="G13" s="181" t="s">
        <v>343</v>
      </c>
      <c r="H13" s="171" t="s">
        <v>410</v>
      </c>
      <c r="I13" s="177"/>
      <c r="J13" s="181" t="s">
        <v>343</v>
      </c>
      <c r="K13" s="171" t="s">
        <v>411</v>
      </c>
      <c r="L13" s="177"/>
      <c r="M13" s="181" t="s">
        <v>343</v>
      </c>
      <c r="N13" s="171" t="s">
        <v>412</v>
      </c>
      <c r="O13" s="177"/>
      <c r="P13" s="181" t="s">
        <v>343</v>
      </c>
      <c r="Q13" s="171" t="s">
        <v>413</v>
      </c>
      <c r="R13" s="177"/>
      <c r="S13" s="181" t="s">
        <v>343</v>
      </c>
      <c r="T13" s="171" t="s">
        <v>414</v>
      </c>
      <c r="U13" s="177"/>
      <c r="V13" s="181" t="s">
        <v>343</v>
      </c>
      <c r="W13" s="171" t="s">
        <v>335</v>
      </c>
      <c r="X13" s="186"/>
      <c r="Y13" s="181" t="s">
        <v>343</v>
      </c>
      <c r="Z13" s="171" t="s">
        <v>413</v>
      </c>
      <c r="AA13" s="186"/>
      <c r="AB13" s="181" t="s">
        <v>343</v>
      </c>
      <c r="AC13" s="171" t="s">
        <v>337</v>
      </c>
      <c r="AD13" s="186"/>
      <c r="AE13" s="181" t="s">
        <v>343</v>
      </c>
      <c r="AF13" s="171" t="s">
        <v>410</v>
      </c>
      <c r="AG13" s="186"/>
      <c r="AH13" s="181" t="s">
        <v>343</v>
      </c>
      <c r="AI13" s="171" t="s">
        <v>261</v>
      </c>
      <c r="AJ13" s="192"/>
    </row>
    <row r="14" spans="1:36" ht="22" customHeight="1">
      <c r="A14" s="167" t="s">
        <v>183</v>
      </c>
      <c r="B14" s="171" t="s">
        <v>334</v>
      </c>
      <c r="C14" s="177"/>
      <c r="D14" s="181" t="s">
        <v>183</v>
      </c>
      <c r="E14" s="171" t="s">
        <v>412</v>
      </c>
      <c r="F14" s="177"/>
      <c r="G14" s="181" t="s">
        <v>183</v>
      </c>
      <c r="H14" s="171" t="s">
        <v>413</v>
      </c>
      <c r="I14" s="177"/>
      <c r="J14" s="181" t="s">
        <v>183</v>
      </c>
      <c r="K14" s="171" t="s">
        <v>414</v>
      </c>
      <c r="L14" s="177"/>
      <c r="M14" s="181" t="s">
        <v>183</v>
      </c>
      <c r="N14" s="171" t="s">
        <v>335</v>
      </c>
      <c r="O14" s="177"/>
      <c r="P14" s="181" t="s">
        <v>183</v>
      </c>
      <c r="Q14" s="171" t="s">
        <v>411</v>
      </c>
      <c r="R14" s="177"/>
      <c r="S14" s="181" t="s">
        <v>183</v>
      </c>
      <c r="T14" s="171" t="s">
        <v>337</v>
      </c>
      <c r="U14" s="177"/>
      <c r="V14" s="181" t="s">
        <v>183</v>
      </c>
      <c r="W14" s="171" t="s">
        <v>410</v>
      </c>
      <c r="X14" s="186"/>
      <c r="Y14" s="181" t="s">
        <v>183</v>
      </c>
      <c r="Z14" s="171" t="s">
        <v>411</v>
      </c>
      <c r="AA14" s="186"/>
      <c r="AB14" s="181" t="s">
        <v>183</v>
      </c>
      <c r="AC14" s="171" t="s">
        <v>412</v>
      </c>
      <c r="AD14" s="186"/>
      <c r="AE14" s="181" t="s">
        <v>183</v>
      </c>
      <c r="AF14" s="171" t="s">
        <v>413</v>
      </c>
      <c r="AG14" s="186"/>
      <c r="AH14" s="181" t="s">
        <v>183</v>
      </c>
      <c r="AI14" s="171" t="s">
        <v>413</v>
      </c>
      <c r="AJ14" s="192"/>
    </row>
    <row r="15" spans="1:36" ht="22" customHeight="1">
      <c r="A15" s="167" t="s">
        <v>250</v>
      </c>
      <c r="B15" s="171" t="s">
        <v>337</v>
      </c>
      <c r="C15" s="177"/>
      <c r="D15" s="181" t="s">
        <v>250</v>
      </c>
      <c r="E15" s="171" t="s">
        <v>335</v>
      </c>
      <c r="F15" s="177"/>
      <c r="G15" s="181" t="s">
        <v>250</v>
      </c>
      <c r="H15" s="171" t="s">
        <v>411</v>
      </c>
      <c r="I15" s="177"/>
      <c r="J15" s="181" t="s">
        <v>250</v>
      </c>
      <c r="K15" s="171" t="s">
        <v>337</v>
      </c>
      <c r="L15" s="177"/>
      <c r="M15" s="181" t="s">
        <v>250</v>
      </c>
      <c r="N15" s="171" t="s">
        <v>416</v>
      </c>
      <c r="O15" s="177"/>
      <c r="P15" s="181" t="s">
        <v>250</v>
      </c>
      <c r="Q15" s="171" t="s">
        <v>414</v>
      </c>
      <c r="R15" s="177"/>
      <c r="S15" s="181" t="s">
        <v>250</v>
      </c>
      <c r="T15" s="171" t="s">
        <v>412</v>
      </c>
      <c r="U15" s="177"/>
      <c r="V15" s="181" t="s">
        <v>250</v>
      </c>
      <c r="W15" s="171" t="s">
        <v>413</v>
      </c>
      <c r="X15" s="186"/>
      <c r="Y15" s="181" t="s">
        <v>250</v>
      </c>
      <c r="Z15" s="171" t="s">
        <v>414</v>
      </c>
      <c r="AA15" s="186"/>
      <c r="AB15" s="181" t="s">
        <v>250</v>
      </c>
      <c r="AC15" s="171" t="s">
        <v>335</v>
      </c>
      <c r="AD15" s="186"/>
      <c r="AE15" s="181" t="s">
        <v>250</v>
      </c>
      <c r="AF15" s="171" t="s">
        <v>417</v>
      </c>
      <c r="AG15" s="186"/>
      <c r="AH15" s="181" t="s">
        <v>250</v>
      </c>
      <c r="AI15" s="171" t="s">
        <v>411</v>
      </c>
      <c r="AJ15" s="192"/>
    </row>
    <row r="16" spans="1:36" ht="22" customHeight="1">
      <c r="A16" s="167" t="s">
        <v>345</v>
      </c>
      <c r="B16" s="171" t="s">
        <v>148</v>
      </c>
      <c r="C16" s="177"/>
      <c r="D16" s="181" t="s">
        <v>345</v>
      </c>
      <c r="E16" s="171" t="s">
        <v>410</v>
      </c>
      <c r="F16" s="177"/>
      <c r="G16" s="181" t="s">
        <v>345</v>
      </c>
      <c r="H16" s="171" t="s">
        <v>414</v>
      </c>
      <c r="I16" s="177"/>
      <c r="J16" s="181" t="s">
        <v>345</v>
      </c>
      <c r="K16" s="171" t="s">
        <v>412</v>
      </c>
      <c r="L16" s="177"/>
      <c r="M16" s="181" t="s">
        <v>345</v>
      </c>
      <c r="N16" s="171" t="s">
        <v>413</v>
      </c>
      <c r="O16" s="177"/>
      <c r="P16" s="181" t="s">
        <v>345</v>
      </c>
      <c r="Q16" s="171" t="s">
        <v>337</v>
      </c>
      <c r="R16" s="177"/>
      <c r="S16" s="181" t="s">
        <v>345</v>
      </c>
      <c r="T16" s="171" t="s">
        <v>335</v>
      </c>
      <c r="U16" s="177"/>
      <c r="V16" s="181" t="s">
        <v>345</v>
      </c>
      <c r="W16" s="171" t="s">
        <v>411</v>
      </c>
      <c r="X16" s="186"/>
      <c r="Y16" s="181" t="s">
        <v>345</v>
      </c>
      <c r="Z16" s="171" t="s">
        <v>337</v>
      </c>
      <c r="AA16" s="186"/>
      <c r="AB16" s="181" t="s">
        <v>345</v>
      </c>
      <c r="AC16" s="171" t="s">
        <v>340</v>
      </c>
      <c r="AD16" s="186"/>
      <c r="AE16" s="181" t="s">
        <v>345</v>
      </c>
      <c r="AF16" s="171" t="s">
        <v>414</v>
      </c>
      <c r="AG16" s="186"/>
      <c r="AH16" s="181" t="s">
        <v>345</v>
      </c>
      <c r="AI16" s="171" t="s">
        <v>414</v>
      </c>
      <c r="AJ16" s="192"/>
    </row>
    <row r="17" spans="1:36" ht="22" customHeight="1">
      <c r="A17" s="167" t="s">
        <v>346</v>
      </c>
      <c r="B17" s="171" t="s">
        <v>335</v>
      </c>
      <c r="C17" s="177"/>
      <c r="D17" s="181" t="s">
        <v>346</v>
      </c>
      <c r="E17" s="171" t="s">
        <v>413</v>
      </c>
      <c r="F17" s="177"/>
      <c r="G17" s="181" t="s">
        <v>346</v>
      </c>
      <c r="H17" s="171" t="s">
        <v>337</v>
      </c>
      <c r="I17" s="177"/>
      <c r="J17" s="181" t="s">
        <v>346</v>
      </c>
      <c r="K17" s="171" t="s">
        <v>335</v>
      </c>
      <c r="L17" s="177"/>
      <c r="M17" s="181" t="s">
        <v>346</v>
      </c>
      <c r="N17" s="171" t="s">
        <v>411</v>
      </c>
      <c r="O17" s="177"/>
      <c r="P17" s="181" t="s">
        <v>346</v>
      </c>
      <c r="Q17" s="171" t="s">
        <v>412</v>
      </c>
      <c r="R17" s="177"/>
      <c r="S17" s="181" t="s">
        <v>346</v>
      </c>
      <c r="T17" s="171" t="s">
        <v>340</v>
      </c>
      <c r="U17" s="177"/>
      <c r="V17" s="181" t="s">
        <v>346</v>
      </c>
      <c r="W17" s="171" t="s">
        <v>414</v>
      </c>
      <c r="X17" s="186"/>
      <c r="Y17" s="181" t="s">
        <v>346</v>
      </c>
      <c r="Z17" s="171" t="s">
        <v>412</v>
      </c>
      <c r="AA17" s="186"/>
      <c r="AB17" s="181" t="s">
        <v>346</v>
      </c>
      <c r="AC17" s="171" t="s">
        <v>413</v>
      </c>
      <c r="AD17" s="186"/>
      <c r="AE17" s="181" t="s">
        <v>346</v>
      </c>
      <c r="AF17" s="171" t="s">
        <v>337</v>
      </c>
      <c r="AG17" s="186"/>
      <c r="AH17" s="181" t="s">
        <v>346</v>
      </c>
      <c r="AI17" s="171" t="s">
        <v>337</v>
      </c>
      <c r="AJ17" s="192"/>
    </row>
    <row r="18" spans="1:36" ht="22" customHeight="1">
      <c r="A18" s="167" t="s">
        <v>288</v>
      </c>
      <c r="B18" s="171" t="s">
        <v>261</v>
      </c>
      <c r="C18" s="177"/>
      <c r="D18" s="181" t="s">
        <v>288</v>
      </c>
      <c r="E18" s="171" t="s">
        <v>411</v>
      </c>
      <c r="F18" s="177"/>
      <c r="G18" s="181" t="s">
        <v>288</v>
      </c>
      <c r="H18" s="171" t="s">
        <v>412</v>
      </c>
      <c r="I18" s="177"/>
      <c r="J18" s="181" t="s">
        <v>288</v>
      </c>
      <c r="K18" s="171" t="s">
        <v>410</v>
      </c>
      <c r="L18" s="177"/>
      <c r="M18" s="181" t="s">
        <v>288</v>
      </c>
      <c r="N18" s="171" t="s">
        <v>414</v>
      </c>
      <c r="O18" s="177"/>
      <c r="P18" s="181" t="s">
        <v>288</v>
      </c>
      <c r="Q18" s="171" t="s">
        <v>335</v>
      </c>
      <c r="R18" s="177"/>
      <c r="S18" s="181" t="s">
        <v>288</v>
      </c>
      <c r="T18" s="171" t="s">
        <v>413</v>
      </c>
      <c r="U18" s="177"/>
      <c r="V18" s="181" t="s">
        <v>288</v>
      </c>
      <c r="W18" s="171" t="s">
        <v>337</v>
      </c>
      <c r="X18" s="186"/>
      <c r="Y18" s="181" t="s">
        <v>288</v>
      </c>
      <c r="Z18" s="171" t="s">
        <v>335</v>
      </c>
      <c r="AA18" s="186"/>
      <c r="AB18" s="181" t="s">
        <v>288</v>
      </c>
      <c r="AC18" s="171" t="s">
        <v>411</v>
      </c>
      <c r="AD18" s="186"/>
      <c r="AE18" s="181" t="s">
        <v>288</v>
      </c>
      <c r="AF18" s="171" t="s">
        <v>412</v>
      </c>
      <c r="AG18" s="186"/>
      <c r="AH18" s="181" t="s">
        <v>288</v>
      </c>
      <c r="AI18" s="171" t="s">
        <v>412</v>
      </c>
      <c r="AJ18" s="192"/>
    </row>
    <row r="19" spans="1:36" ht="22" customHeight="1">
      <c r="A19" s="167" t="s">
        <v>7</v>
      </c>
      <c r="B19" s="171" t="s">
        <v>331</v>
      </c>
      <c r="C19" s="177"/>
      <c r="D19" s="181" t="s">
        <v>7</v>
      </c>
      <c r="E19" s="171" t="s">
        <v>414</v>
      </c>
      <c r="F19" s="177"/>
      <c r="G19" s="181" t="s">
        <v>7</v>
      </c>
      <c r="H19" s="171" t="s">
        <v>335</v>
      </c>
      <c r="I19" s="177"/>
      <c r="J19" s="181" t="s">
        <v>7</v>
      </c>
      <c r="K19" s="171" t="s">
        <v>413</v>
      </c>
      <c r="L19" s="177"/>
      <c r="M19" s="181" t="s">
        <v>7</v>
      </c>
      <c r="N19" s="171" t="s">
        <v>337</v>
      </c>
      <c r="O19" s="177"/>
      <c r="P19" s="181" t="s">
        <v>7</v>
      </c>
      <c r="Q19" s="171" t="s">
        <v>340</v>
      </c>
      <c r="R19" s="177"/>
      <c r="S19" s="181" t="s">
        <v>7</v>
      </c>
      <c r="T19" s="171" t="s">
        <v>411</v>
      </c>
      <c r="U19" s="177"/>
      <c r="V19" s="181" t="s">
        <v>7</v>
      </c>
      <c r="W19" s="171" t="s">
        <v>412</v>
      </c>
      <c r="X19" s="186"/>
      <c r="Y19" s="181" t="s">
        <v>7</v>
      </c>
      <c r="Z19" s="171" t="s">
        <v>410</v>
      </c>
      <c r="AA19" s="186"/>
      <c r="AB19" s="181" t="s">
        <v>7</v>
      </c>
      <c r="AC19" s="171" t="s">
        <v>414</v>
      </c>
      <c r="AD19" s="186"/>
      <c r="AE19" s="181" t="s">
        <v>7</v>
      </c>
      <c r="AF19" s="171" t="s">
        <v>335</v>
      </c>
      <c r="AG19" s="186"/>
      <c r="AH19" s="181" t="s">
        <v>7</v>
      </c>
      <c r="AI19" s="171" t="s">
        <v>335</v>
      </c>
      <c r="AJ19" s="192"/>
    </row>
    <row r="20" spans="1:36" ht="22" customHeight="1">
      <c r="A20" s="167" t="s">
        <v>347</v>
      </c>
      <c r="B20" s="171" t="s">
        <v>328</v>
      </c>
      <c r="C20" s="177"/>
      <c r="D20" s="181" t="s">
        <v>347</v>
      </c>
      <c r="E20" s="171" t="s">
        <v>337</v>
      </c>
      <c r="F20" s="177"/>
      <c r="G20" s="181" t="s">
        <v>347</v>
      </c>
      <c r="H20" s="171" t="s">
        <v>410</v>
      </c>
      <c r="I20" s="177"/>
      <c r="J20" s="181" t="s">
        <v>347</v>
      </c>
      <c r="K20" s="171" t="s">
        <v>411</v>
      </c>
      <c r="L20" s="177"/>
      <c r="M20" s="181" t="s">
        <v>347</v>
      </c>
      <c r="N20" s="171" t="s">
        <v>412</v>
      </c>
      <c r="O20" s="177"/>
      <c r="P20" s="181" t="s">
        <v>347</v>
      </c>
      <c r="Q20" s="171" t="s">
        <v>413</v>
      </c>
      <c r="R20" s="177"/>
      <c r="S20" s="181" t="s">
        <v>347</v>
      </c>
      <c r="T20" s="171" t="s">
        <v>414</v>
      </c>
      <c r="U20" s="177"/>
      <c r="V20" s="181" t="s">
        <v>347</v>
      </c>
      <c r="W20" s="171" t="s">
        <v>335</v>
      </c>
      <c r="X20" s="186"/>
      <c r="Y20" s="181" t="s">
        <v>347</v>
      </c>
      <c r="Z20" s="171" t="s">
        <v>413</v>
      </c>
      <c r="AA20" s="186"/>
      <c r="AB20" s="181" t="s">
        <v>347</v>
      </c>
      <c r="AC20" s="171" t="s">
        <v>337</v>
      </c>
      <c r="AD20" s="186"/>
      <c r="AE20" s="181" t="s">
        <v>347</v>
      </c>
      <c r="AF20" s="171" t="s">
        <v>410</v>
      </c>
      <c r="AG20" s="186"/>
      <c r="AH20" s="181" t="s">
        <v>347</v>
      </c>
      <c r="AI20" s="171" t="s">
        <v>261</v>
      </c>
      <c r="AJ20" s="192"/>
    </row>
    <row r="21" spans="1:36" ht="22" customHeight="1">
      <c r="A21" s="167" t="s">
        <v>175</v>
      </c>
      <c r="B21" s="171" t="s">
        <v>334</v>
      </c>
      <c r="C21" s="177"/>
      <c r="D21" s="181" t="s">
        <v>175</v>
      </c>
      <c r="E21" s="171" t="s">
        <v>412</v>
      </c>
      <c r="F21" s="177"/>
      <c r="G21" s="181" t="s">
        <v>175</v>
      </c>
      <c r="H21" s="171" t="s">
        <v>413</v>
      </c>
      <c r="I21" s="177"/>
      <c r="J21" s="181" t="s">
        <v>175</v>
      </c>
      <c r="K21" s="171" t="s">
        <v>414</v>
      </c>
      <c r="L21" s="177"/>
      <c r="M21" s="181" t="s">
        <v>175</v>
      </c>
      <c r="N21" s="171" t="s">
        <v>335</v>
      </c>
      <c r="O21" s="177"/>
      <c r="P21" s="181" t="s">
        <v>175</v>
      </c>
      <c r="Q21" s="171" t="s">
        <v>411</v>
      </c>
      <c r="R21" s="177"/>
      <c r="S21" s="181" t="s">
        <v>175</v>
      </c>
      <c r="T21" s="171" t="s">
        <v>337</v>
      </c>
      <c r="U21" s="177"/>
      <c r="V21" s="181" t="s">
        <v>175</v>
      </c>
      <c r="W21" s="171" t="s">
        <v>410</v>
      </c>
      <c r="X21" s="186"/>
      <c r="Y21" s="181" t="s">
        <v>175</v>
      </c>
      <c r="Z21" s="171" t="s">
        <v>411</v>
      </c>
      <c r="AA21" s="186"/>
      <c r="AB21" s="181" t="s">
        <v>175</v>
      </c>
      <c r="AC21" s="171" t="s">
        <v>412</v>
      </c>
      <c r="AD21" s="186"/>
      <c r="AE21" s="181" t="s">
        <v>175</v>
      </c>
      <c r="AF21" s="171" t="s">
        <v>413</v>
      </c>
      <c r="AG21" s="186"/>
      <c r="AH21" s="181" t="s">
        <v>175</v>
      </c>
      <c r="AI21" s="171" t="s">
        <v>413</v>
      </c>
      <c r="AJ21" s="192"/>
    </row>
    <row r="22" spans="1:36" ht="22" customHeight="1">
      <c r="A22" s="167" t="s">
        <v>348</v>
      </c>
      <c r="B22" s="171" t="s">
        <v>337</v>
      </c>
      <c r="C22" s="177"/>
      <c r="D22" s="181" t="s">
        <v>348</v>
      </c>
      <c r="E22" s="171" t="s">
        <v>335</v>
      </c>
      <c r="F22" s="177"/>
      <c r="G22" s="181" t="s">
        <v>348</v>
      </c>
      <c r="H22" s="171" t="s">
        <v>411</v>
      </c>
      <c r="I22" s="177"/>
      <c r="J22" s="181" t="s">
        <v>348</v>
      </c>
      <c r="K22" s="171" t="s">
        <v>337</v>
      </c>
      <c r="L22" s="177"/>
      <c r="M22" s="181" t="s">
        <v>348</v>
      </c>
      <c r="N22" s="171" t="s">
        <v>410</v>
      </c>
      <c r="O22" s="177"/>
      <c r="P22" s="181" t="s">
        <v>348</v>
      </c>
      <c r="Q22" s="171" t="s">
        <v>414</v>
      </c>
      <c r="R22" s="177"/>
      <c r="S22" s="181" t="s">
        <v>348</v>
      </c>
      <c r="T22" s="171" t="s">
        <v>412</v>
      </c>
      <c r="U22" s="177"/>
      <c r="V22" s="181" t="s">
        <v>348</v>
      </c>
      <c r="W22" s="171" t="s">
        <v>413</v>
      </c>
      <c r="X22" s="186"/>
      <c r="Y22" s="181" t="s">
        <v>348</v>
      </c>
      <c r="Z22" s="171" t="s">
        <v>414</v>
      </c>
      <c r="AA22" s="186"/>
      <c r="AB22" s="181" t="s">
        <v>348</v>
      </c>
      <c r="AC22" s="171" t="s">
        <v>335</v>
      </c>
      <c r="AD22" s="186"/>
      <c r="AE22" s="181" t="s">
        <v>348</v>
      </c>
      <c r="AF22" s="171" t="s">
        <v>411</v>
      </c>
      <c r="AG22" s="186"/>
      <c r="AH22" s="181" t="s">
        <v>348</v>
      </c>
      <c r="AI22" s="171" t="s">
        <v>411</v>
      </c>
      <c r="AJ22" s="192"/>
    </row>
    <row r="23" spans="1:36" ht="22" customHeight="1">
      <c r="A23" s="167" t="s">
        <v>349</v>
      </c>
      <c r="B23" s="171" t="s">
        <v>148</v>
      </c>
      <c r="C23" s="177"/>
      <c r="D23" s="181" t="s">
        <v>349</v>
      </c>
      <c r="E23" s="171" t="s">
        <v>410</v>
      </c>
      <c r="F23" s="177"/>
      <c r="G23" s="181" t="s">
        <v>349</v>
      </c>
      <c r="H23" s="171" t="s">
        <v>414</v>
      </c>
      <c r="I23" s="177"/>
      <c r="J23" s="181" t="s">
        <v>349</v>
      </c>
      <c r="K23" s="171" t="s">
        <v>412</v>
      </c>
      <c r="L23" s="177"/>
      <c r="M23" s="181" t="s">
        <v>349</v>
      </c>
      <c r="N23" s="171" t="s">
        <v>413</v>
      </c>
      <c r="O23" s="177"/>
      <c r="P23" s="181" t="s">
        <v>349</v>
      </c>
      <c r="Q23" s="171" t="s">
        <v>337</v>
      </c>
      <c r="R23" s="177"/>
      <c r="S23" s="181" t="s">
        <v>349</v>
      </c>
      <c r="T23" s="171" t="s">
        <v>335</v>
      </c>
      <c r="U23" s="177"/>
      <c r="V23" s="181" t="s">
        <v>349</v>
      </c>
      <c r="W23" s="171" t="s">
        <v>411</v>
      </c>
      <c r="X23" s="186"/>
      <c r="Y23" s="181" t="s">
        <v>349</v>
      </c>
      <c r="Z23" s="171" t="s">
        <v>337</v>
      </c>
      <c r="AA23" s="186"/>
      <c r="AB23" s="181" t="s">
        <v>349</v>
      </c>
      <c r="AC23" s="171" t="s">
        <v>410</v>
      </c>
      <c r="AD23" s="186"/>
      <c r="AE23" s="181" t="s">
        <v>349</v>
      </c>
      <c r="AF23" s="171" t="s">
        <v>414</v>
      </c>
      <c r="AG23" s="186"/>
      <c r="AH23" s="181" t="s">
        <v>349</v>
      </c>
      <c r="AI23" s="171" t="s">
        <v>414</v>
      </c>
      <c r="AJ23" s="192"/>
    </row>
    <row r="24" spans="1:36" ht="22" customHeight="1">
      <c r="A24" s="167" t="s">
        <v>350</v>
      </c>
      <c r="B24" s="171" t="s">
        <v>335</v>
      </c>
      <c r="C24" s="177"/>
      <c r="D24" s="181" t="s">
        <v>350</v>
      </c>
      <c r="E24" s="171" t="s">
        <v>413</v>
      </c>
      <c r="F24" s="177"/>
      <c r="G24" s="181" t="s">
        <v>350</v>
      </c>
      <c r="H24" s="171" t="s">
        <v>337</v>
      </c>
      <c r="I24" s="177"/>
      <c r="J24" s="181" t="s">
        <v>350</v>
      </c>
      <c r="K24" s="171" t="s">
        <v>335</v>
      </c>
      <c r="L24" s="177"/>
      <c r="M24" s="181" t="s">
        <v>350</v>
      </c>
      <c r="N24" s="171" t="s">
        <v>411</v>
      </c>
      <c r="O24" s="177"/>
      <c r="P24" s="181" t="s">
        <v>350</v>
      </c>
      <c r="Q24" s="171" t="s">
        <v>412</v>
      </c>
      <c r="R24" s="177"/>
      <c r="S24" s="181" t="s">
        <v>350</v>
      </c>
      <c r="T24" s="171" t="s">
        <v>410</v>
      </c>
      <c r="U24" s="177"/>
      <c r="V24" s="181" t="s">
        <v>350</v>
      </c>
      <c r="W24" s="171" t="s">
        <v>414</v>
      </c>
      <c r="X24" s="186"/>
      <c r="Y24" s="181" t="s">
        <v>350</v>
      </c>
      <c r="Z24" s="171" t="s">
        <v>412</v>
      </c>
      <c r="AA24" s="186"/>
      <c r="AB24" s="181" t="s">
        <v>350</v>
      </c>
      <c r="AC24" s="171" t="s">
        <v>413</v>
      </c>
      <c r="AD24" s="186"/>
      <c r="AE24" s="181" t="s">
        <v>350</v>
      </c>
      <c r="AF24" s="171" t="s">
        <v>337</v>
      </c>
      <c r="AG24" s="186"/>
      <c r="AH24" s="181" t="s">
        <v>350</v>
      </c>
      <c r="AI24" s="171" t="s">
        <v>231</v>
      </c>
      <c r="AJ24" s="192"/>
    </row>
    <row r="25" spans="1:36" ht="22" customHeight="1">
      <c r="A25" s="167" t="s">
        <v>249</v>
      </c>
      <c r="B25" s="171" t="s">
        <v>261</v>
      </c>
      <c r="C25" s="177"/>
      <c r="D25" s="181" t="s">
        <v>249</v>
      </c>
      <c r="E25" s="171" t="s">
        <v>411</v>
      </c>
      <c r="F25" s="177"/>
      <c r="G25" s="181" t="s">
        <v>249</v>
      </c>
      <c r="H25" s="171" t="s">
        <v>412</v>
      </c>
      <c r="I25" s="177"/>
      <c r="J25" s="181" t="s">
        <v>249</v>
      </c>
      <c r="K25" s="171" t="s">
        <v>340</v>
      </c>
      <c r="L25" s="177"/>
      <c r="M25" s="181" t="s">
        <v>249</v>
      </c>
      <c r="N25" s="171" t="s">
        <v>414</v>
      </c>
      <c r="O25" s="177"/>
      <c r="P25" s="181" t="s">
        <v>249</v>
      </c>
      <c r="Q25" s="171" t="s">
        <v>335</v>
      </c>
      <c r="R25" s="177"/>
      <c r="S25" s="181" t="s">
        <v>249</v>
      </c>
      <c r="T25" s="171" t="s">
        <v>413</v>
      </c>
      <c r="U25" s="177"/>
      <c r="V25" s="181" t="s">
        <v>249</v>
      </c>
      <c r="W25" s="171" t="s">
        <v>337</v>
      </c>
      <c r="X25" s="186"/>
      <c r="Y25" s="181" t="s">
        <v>249</v>
      </c>
      <c r="Z25" s="171" t="s">
        <v>335</v>
      </c>
      <c r="AA25" s="186"/>
      <c r="AB25" s="181" t="s">
        <v>249</v>
      </c>
      <c r="AC25" s="171" t="s">
        <v>411</v>
      </c>
      <c r="AD25" s="186"/>
      <c r="AE25" s="181" t="s">
        <v>249</v>
      </c>
      <c r="AF25" s="171" t="s">
        <v>412</v>
      </c>
      <c r="AG25" s="186"/>
      <c r="AH25" s="181" t="s">
        <v>249</v>
      </c>
      <c r="AI25" s="171" t="s">
        <v>412</v>
      </c>
      <c r="AJ25" s="192"/>
    </row>
    <row r="26" spans="1:36" ht="22" customHeight="1">
      <c r="A26" s="167" t="s">
        <v>352</v>
      </c>
      <c r="B26" s="171" t="s">
        <v>331</v>
      </c>
      <c r="C26" s="177"/>
      <c r="D26" s="181" t="s">
        <v>352</v>
      </c>
      <c r="E26" s="171" t="s">
        <v>414</v>
      </c>
      <c r="F26" s="177"/>
      <c r="G26" s="181" t="s">
        <v>352</v>
      </c>
      <c r="H26" s="171" t="s">
        <v>335</v>
      </c>
      <c r="I26" s="177"/>
      <c r="J26" s="181" t="s">
        <v>352</v>
      </c>
      <c r="K26" s="171" t="s">
        <v>413</v>
      </c>
      <c r="L26" s="177"/>
      <c r="M26" s="181" t="s">
        <v>352</v>
      </c>
      <c r="N26" s="171" t="s">
        <v>337</v>
      </c>
      <c r="O26" s="177"/>
      <c r="P26" s="181" t="s">
        <v>352</v>
      </c>
      <c r="Q26" s="171" t="s">
        <v>410</v>
      </c>
      <c r="R26" s="177"/>
      <c r="S26" s="181" t="s">
        <v>352</v>
      </c>
      <c r="T26" s="171" t="s">
        <v>411</v>
      </c>
      <c r="U26" s="177"/>
      <c r="V26" s="181" t="s">
        <v>352</v>
      </c>
      <c r="W26" s="171" t="s">
        <v>412</v>
      </c>
      <c r="X26" s="186"/>
      <c r="Y26" s="181" t="s">
        <v>352</v>
      </c>
      <c r="Z26" s="171" t="s">
        <v>410</v>
      </c>
      <c r="AA26" s="186"/>
      <c r="AB26" s="181" t="s">
        <v>352</v>
      </c>
      <c r="AC26" s="171" t="s">
        <v>414</v>
      </c>
      <c r="AD26" s="186"/>
      <c r="AE26" s="181" t="s">
        <v>352</v>
      </c>
      <c r="AF26" s="171" t="s">
        <v>335</v>
      </c>
      <c r="AG26" s="186"/>
      <c r="AH26" s="181" t="s">
        <v>352</v>
      </c>
      <c r="AI26" s="171" t="s">
        <v>335</v>
      </c>
      <c r="AJ26" s="192"/>
    </row>
    <row r="27" spans="1:36" ht="22" customHeight="1">
      <c r="A27" s="167" t="s">
        <v>353</v>
      </c>
      <c r="B27" s="171" t="s">
        <v>328</v>
      </c>
      <c r="C27" s="177"/>
      <c r="D27" s="181" t="s">
        <v>353</v>
      </c>
      <c r="E27" s="171" t="s">
        <v>337</v>
      </c>
      <c r="F27" s="177"/>
      <c r="G27" s="181" t="s">
        <v>353</v>
      </c>
      <c r="H27" s="171" t="s">
        <v>410</v>
      </c>
      <c r="I27" s="177"/>
      <c r="J27" s="181" t="s">
        <v>353</v>
      </c>
      <c r="K27" s="171" t="s">
        <v>411</v>
      </c>
      <c r="L27" s="177"/>
      <c r="M27" s="181" t="s">
        <v>353</v>
      </c>
      <c r="N27" s="171" t="s">
        <v>412</v>
      </c>
      <c r="O27" s="177"/>
      <c r="P27" s="181" t="s">
        <v>353</v>
      </c>
      <c r="Q27" s="171" t="s">
        <v>418</v>
      </c>
      <c r="R27" s="177"/>
      <c r="S27" s="181" t="s">
        <v>353</v>
      </c>
      <c r="T27" s="171" t="s">
        <v>414</v>
      </c>
      <c r="U27" s="177"/>
      <c r="V27" s="181" t="s">
        <v>353</v>
      </c>
      <c r="W27" s="171" t="s">
        <v>46</v>
      </c>
      <c r="X27" s="186"/>
      <c r="Y27" s="181" t="s">
        <v>353</v>
      </c>
      <c r="Z27" s="171" t="s">
        <v>413</v>
      </c>
      <c r="AA27" s="186"/>
      <c r="AB27" s="181" t="s">
        <v>353</v>
      </c>
      <c r="AC27" s="171" t="s">
        <v>337</v>
      </c>
      <c r="AD27" s="186"/>
      <c r="AE27" s="181" t="s">
        <v>353</v>
      </c>
      <c r="AF27" s="171" t="s">
        <v>340</v>
      </c>
      <c r="AG27" s="186"/>
      <c r="AH27" s="181" t="s">
        <v>353</v>
      </c>
      <c r="AI27" s="171" t="s">
        <v>261</v>
      </c>
      <c r="AJ27" s="192"/>
    </row>
    <row r="28" spans="1:36" ht="22" customHeight="1">
      <c r="A28" s="167" t="s">
        <v>91</v>
      </c>
      <c r="B28" s="171" t="s">
        <v>334</v>
      </c>
      <c r="C28" s="177"/>
      <c r="D28" s="181" t="s">
        <v>91</v>
      </c>
      <c r="E28" s="171" t="s">
        <v>412</v>
      </c>
      <c r="F28" s="177"/>
      <c r="G28" s="181" t="s">
        <v>91</v>
      </c>
      <c r="H28" s="171" t="s">
        <v>413</v>
      </c>
      <c r="I28" s="177"/>
      <c r="J28" s="181" t="s">
        <v>91</v>
      </c>
      <c r="K28" s="171" t="s">
        <v>414</v>
      </c>
      <c r="L28" s="177"/>
      <c r="M28" s="181" t="s">
        <v>91</v>
      </c>
      <c r="N28" s="171" t="s">
        <v>335</v>
      </c>
      <c r="O28" s="177"/>
      <c r="P28" s="181" t="s">
        <v>91</v>
      </c>
      <c r="Q28" s="171" t="s">
        <v>411</v>
      </c>
      <c r="R28" s="177"/>
      <c r="S28" s="181" t="s">
        <v>91</v>
      </c>
      <c r="T28" s="171" t="s">
        <v>337</v>
      </c>
      <c r="U28" s="177"/>
      <c r="V28" s="181" t="s">
        <v>91</v>
      </c>
      <c r="W28" s="171" t="s">
        <v>340</v>
      </c>
      <c r="X28" s="186"/>
      <c r="Y28" s="181" t="s">
        <v>91</v>
      </c>
      <c r="Z28" s="171" t="s">
        <v>411</v>
      </c>
      <c r="AA28" s="186"/>
      <c r="AB28" s="181" t="s">
        <v>91</v>
      </c>
      <c r="AC28" s="171" t="s">
        <v>412</v>
      </c>
      <c r="AD28" s="186"/>
      <c r="AE28" s="181" t="s">
        <v>91</v>
      </c>
      <c r="AF28" s="171" t="s">
        <v>413</v>
      </c>
      <c r="AG28" s="186"/>
      <c r="AH28" s="181" t="s">
        <v>91</v>
      </c>
      <c r="AI28" s="171" t="s">
        <v>413</v>
      </c>
      <c r="AJ28" s="192"/>
    </row>
    <row r="29" spans="1:36" ht="22" customHeight="1">
      <c r="A29" s="167" t="s">
        <v>327</v>
      </c>
      <c r="B29" s="171" t="s">
        <v>337</v>
      </c>
      <c r="C29" s="177"/>
      <c r="D29" s="181" t="s">
        <v>327</v>
      </c>
      <c r="E29" s="171" t="s">
        <v>335</v>
      </c>
      <c r="F29" s="177"/>
      <c r="G29" s="181" t="s">
        <v>327</v>
      </c>
      <c r="H29" s="171" t="s">
        <v>411</v>
      </c>
      <c r="I29" s="177"/>
      <c r="J29" s="181" t="s">
        <v>327</v>
      </c>
      <c r="K29" s="171" t="s">
        <v>337</v>
      </c>
      <c r="L29" s="177"/>
      <c r="M29" s="181" t="s">
        <v>327</v>
      </c>
      <c r="N29" s="171" t="s">
        <v>410</v>
      </c>
      <c r="O29" s="177"/>
      <c r="P29" s="181" t="s">
        <v>327</v>
      </c>
      <c r="Q29" s="171" t="s">
        <v>414</v>
      </c>
      <c r="R29" s="177"/>
      <c r="S29" s="181" t="s">
        <v>327</v>
      </c>
      <c r="T29" s="171" t="s">
        <v>412</v>
      </c>
      <c r="U29" s="177"/>
      <c r="V29" s="181" t="s">
        <v>327</v>
      </c>
      <c r="W29" s="171" t="s">
        <v>413</v>
      </c>
      <c r="X29" s="186"/>
      <c r="Y29" s="181" t="s">
        <v>327</v>
      </c>
      <c r="Z29" s="171" t="s">
        <v>414</v>
      </c>
      <c r="AA29" s="186"/>
      <c r="AB29" s="181" t="s">
        <v>327</v>
      </c>
      <c r="AC29" s="171" t="s">
        <v>335</v>
      </c>
      <c r="AD29" s="186"/>
      <c r="AE29" s="181" t="s">
        <v>327</v>
      </c>
      <c r="AF29" s="171" t="s">
        <v>411</v>
      </c>
      <c r="AG29" s="186"/>
      <c r="AH29" s="181" t="s">
        <v>327</v>
      </c>
      <c r="AI29" s="171" t="s">
        <v>411</v>
      </c>
      <c r="AJ29" s="192"/>
    </row>
    <row r="30" spans="1:36" ht="22" customHeight="1">
      <c r="A30" s="167" t="s">
        <v>332</v>
      </c>
      <c r="B30" s="171" t="s">
        <v>148</v>
      </c>
      <c r="C30" s="177"/>
      <c r="D30" s="181" t="s">
        <v>332</v>
      </c>
      <c r="E30" s="171" t="s">
        <v>410</v>
      </c>
      <c r="F30" s="177"/>
      <c r="G30" s="181" t="s">
        <v>332</v>
      </c>
      <c r="H30" s="171" t="s">
        <v>414</v>
      </c>
      <c r="I30" s="177"/>
      <c r="J30" s="181" t="s">
        <v>332</v>
      </c>
      <c r="K30" s="171" t="s">
        <v>412</v>
      </c>
      <c r="L30" s="177"/>
      <c r="M30" s="181" t="s">
        <v>332</v>
      </c>
      <c r="N30" s="171" t="s">
        <v>413</v>
      </c>
      <c r="O30" s="177"/>
      <c r="P30" s="181" t="s">
        <v>332</v>
      </c>
      <c r="Q30" s="171" t="s">
        <v>337</v>
      </c>
      <c r="R30" s="177"/>
      <c r="S30" s="181" t="s">
        <v>332</v>
      </c>
      <c r="T30" s="171" t="s">
        <v>335</v>
      </c>
      <c r="U30" s="177"/>
      <c r="V30" s="181" t="s">
        <v>332</v>
      </c>
      <c r="W30" s="171" t="s">
        <v>411</v>
      </c>
      <c r="X30" s="186"/>
      <c r="Y30" s="181" t="s">
        <v>332</v>
      </c>
      <c r="Z30" s="171" t="s">
        <v>337</v>
      </c>
      <c r="AA30" s="186"/>
      <c r="AB30" s="181" t="s">
        <v>332</v>
      </c>
      <c r="AC30" s="171" t="s">
        <v>410</v>
      </c>
      <c r="AD30" s="186"/>
      <c r="AE30" s="181" t="s">
        <v>332</v>
      </c>
      <c r="AF30" s="171" t="s">
        <v>414</v>
      </c>
      <c r="AG30" s="186"/>
      <c r="AH30" s="181" t="s">
        <v>332</v>
      </c>
      <c r="AI30" s="171" t="s">
        <v>414</v>
      </c>
      <c r="AJ30" s="192"/>
    </row>
    <row r="31" spans="1:36" ht="22" customHeight="1">
      <c r="A31" s="167" t="s">
        <v>355</v>
      </c>
      <c r="B31" s="171" t="s">
        <v>335</v>
      </c>
      <c r="C31" s="177"/>
      <c r="D31" s="181" t="s">
        <v>355</v>
      </c>
      <c r="E31" s="171" t="s">
        <v>413</v>
      </c>
      <c r="F31" s="177"/>
      <c r="G31" s="181" t="s">
        <v>355</v>
      </c>
      <c r="H31" s="171" t="s">
        <v>337</v>
      </c>
      <c r="I31" s="177"/>
      <c r="J31" s="181" t="s">
        <v>355</v>
      </c>
      <c r="K31" s="171" t="s">
        <v>335</v>
      </c>
      <c r="L31" s="177"/>
      <c r="M31" s="181" t="s">
        <v>355</v>
      </c>
      <c r="N31" s="171" t="s">
        <v>411</v>
      </c>
      <c r="O31" s="177"/>
      <c r="P31" s="181" t="s">
        <v>355</v>
      </c>
      <c r="Q31" s="171" t="s">
        <v>412</v>
      </c>
      <c r="R31" s="177"/>
      <c r="S31" s="181" t="s">
        <v>355</v>
      </c>
      <c r="T31" s="171" t="s">
        <v>410</v>
      </c>
      <c r="U31" s="177"/>
      <c r="V31" s="181" t="s">
        <v>355</v>
      </c>
      <c r="W31" s="171" t="s">
        <v>414</v>
      </c>
      <c r="X31" s="186"/>
      <c r="Y31" s="181" t="s">
        <v>355</v>
      </c>
      <c r="Z31" s="171" t="s">
        <v>412</v>
      </c>
      <c r="AA31" s="186"/>
      <c r="AB31" s="181" t="s">
        <v>355</v>
      </c>
      <c r="AC31" s="171" t="s">
        <v>413</v>
      </c>
      <c r="AD31" s="186"/>
      <c r="AE31" s="181" t="s">
        <v>355</v>
      </c>
      <c r="AF31" s="171" t="s">
        <v>337</v>
      </c>
      <c r="AG31" s="186"/>
      <c r="AH31" s="181" t="s">
        <v>355</v>
      </c>
      <c r="AI31" s="171" t="s">
        <v>337</v>
      </c>
      <c r="AJ31" s="192"/>
    </row>
    <row r="32" spans="1:36" ht="22" customHeight="1">
      <c r="A32" s="167" t="s">
        <v>248</v>
      </c>
      <c r="B32" s="171" t="s">
        <v>261</v>
      </c>
      <c r="C32" s="177"/>
      <c r="D32" s="181" t="s">
        <v>248</v>
      </c>
      <c r="E32" s="171" t="s">
        <v>411</v>
      </c>
      <c r="F32" s="177"/>
      <c r="G32" s="181" t="s">
        <v>248</v>
      </c>
      <c r="H32" s="171" t="s">
        <v>412</v>
      </c>
      <c r="I32" s="177"/>
      <c r="J32" s="181" t="s">
        <v>248</v>
      </c>
      <c r="K32" s="171" t="s">
        <v>410</v>
      </c>
      <c r="L32" s="177"/>
      <c r="M32" s="181" t="s">
        <v>248</v>
      </c>
      <c r="N32" s="171" t="s">
        <v>414</v>
      </c>
      <c r="O32" s="177"/>
      <c r="P32" s="181" t="s">
        <v>248</v>
      </c>
      <c r="Q32" s="171" t="s">
        <v>335</v>
      </c>
      <c r="R32" s="177"/>
      <c r="S32" s="181" t="s">
        <v>248</v>
      </c>
      <c r="T32" s="171" t="s">
        <v>413</v>
      </c>
      <c r="U32" s="177"/>
      <c r="V32" s="181" t="s">
        <v>248</v>
      </c>
      <c r="W32" s="171" t="s">
        <v>337</v>
      </c>
      <c r="X32" s="186"/>
      <c r="Y32" s="181" t="s">
        <v>248</v>
      </c>
      <c r="Z32" s="171" t="s">
        <v>335</v>
      </c>
      <c r="AA32" s="186"/>
      <c r="AB32" s="181" t="s">
        <v>248</v>
      </c>
      <c r="AC32" s="171" t="s">
        <v>411</v>
      </c>
      <c r="AD32" s="186"/>
      <c r="AE32" s="181" t="s">
        <v>248</v>
      </c>
      <c r="AF32" s="171" t="s">
        <v>412</v>
      </c>
      <c r="AG32" s="186"/>
      <c r="AH32" s="181" t="s">
        <v>248</v>
      </c>
      <c r="AI32" s="171" t="s">
        <v>412</v>
      </c>
      <c r="AJ32" s="192"/>
    </row>
    <row r="33" spans="1:36" ht="22" customHeight="1">
      <c r="A33" s="167" t="s">
        <v>356</v>
      </c>
      <c r="B33" s="171" t="s">
        <v>419</v>
      </c>
      <c r="C33" s="177"/>
      <c r="D33" s="181" t="s">
        <v>356</v>
      </c>
      <c r="E33" s="171" t="s">
        <v>414</v>
      </c>
      <c r="F33" s="177"/>
      <c r="G33" s="181" t="s">
        <v>356</v>
      </c>
      <c r="H33" s="171" t="s">
        <v>335</v>
      </c>
      <c r="I33" s="177"/>
      <c r="J33" s="181" t="s">
        <v>356</v>
      </c>
      <c r="K33" s="171" t="s">
        <v>413</v>
      </c>
      <c r="L33" s="177"/>
      <c r="M33" s="181" t="s">
        <v>356</v>
      </c>
      <c r="N33" s="171" t="s">
        <v>337</v>
      </c>
      <c r="O33" s="177"/>
      <c r="P33" s="181" t="s">
        <v>356</v>
      </c>
      <c r="Q33" s="171" t="s">
        <v>261</v>
      </c>
      <c r="R33" s="177"/>
      <c r="S33" s="181" t="s">
        <v>356</v>
      </c>
      <c r="T33" s="171" t="s">
        <v>411</v>
      </c>
      <c r="U33" s="177"/>
      <c r="V33" s="181" t="s">
        <v>356</v>
      </c>
      <c r="W33" s="171" t="s">
        <v>412</v>
      </c>
      <c r="X33" s="186"/>
      <c r="Y33" s="181" t="s">
        <v>356</v>
      </c>
      <c r="Z33" s="171" t="s">
        <v>261</v>
      </c>
      <c r="AA33" s="186"/>
      <c r="AB33" s="181" t="s">
        <v>356</v>
      </c>
      <c r="AC33" s="171" t="s">
        <v>414</v>
      </c>
      <c r="AD33" s="186"/>
      <c r="AE33" s="181"/>
      <c r="AF33" s="171"/>
      <c r="AG33" s="186"/>
      <c r="AH33" s="181" t="s">
        <v>356</v>
      </c>
      <c r="AI33" s="171" t="s">
        <v>335</v>
      </c>
      <c r="AJ33" s="192"/>
    </row>
    <row r="34" spans="1:36" ht="22" customHeight="1">
      <c r="A34" s="167" t="s">
        <v>220</v>
      </c>
      <c r="B34" s="171" t="s">
        <v>328</v>
      </c>
      <c r="C34" s="177"/>
      <c r="D34" s="181" t="s">
        <v>220</v>
      </c>
      <c r="E34" s="171" t="s">
        <v>337</v>
      </c>
      <c r="F34" s="186"/>
      <c r="G34" s="181" t="s">
        <v>220</v>
      </c>
      <c r="H34" s="171" t="s">
        <v>261</v>
      </c>
      <c r="I34" s="186"/>
      <c r="J34" s="181" t="s">
        <v>220</v>
      </c>
      <c r="K34" s="171" t="s">
        <v>411</v>
      </c>
      <c r="L34" s="186"/>
      <c r="M34" s="181" t="s">
        <v>220</v>
      </c>
      <c r="N34" s="171" t="s">
        <v>412</v>
      </c>
      <c r="O34" s="186"/>
      <c r="P34" s="181" t="s">
        <v>220</v>
      </c>
      <c r="Q34" s="171" t="s">
        <v>331</v>
      </c>
      <c r="R34" s="186"/>
      <c r="S34" s="181" t="s">
        <v>220</v>
      </c>
      <c r="T34" s="171" t="s">
        <v>334</v>
      </c>
      <c r="U34" s="186"/>
      <c r="V34" s="181" t="s">
        <v>220</v>
      </c>
      <c r="W34" s="171" t="s">
        <v>335</v>
      </c>
      <c r="X34" s="186"/>
      <c r="Y34" s="181" t="s">
        <v>220</v>
      </c>
      <c r="Z34" s="171" t="s">
        <v>331</v>
      </c>
      <c r="AA34" s="186"/>
      <c r="AB34" s="181" t="s">
        <v>220</v>
      </c>
      <c r="AC34" s="171" t="s">
        <v>337</v>
      </c>
      <c r="AD34" s="186"/>
      <c r="AE34" s="189"/>
      <c r="AF34" s="171"/>
      <c r="AG34" s="186"/>
      <c r="AH34" s="181" t="s">
        <v>220</v>
      </c>
      <c r="AI34" s="171" t="s">
        <v>261</v>
      </c>
      <c r="AJ34" s="192"/>
    </row>
    <row r="35" spans="1:36" ht="22" customHeight="1" thickBot="1">
      <c r="A35" s="168"/>
      <c r="B35" s="172"/>
      <c r="C35" s="178"/>
      <c r="D35" s="560" t="s">
        <v>357</v>
      </c>
      <c r="E35" s="184" t="s">
        <v>148</v>
      </c>
      <c r="F35" s="187"/>
      <c r="G35" s="182"/>
      <c r="H35" s="561"/>
      <c r="I35" s="187"/>
      <c r="J35" s="182" t="s">
        <v>357</v>
      </c>
      <c r="K35" s="562" t="s">
        <v>414</v>
      </c>
      <c r="L35" s="187"/>
      <c r="M35" s="560" t="s">
        <v>357</v>
      </c>
      <c r="N35" s="171" t="s">
        <v>335</v>
      </c>
      <c r="O35" s="187"/>
      <c r="P35" s="188"/>
      <c r="Q35" s="561"/>
      <c r="R35" s="187"/>
      <c r="S35" s="560" t="s">
        <v>357</v>
      </c>
      <c r="T35" s="184" t="s">
        <v>337</v>
      </c>
      <c r="U35" s="187"/>
      <c r="V35" s="563"/>
      <c r="W35" s="184"/>
      <c r="X35" s="187"/>
      <c r="Y35" s="560" t="s">
        <v>357</v>
      </c>
      <c r="Z35" s="184" t="s">
        <v>328</v>
      </c>
      <c r="AA35" s="187"/>
      <c r="AB35" s="182" t="s">
        <v>357</v>
      </c>
      <c r="AC35" s="562" t="s">
        <v>148</v>
      </c>
      <c r="AD35" s="187"/>
      <c r="AE35" s="188"/>
      <c r="AF35" s="561"/>
      <c r="AG35" s="187"/>
      <c r="AH35" s="560" t="s">
        <v>357</v>
      </c>
      <c r="AI35" s="184" t="s">
        <v>413</v>
      </c>
      <c r="AJ35" s="193"/>
    </row>
    <row r="36" spans="1:36" ht="22" customHeight="1" thickBot="1">
      <c r="A36" s="564" t="s">
        <v>140</v>
      </c>
      <c r="B36" s="565"/>
      <c r="C36" s="195">
        <f>COUNTIF(C5:C35,"●")</f>
        <v>0</v>
      </c>
      <c r="D36" s="555" t="s">
        <v>140</v>
      </c>
      <c r="E36" s="566"/>
      <c r="F36" s="195">
        <f>COUNTIF(F5:F35,"●")</f>
        <v>0</v>
      </c>
      <c r="G36" s="567" t="s">
        <v>140</v>
      </c>
      <c r="H36" s="565"/>
      <c r="I36" s="195">
        <f>COUNTIF(I5:I35,"●")</f>
        <v>0</v>
      </c>
      <c r="J36" s="567" t="s">
        <v>140</v>
      </c>
      <c r="K36" s="565"/>
      <c r="L36" s="195">
        <f>COUNTIF(L5:L35,"●")</f>
        <v>0</v>
      </c>
      <c r="M36" s="556" t="s">
        <v>140</v>
      </c>
      <c r="N36" s="566"/>
      <c r="O36" s="195">
        <f>COUNTIF(O5:O35,"●")</f>
        <v>0</v>
      </c>
      <c r="P36" s="567" t="s">
        <v>140</v>
      </c>
      <c r="Q36" s="565"/>
      <c r="R36" s="195">
        <f>COUNTIF(R5:R35,"●")</f>
        <v>0</v>
      </c>
      <c r="S36" s="556" t="s">
        <v>140</v>
      </c>
      <c r="T36" s="556"/>
      <c r="U36" s="196">
        <f>COUNTIF(U5:U35,"●")</f>
        <v>0</v>
      </c>
      <c r="V36" s="556" t="s">
        <v>140</v>
      </c>
      <c r="W36" s="566"/>
      <c r="X36" s="195">
        <f>COUNTIF(X5:X35,"●")</f>
        <v>0</v>
      </c>
      <c r="Y36" s="556" t="s">
        <v>140</v>
      </c>
      <c r="Z36" s="566"/>
      <c r="AA36" s="195">
        <f>COUNTIF(AA5:AA35,"●")</f>
        <v>0</v>
      </c>
      <c r="AB36" s="567" t="s">
        <v>140</v>
      </c>
      <c r="AC36" s="565"/>
      <c r="AD36" s="195">
        <f>COUNTIF(AD5:AD35,"●")</f>
        <v>0</v>
      </c>
      <c r="AE36" s="567" t="s">
        <v>140</v>
      </c>
      <c r="AF36" s="565"/>
      <c r="AG36" s="195">
        <f>COUNTIF(AG5:AG35,"●")</f>
        <v>0</v>
      </c>
      <c r="AH36" s="556" t="s">
        <v>140</v>
      </c>
      <c r="AI36" s="566"/>
      <c r="AJ36" s="197">
        <f>COUNTIF(AJ5:AJ35,"●")</f>
        <v>0</v>
      </c>
    </row>
    <row r="37" spans="1:36" ht="22" customHeight="1" thickBot="1">
      <c r="A37" s="169"/>
      <c r="B37" s="173"/>
      <c r="C37" s="17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555" t="s">
        <v>358</v>
      </c>
      <c r="AI37" s="557"/>
      <c r="AJ37" s="194">
        <f>C36+F36+I36+L36+O36+R36+U36+X36+AA36+AD36+AG36+AJ36</f>
        <v>0</v>
      </c>
    </row>
  </sheetData>
  <mergeCells count="27">
    <mergeCell ref="AH37:AI37"/>
    <mergeCell ref="S36:T36"/>
    <mergeCell ref="V36:W36"/>
    <mergeCell ref="Y36:Z36"/>
    <mergeCell ref="AB36:AC36"/>
    <mergeCell ref="AE36:AF36"/>
    <mergeCell ref="AH36:AI36"/>
    <mergeCell ref="Y3:AA3"/>
    <mergeCell ref="AB3:AD3"/>
    <mergeCell ref="AE3:AG3"/>
    <mergeCell ref="AH3:AJ3"/>
    <mergeCell ref="A36:B36"/>
    <mergeCell ref="D36:E36"/>
    <mergeCell ref="G36:H36"/>
    <mergeCell ref="J36:K36"/>
    <mergeCell ref="M36:N36"/>
    <mergeCell ref="P36:Q36"/>
    <mergeCell ref="AI1:AJ1"/>
    <mergeCell ref="AB2:AJ2"/>
    <mergeCell ref="A3:C3"/>
    <mergeCell ref="D3:F3"/>
    <mergeCell ref="G3:I3"/>
    <mergeCell ref="J3:L3"/>
    <mergeCell ref="M3:O3"/>
    <mergeCell ref="P3:R3"/>
    <mergeCell ref="S3:U3"/>
    <mergeCell ref="V3:X3"/>
  </mergeCells>
  <phoneticPr fontId="68"/>
  <pageMargins left="0.7" right="0.7" top="0.75" bottom="0.75" header="0.3" footer="0.3"/>
  <pageSetup paperSize="9" scale="62"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9D7E9-3E84-4930-AA28-BAF6091BE91D}">
  <sheetPr>
    <tabColor rgb="FF00FF00"/>
    <pageSetUpPr fitToPage="1"/>
  </sheetPr>
  <dimension ref="A1:AJ37"/>
  <sheetViews>
    <sheetView view="pageBreakPreview" zoomScale="85" zoomScaleNormal="100" zoomScaleSheetLayoutView="85" workbookViewId="0">
      <pane ySplit="4" topLeftCell="A20" activePane="bottomLeft" state="frozen"/>
      <selection activeCell="G30" sqref="G30"/>
      <selection pane="bottomLeft" activeCell="P28" sqref="P28"/>
    </sheetView>
  </sheetViews>
  <sheetFormatPr defaultColWidth="9" defaultRowHeight="12"/>
  <cols>
    <col min="1" max="1" width="5.36328125" style="160" bestFit="1" customWidth="1"/>
    <col min="2" max="2" width="8.08984375" style="161" customWidth="1"/>
    <col min="3" max="3" width="3.6328125" style="161" customWidth="1"/>
    <col min="4" max="4" width="5.36328125" style="162" customWidth="1"/>
    <col min="5" max="5" width="8.08984375" style="162" customWidth="1"/>
    <col min="6" max="6" width="3.6328125" style="162" customWidth="1"/>
    <col min="7" max="7" width="5.36328125" style="162" customWidth="1"/>
    <col min="8" max="8" width="8.08984375" style="162" customWidth="1"/>
    <col min="9" max="9" width="3.6328125" style="162" customWidth="1"/>
    <col min="10" max="10" width="5.36328125" style="162" customWidth="1"/>
    <col min="11" max="11" width="8.08984375" style="162" customWidth="1"/>
    <col min="12" max="12" width="3.6328125" style="162" customWidth="1"/>
    <col min="13" max="13" width="5.36328125" style="162" customWidth="1"/>
    <col min="14" max="14" width="8.08984375" style="162" customWidth="1"/>
    <col min="15" max="15" width="3.6328125" style="162" customWidth="1"/>
    <col min="16" max="16" width="5.36328125" style="162" customWidth="1"/>
    <col min="17" max="17" width="8.08984375" style="162" customWidth="1"/>
    <col min="18" max="18" width="3.6328125" style="162" customWidth="1"/>
    <col min="19" max="19" width="5.36328125" style="162" customWidth="1"/>
    <col min="20" max="20" width="8.08984375" style="162" customWidth="1"/>
    <col min="21" max="21" width="3.6328125" style="162" customWidth="1"/>
    <col min="22" max="22" width="5.36328125" style="162" customWidth="1"/>
    <col min="23" max="23" width="8.08984375" style="162" customWidth="1"/>
    <col min="24" max="24" width="3.6328125" style="162" customWidth="1"/>
    <col min="25" max="25" width="5.36328125" style="162" customWidth="1"/>
    <col min="26" max="26" width="8.08984375" style="162" customWidth="1"/>
    <col min="27" max="27" width="3.6328125" style="162" customWidth="1"/>
    <col min="28" max="28" width="5.36328125" style="162" customWidth="1"/>
    <col min="29" max="29" width="8.08984375" style="162" customWidth="1"/>
    <col min="30" max="30" width="3.6328125" style="162" customWidth="1"/>
    <col min="31" max="31" width="5.36328125" style="162" customWidth="1"/>
    <col min="32" max="32" width="8.08984375" style="162" customWidth="1"/>
    <col min="33" max="33" width="3.6328125" style="162" customWidth="1"/>
    <col min="34" max="34" width="5.36328125" style="162" customWidth="1"/>
    <col min="35" max="35" width="8.08984375" style="162" customWidth="1"/>
    <col min="36" max="36" width="3.6328125" style="162" customWidth="1"/>
    <col min="37" max="16384" width="9" style="162"/>
  </cols>
  <sheetData>
    <row r="1" spans="1:36" ht="22" customHeight="1">
      <c r="A1" s="163" t="s">
        <v>360</v>
      </c>
      <c r="B1" s="170"/>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558" t="s">
        <v>364</v>
      </c>
      <c r="AJ1" s="568"/>
    </row>
    <row r="2" spans="1:36" ht="22" customHeight="1" thickBot="1">
      <c r="A2" s="164"/>
      <c r="AB2" s="551" t="s">
        <v>330</v>
      </c>
      <c r="AC2" s="551"/>
      <c r="AD2" s="551"/>
      <c r="AE2" s="551"/>
      <c r="AF2" s="551"/>
      <c r="AG2" s="551"/>
      <c r="AH2" s="551"/>
      <c r="AI2" s="551"/>
      <c r="AJ2" s="551"/>
    </row>
    <row r="3" spans="1:36" ht="22" customHeight="1">
      <c r="A3" s="552" t="s">
        <v>397</v>
      </c>
      <c r="B3" s="553"/>
      <c r="C3" s="553"/>
      <c r="D3" s="553" t="s">
        <v>398</v>
      </c>
      <c r="E3" s="553"/>
      <c r="F3" s="553"/>
      <c r="G3" s="553" t="s">
        <v>399</v>
      </c>
      <c r="H3" s="553"/>
      <c r="I3" s="553"/>
      <c r="J3" s="553" t="s">
        <v>400</v>
      </c>
      <c r="K3" s="553"/>
      <c r="L3" s="553"/>
      <c r="M3" s="553" t="s">
        <v>401</v>
      </c>
      <c r="N3" s="553"/>
      <c r="O3" s="553"/>
      <c r="P3" s="553" t="s">
        <v>402</v>
      </c>
      <c r="Q3" s="553"/>
      <c r="R3" s="553"/>
      <c r="S3" s="553" t="s">
        <v>403</v>
      </c>
      <c r="T3" s="553"/>
      <c r="U3" s="553"/>
      <c r="V3" s="553" t="s">
        <v>404</v>
      </c>
      <c r="W3" s="553"/>
      <c r="X3" s="553"/>
      <c r="Y3" s="553" t="s">
        <v>405</v>
      </c>
      <c r="Z3" s="553"/>
      <c r="AA3" s="553"/>
      <c r="AB3" s="553" t="s">
        <v>406</v>
      </c>
      <c r="AC3" s="553"/>
      <c r="AD3" s="553"/>
      <c r="AE3" s="553" t="s">
        <v>407</v>
      </c>
      <c r="AF3" s="553"/>
      <c r="AG3" s="553"/>
      <c r="AH3" s="553" t="s">
        <v>408</v>
      </c>
      <c r="AI3" s="553"/>
      <c r="AJ3" s="554"/>
    </row>
    <row r="4" spans="1:36" ht="22" customHeight="1" thickBot="1">
      <c r="A4" s="165" t="s">
        <v>289</v>
      </c>
      <c r="B4" s="559" t="s">
        <v>101</v>
      </c>
      <c r="C4" s="175" t="s">
        <v>237</v>
      </c>
      <c r="D4" s="179" t="s">
        <v>289</v>
      </c>
      <c r="E4" s="559" t="s">
        <v>101</v>
      </c>
      <c r="F4" s="175" t="s">
        <v>237</v>
      </c>
      <c r="G4" s="179" t="s">
        <v>289</v>
      </c>
      <c r="H4" s="559" t="s">
        <v>101</v>
      </c>
      <c r="I4" s="175" t="s">
        <v>237</v>
      </c>
      <c r="J4" s="179" t="s">
        <v>289</v>
      </c>
      <c r="K4" s="559" t="s">
        <v>101</v>
      </c>
      <c r="L4" s="175" t="s">
        <v>237</v>
      </c>
      <c r="M4" s="179" t="s">
        <v>289</v>
      </c>
      <c r="N4" s="559" t="s">
        <v>101</v>
      </c>
      <c r="O4" s="175" t="s">
        <v>237</v>
      </c>
      <c r="P4" s="179" t="s">
        <v>289</v>
      </c>
      <c r="Q4" s="559" t="s">
        <v>101</v>
      </c>
      <c r="R4" s="175" t="s">
        <v>237</v>
      </c>
      <c r="S4" s="179" t="s">
        <v>289</v>
      </c>
      <c r="T4" s="559" t="s">
        <v>101</v>
      </c>
      <c r="U4" s="175" t="s">
        <v>237</v>
      </c>
      <c r="V4" s="179" t="s">
        <v>289</v>
      </c>
      <c r="W4" s="559" t="s">
        <v>101</v>
      </c>
      <c r="X4" s="175" t="s">
        <v>237</v>
      </c>
      <c r="Y4" s="179" t="s">
        <v>289</v>
      </c>
      <c r="Z4" s="559" t="s">
        <v>101</v>
      </c>
      <c r="AA4" s="175" t="s">
        <v>237</v>
      </c>
      <c r="AB4" s="179" t="s">
        <v>289</v>
      </c>
      <c r="AC4" s="559" t="s">
        <v>101</v>
      </c>
      <c r="AD4" s="175" t="s">
        <v>237</v>
      </c>
      <c r="AE4" s="179" t="s">
        <v>289</v>
      </c>
      <c r="AF4" s="559" t="s">
        <v>101</v>
      </c>
      <c r="AG4" s="175" t="s">
        <v>237</v>
      </c>
      <c r="AH4" s="179" t="s">
        <v>289</v>
      </c>
      <c r="AI4" s="559" t="s">
        <v>101</v>
      </c>
      <c r="AJ4" s="190" t="s">
        <v>237</v>
      </c>
    </row>
    <row r="5" spans="1:36" ht="22" customHeight="1">
      <c r="A5" s="166" t="s">
        <v>333</v>
      </c>
      <c r="B5" s="171" t="s">
        <v>331</v>
      </c>
      <c r="C5" s="176"/>
      <c r="D5" s="180" t="s">
        <v>333</v>
      </c>
      <c r="E5" s="171" t="s">
        <v>334</v>
      </c>
      <c r="F5" s="185"/>
      <c r="G5" s="180" t="s">
        <v>333</v>
      </c>
      <c r="H5" s="171" t="s">
        <v>409</v>
      </c>
      <c r="I5" s="185"/>
      <c r="J5" s="180" t="s">
        <v>333</v>
      </c>
      <c r="K5" s="171" t="s">
        <v>331</v>
      </c>
      <c r="L5" s="185"/>
      <c r="M5" s="180" t="s">
        <v>333</v>
      </c>
      <c r="N5" s="171" t="s">
        <v>337</v>
      </c>
      <c r="O5" s="185"/>
      <c r="P5" s="180" t="s">
        <v>333</v>
      </c>
      <c r="Q5" s="171" t="s">
        <v>261</v>
      </c>
      <c r="R5" s="185"/>
      <c r="S5" s="180" t="s">
        <v>333</v>
      </c>
      <c r="T5" s="171" t="s">
        <v>328</v>
      </c>
      <c r="U5" s="185"/>
      <c r="V5" s="180" t="s">
        <v>333</v>
      </c>
      <c r="W5" s="171" t="s">
        <v>148</v>
      </c>
      <c r="X5" s="185"/>
      <c r="Y5" s="180" t="s">
        <v>333</v>
      </c>
      <c r="Z5" s="171" t="s">
        <v>261</v>
      </c>
      <c r="AA5" s="185"/>
      <c r="AB5" s="180" t="s">
        <v>333</v>
      </c>
      <c r="AC5" s="171" t="s">
        <v>334</v>
      </c>
      <c r="AD5" s="185"/>
      <c r="AE5" s="180" t="s">
        <v>333</v>
      </c>
      <c r="AF5" s="171" t="s">
        <v>335</v>
      </c>
      <c r="AG5" s="185"/>
      <c r="AH5" s="180" t="s">
        <v>333</v>
      </c>
      <c r="AI5" s="171" t="s">
        <v>335</v>
      </c>
      <c r="AJ5" s="191"/>
    </row>
    <row r="6" spans="1:36" ht="22" customHeight="1">
      <c r="A6" s="167" t="s">
        <v>338</v>
      </c>
      <c r="B6" s="171" t="s">
        <v>328</v>
      </c>
      <c r="C6" s="177"/>
      <c r="D6" s="181" t="s">
        <v>338</v>
      </c>
      <c r="E6" s="171" t="s">
        <v>337</v>
      </c>
      <c r="F6" s="177"/>
      <c r="G6" s="181" t="s">
        <v>338</v>
      </c>
      <c r="H6" s="171" t="s">
        <v>410</v>
      </c>
      <c r="I6" s="177"/>
      <c r="J6" s="181" t="s">
        <v>338</v>
      </c>
      <c r="K6" s="171" t="s">
        <v>411</v>
      </c>
      <c r="L6" s="177"/>
      <c r="M6" s="181" t="s">
        <v>338</v>
      </c>
      <c r="N6" s="171" t="s">
        <v>412</v>
      </c>
      <c r="O6" s="177"/>
      <c r="P6" s="181" t="s">
        <v>338</v>
      </c>
      <c r="Q6" s="171" t="s">
        <v>413</v>
      </c>
      <c r="R6" s="177"/>
      <c r="S6" s="181" t="s">
        <v>338</v>
      </c>
      <c r="T6" s="171" t="s">
        <v>414</v>
      </c>
      <c r="U6" s="177"/>
      <c r="V6" s="181" t="s">
        <v>338</v>
      </c>
      <c r="W6" s="171" t="s">
        <v>335</v>
      </c>
      <c r="X6" s="186"/>
      <c r="Y6" s="181" t="s">
        <v>338</v>
      </c>
      <c r="Z6" s="171" t="s">
        <v>413</v>
      </c>
      <c r="AA6" s="186"/>
      <c r="AB6" s="181" t="s">
        <v>338</v>
      </c>
      <c r="AC6" s="171" t="s">
        <v>337</v>
      </c>
      <c r="AD6" s="186"/>
      <c r="AE6" s="181" t="s">
        <v>338</v>
      </c>
      <c r="AF6" s="171" t="s">
        <v>410</v>
      </c>
      <c r="AG6" s="186"/>
      <c r="AH6" s="181" t="s">
        <v>338</v>
      </c>
      <c r="AI6" s="171" t="s">
        <v>261</v>
      </c>
      <c r="AJ6" s="192"/>
    </row>
    <row r="7" spans="1:36" ht="22" customHeight="1">
      <c r="A7" s="167" t="s">
        <v>339</v>
      </c>
      <c r="B7" s="171" t="s">
        <v>334</v>
      </c>
      <c r="C7" s="177"/>
      <c r="D7" s="181" t="s">
        <v>339</v>
      </c>
      <c r="E7" s="171" t="s">
        <v>171</v>
      </c>
      <c r="F7" s="177"/>
      <c r="G7" s="181" t="s">
        <v>339</v>
      </c>
      <c r="H7" s="171" t="s">
        <v>413</v>
      </c>
      <c r="I7" s="177"/>
      <c r="J7" s="181" t="s">
        <v>339</v>
      </c>
      <c r="K7" s="171" t="s">
        <v>414</v>
      </c>
      <c r="L7" s="177"/>
      <c r="M7" s="181" t="s">
        <v>339</v>
      </c>
      <c r="N7" s="171" t="s">
        <v>335</v>
      </c>
      <c r="O7" s="177"/>
      <c r="P7" s="181" t="s">
        <v>339</v>
      </c>
      <c r="Q7" s="171" t="s">
        <v>411</v>
      </c>
      <c r="R7" s="177"/>
      <c r="S7" s="181" t="s">
        <v>339</v>
      </c>
      <c r="T7" s="171" t="s">
        <v>337</v>
      </c>
      <c r="U7" s="177"/>
      <c r="V7" s="181" t="s">
        <v>339</v>
      </c>
      <c r="W7" s="171" t="s">
        <v>340</v>
      </c>
      <c r="X7" s="186"/>
      <c r="Y7" s="181" t="s">
        <v>339</v>
      </c>
      <c r="Z7" s="171" t="s">
        <v>411</v>
      </c>
      <c r="AA7" s="186"/>
      <c r="AB7" s="181" t="s">
        <v>339</v>
      </c>
      <c r="AC7" s="171" t="s">
        <v>412</v>
      </c>
      <c r="AD7" s="186"/>
      <c r="AE7" s="181" t="s">
        <v>339</v>
      </c>
      <c r="AF7" s="171" t="s">
        <v>413</v>
      </c>
      <c r="AG7" s="186"/>
      <c r="AH7" s="181" t="s">
        <v>339</v>
      </c>
      <c r="AI7" s="171" t="s">
        <v>413</v>
      </c>
      <c r="AJ7" s="192"/>
    </row>
    <row r="8" spans="1:36" ht="22" customHeight="1">
      <c r="A8" s="167" t="s">
        <v>336</v>
      </c>
      <c r="B8" s="171" t="s">
        <v>337</v>
      </c>
      <c r="C8" s="177"/>
      <c r="D8" s="181" t="s">
        <v>336</v>
      </c>
      <c r="E8" s="171" t="s">
        <v>46</v>
      </c>
      <c r="F8" s="177"/>
      <c r="G8" s="181" t="s">
        <v>336</v>
      </c>
      <c r="H8" s="171" t="s">
        <v>411</v>
      </c>
      <c r="I8" s="177"/>
      <c r="J8" s="181" t="s">
        <v>336</v>
      </c>
      <c r="K8" s="171" t="s">
        <v>337</v>
      </c>
      <c r="L8" s="177"/>
      <c r="M8" s="181" t="s">
        <v>336</v>
      </c>
      <c r="N8" s="171" t="s">
        <v>410</v>
      </c>
      <c r="O8" s="177"/>
      <c r="P8" s="181" t="s">
        <v>336</v>
      </c>
      <c r="Q8" s="171" t="s">
        <v>414</v>
      </c>
      <c r="R8" s="177"/>
      <c r="S8" s="181" t="s">
        <v>336</v>
      </c>
      <c r="T8" s="171" t="s">
        <v>412</v>
      </c>
      <c r="U8" s="177"/>
      <c r="V8" s="181" t="s">
        <v>336</v>
      </c>
      <c r="W8" s="171" t="s">
        <v>413</v>
      </c>
      <c r="X8" s="186"/>
      <c r="Y8" s="181" t="s">
        <v>336</v>
      </c>
      <c r="Z8" s="171" t="s">
        <v>414</v>
      </c>
      <c r="AA8" s="186"/>
      <c r="AB8" s="181" t="s">
        <v>336</v>
      </c>
      <c r="AC8" s="171" t="s">
        <v>335</v>
      </c>
      <c r="AD8" s="186"/>
      <c r="AE8" s="181" t="s">
        <v>336</v>
      </c>
      <c r="AF8" s="171" t="s">
        <v>411</v>
      </c>
      <c r="AG8" s="186"/>
      <c r="AH8" s="181" t="s">
        <v>336</v>
      </c>
      <c r="AI8" s="171" t="s">
        <v>411</v>
      </c>
      <c r="AJ8" s="192"/>
    </row>
    <row r="9" spans="1:36" ht="22" customHeight="1">
      <c r="A9" s="167" t="s">
        <v>341</v>
      </c>
      <c r="B9" s="171" t="s">
        <v>148</v>
      </c>
      <c r="C9" s="177"/>
      <c r="D9" s="181" t="s">
        <v>341</v>
      </c>
      <c r="E9" s="171" t="s">
        <v>221</v>
      </c>
      <c r="F9" s="177"/>
      <c r="G9" s="181" t="s">
        <v>341</v>
      </c>
      <c r="H9" s="171" t="s">
        <v>414</v>
      </c>
      <c r="I9" s="177"/>
      <c r="J9" s="181" t="s">
        <v>341</v>
      </c>
      <c r="K9" s="171" t="s">
        <v>412</v>
      </c>
      <c r="L9" s="177"/>
      <c r="M9" s="181" t="s">
        <v>341</v>
      </c>
      <c r="N9" s="171" t="s">
        <v>413</v>
      </c>
      <c r="O9" s="177"/>
      <c r="P9" s="181" t="s">
        <v>341</v>
      </c>
      <c r="Q9" s="171" t="s">
        <v>337</v>
      </c>
      <c r="R9" s="177"/>
      <c r="S9" s="181" t="s">
        <v>341</v>
      </c>
      <c r="T9" s="171" t="s">
        <v>335</v>
      </c>
      <c r="U9" s="177"/>
      <c r="V9" s="181" t="s">
        <v>341</v>
      </c>
      <c r="W9" s="171" t="s">
        <v>411</v>
      </c>
      <c r="X9" s="186"/>
      <c r="Y9" s="181" t="s">
        <v>341</v>
      </c>
      <c r="Z9" s="171" t="s">
        <v>337</v>
      </c>
      <c r="AA9" s="186"/>
      <c r="AB9" s="181" t="s">
        <v>341</v>
      </c>
      <c r="AC9" s="171" t="s">
        <v>410</v>
      </c>
      <c r="AD9" s="186"/>
      <c r="AE9" s="181" t="s">
        <v>341</v>
      </c>
      <c r="AF9" s="171" t="s">
        <v>414</v>
      </c>
      <c r="AG9" s="186"/>
      <c r="AH9" s="181" t="s">
        <v>341</v>
      </c>
      <c r="AI9" s="171" t="s">
        <v>414</v>
      </c>
      <c r="AJ9" s="192"/>
    </row>
    <row r="10" spans="1:36" ht="22" customHeight="1">
      <c r="A10" s="167" t="s">
        <v>342</v>
      </c>
      <c r="B10" s="171" t="s">
        <v>335</v>
      </c>
      <c r="C10" s="177"/>
      <c r="D10" s="181" t="s">
        <v>342</v>
      </c>
      <c r="E10" s="171" t="s">
        <v>415</v>
      </c>
      <c r="F10" s="177"/>
      <c r="G10" s="181" t="s">
        <v>342</v>
      </c>
      <c r="H10" s="171" t="s">
        <v>337</v>
      </c>
      <c r="I10" s="177"/>
      <c r="J10" s="181" t="s">
        <v>342</v>
      </c>
      <c r="K10" s="171" t="s">
        <v>335</v>
      </c>
      <c r="L10" s="177"/>
      <c r="M10" s="181" t="s">
        <v>342</v>
      </c>
      <c r="N10" s="171" t="s">
        <v>411</v>
      </c>
      <c r="O10" s="177"/>
      <c r="P10" s="181" t="s">
        <v>342</v>
      </c>
      <c r="Q10" s="171" t="s">
        <v>412</v>
      </c>
      <c r="R10" s="177"/>
      <c r="S10" s="181" t="s">
        <v>342</v>
      </c>
      <c r="T10" s="171" t="s">
        <v>410</v>
      </c>
      <c r="U10" s="177"/>
      <c r="V10" s="181" t="s">
        <v>342</v>
      </c>
      <c r="W10" s="171" t="s">
        <v>414</v>
      </c>
      <c r="X10" s="186"/>
      <c r="Y10" s="181" t="s">
        <v>342</v>
      </c>
      <c r="Z10" s="171" t="s">
        <v>412</v>
      </c>
      <c r="AA10" s="186"/>
      <c r="AB10" s="181" t="s">
        <v>342</v>
      </c>
      <c r="AC10" s="171" t="s">
        <v>413</v>
      </c>
      <c r="AD10" s="186"/>
      <c r="AE10" s="181" t="s">
        <v>342</v>
      </c>
      <c r="AF10" s="171" t="s">
        <v>337</v>
      </c>
      <c r="AG10" s="186"/>
      <c r="AH10" s="181" t="s">
        <v>342</v>
      </c>
      <c r="AI10" s="171" t="s">
        <v>337</v>
      </c>
      <c r="AJ10" s="192"/>
    </row>
    <row r="11" spans="1:36" ht="22" customHeight="1">
      <c r="A11" s="167" t="s">
        <v>307</v>
      </c>
      <c r="B11" s="171" t="s">
        <v>261</v>
      </c>
      <c r="C11" s="177"/>
      <c r="D11" s="181" t="s">
        <v>307</v>
      </c>
      <c r="E11" s="171" t="s">
        <v>411</v>
      </c>
      <c r="F11" s="177"/>
      <c r="G11" s="181" t="s">
        <v>307</v>
      </c>
      <c r="H11" s="171" t="s">
        <v>412</v>
      </c>
      <c r="I11" s="177"/>
      <c r="J11" s="181" t="s">
        <v>307</v>
      </c>
      <c r="K11" s="171" t="s">
        <v>410</v>
      </c>
      <c r="L11" s="177"/>
      <c r="M11" s="181" t="s">
        <v>307</v>
      </c>
      <c r="N11" s="171" t="s">
        <v>414</v>
      </c>
      <c r="O11" s="177"/>
      <c r="P11" s="181" t="s">
        <v>307</v>
      </c>
      <c r="Q11" s="171" t="s">
        <v>335</v>
      </c>
      <c r="R11" s="177"/>
      <c r="S11" s="181" t="s">
        <v>307</v>
      </c>
      <c r="T11" s="171" t="s">
        <v>413</v>
      </c>
      <c r="U11" s="177"/>
      <c r="V11" s="181" t="s">
        <v>307</v>
      </c>
      <c r="W11" s="171" t="s">
        <v>337</v>
      </c>
      <c r="X11" s="186"/>
      <c r="Y11" s="181" t="s">
        <v>307</v>
      </c>
      <c r="Z11" s="171" t="s">
        <v>335</v>
      </c>
      <c r="AA11" s="186"/>
      <c r="AB11" s="181" t="s">
        <v>307</v>
      </c>
      <c r="AC11" s="171" t="s">
        <v>411</v>
      </c>
      <c r="AD11" s="186"/>
      <c r="AE11" s="181" t="s">
        <v>307</v>
      </c>
      <c r="AF11" s="171" t="s">
        <v>412</v>
      </c>
      <c r="AG11" s="186"/>
      <c r="AH11" s="181" t="s">
        <v>307</v>
      </c>
      <c r="AI11" s="171" t="s">
        <v>412</v>
      </c>
      <c r="AJ11" s="192"/>
    </row>
    <row r="12" spans="1:36" ht="22" customHeight="1">
      <c r="A12" s="167" t="s">
        <v>57</v>
      </c>
      <c r="B12" s="171" t="s">
        <v>331</v>
      </c>
      <c r="C12" s="177"/>
      <c r="D12" s="181" t="s">
        <v>57</v>
      </c>
      <c r="E12" s="171" t="s">
        <v>414</v>
      </c>
      <c r="F12" s="177"/>
      <c r="G12" s="181" t="s">
        <v>57</v>
      </c>
      <c r="H12" s="171" t="s">
        <v>335</v>
      </c>
      <c r="I12" s="177"/>
      <c r="J12" s="181" t="s">
        <v>57</v>
      </c>
      <c r="K12" s="171" t="s">
        <v>413</v>
      </c>
      <c r="L12" s="177"/>
      <c r="M12" s="181" t="s">
        <v>57</v>
      </c>
      <c r="N12" s="171" t="s">
        <v>337</v>
      </c>
      <c r="O12" s="177"/>
      <c r="P12" s="181" t="s">
        <v>57</v>
      </c>
      <c r="Q12" s="171" t="s">
        <v>410</v>
      </c>
      <c r="R12" s="177"/>
      <c r="S12" s="181" t="s">
        <v>57</v>
      </c>
      <c r="T12" s="171" t="s">
        <v>411</v>
      </c>
      <c r="U12" s="177"/>
      <c r="V12" s="181" t="s">
        <v>57</v>
      </c>
      <c r="W12" s="171" t="s">
        <v>412</v>
      </c>
      <c r="X12" s="186"/>
      <c r="Y12" s="181" t="s">
        <v>57</v>
      </c>
      <c r="Z12" s="171" t="s">
        <v>410</v>
      </c>
      <c r="AA12" s="186"/>
      <c r="AB12" s="181" t="s">
        <v>57</v>
      </c>
      <c r="AC12" s="171" t="s">
        <v>414</v>
      </c>
      <c r="AD12" s="186"/>
      <c r="AE12" s="181" t="s">
        <v>57</v>
      </c>
      <c r="AF12" s="171" t="s">
        <v>335</v>
      </c>
      <c r="AG12" s="186"/>
      <c r="AH12" s="181" t="s">
        <v>57</v>
      </c>
      <c r="AI12" s="171" t="s">
        <v>335</v>
      </c>
      <c r="AJ12" s="192"/>
    </row>
    <row r="13" spans="1:36" ht="22" customHeight="1">
      <c r="A13" s="167" t="s">
        <v>343</v>
      </c>
      <c r="B13" s="171" t="s">
        <v>328</v>
      </c>
      <c r="C13" s="177"/>
      <c r="D13" s="181" t="s">
        <v>343</v>
      </c>
      <c r="E13" s="171" t="s">
        <v>337</v>
      </c>
      <c r="F13" s="177"/>
      <c r="G13" s="181" t="s">
        <v>343</v>
      </c>
      <c r="H13" s="171" t="s">
        <v>410</v>
      </c>
      <c r="I13" s="177"/>
      <c r="J13" s="181" t="s">
        <v>343</v>
      </c>
      <c r="K13" s="171" t="s">
        <v>411</v>
      </c>
      <c r="L13" s="177"/>
      <c r="M13" s="181" t="s">
        <v>343</v>
      </c>
      <c r="N13" s="171" t="s">
        <v>412</v>
      </c>
      <c r="O13" s="177"/>
      <c r="P13" s="181" t="s">
        <v>343</v>
      </c>
      <c r="Q13" s="171" t="s">
        <v>413</v>
      </c>
      <c r="R13" s="177"/>
      <c r="S13" s="181" t="s">
        <v>343</v>
      </c>
      <c r="T13" s="171" t="s">
        <v>414</v>
      </c>
      <c r="U13" s="177"/>
      <c r="V13" s="181" t="s">
        <v>343</v>
      </c>
      <c r="W13" s="171" t="s">
        <v>335</v>
      </c>
      <c r="X13" s="186"/>
      <c r="Y13" s="181" t="s">
        <v>343</v>
      </c>
      <c r="Z13" s="171" t="s">
        <v>413</v>
      </c>
      <c r="AA13" s="186"/>
      <c r="AB13" s="181" t="s">
        <v>343</v>
      </c>
      <c r="AC13" s="171" t="s">
        <v>337</v>
      </c>
      <c r="AD13" s="186"/>
      <c r="AE13" s="181" t="s">
        <v>343</v>
      </c>
      <c r="AF13" s="171" t="s">
        <v>410</v>
      </c>
      <c r="AG13" s="186"/>
      <c r="AH13" s="181" t="s">
        <v>343</v>
      </c>
      <c r="AI13" s="171" t="s">
        <v>261</v>
      </c>
      <c r="AJ13" s="192"/>
    </row>
    <row r="14" spans="1:36" ht="22" customHeight="1">
      <c r="A14" s="167" t="s">
        <v>183</v>
      </c>
      <c r="B14" s="171" t="s">
        <v>334</v>
      </c>
      <c r="C14" s="177"/>
      <c r="D14" s="181" t="s">
        <v>183</v>
      </c>
      <c r="E14" s="171" t="s">
        <v>412</v>
      </c>
      <c r="F14" s="177"/>
      <c r="G14" s="181" t="s">
        <v>183</v>
      </c>
      <c r="H14" s="171" t="s">
        <v>413</v>
      </c>
      <c r="I14" s="177"/>
      <c r="J14" s="181" t="s">
        <v>183</v>
      </c>
      <c r="K14" s="171" t="s">
        <v>414</v>
      </c>
      <c r="L14" s="177"/>
      <c r="M14" s="181" t="s">
        <v>183</v>
      </c>
      <c r="N14" s="171" t="s">
        <v>335</v>
      </c>
      <c r="O14" s="177"/>
      <c r="P14" s="181" t="s">
        <v>183</v>
      </c>
      <c r="Q14" s="171" t="s">
        <v>411</v>
      </c>
      <c r="R14" s="177"/>
      <c r="S14" s="181" t="s">
        <v>183</v>
      </c>
      <c r="T14" s="171" t="s">
        <v>337</v>
      </c>
      <c r="U14" s="177"/>
      <c r="V14" s="181" t="s">
        <v>183</v>
      </c>
      <c r="W14" s="171" t="s">
        <v>410</v>
      </c>
      <c r="X14" s="186"/>
      <c r="Y14" s="181" t="s">
        <v>183</v>
      </c>
      <c r="Z14" s="171" t="s">
        <v>411</v>
      </c>
      <c r="AA14" s="186"/>
      <c r="AB14" s="181" t="s">
        <v>183</v>
      </c>
      <c r="AC14" s="171" t="s">
        <v>412</v>
      </c>
      <c r="AD14" s="186"/>
      <c r="AE14" s="181" t="s">
        <v>183</v>
      </c>
      <c r="AF14" s="171" t="s">
        <v>413</v>
      </c>
      <c r="AG14" s="186"/>
      <c r="AH14" s="181" t="s">
        <v>183</v>
      </c>
      <c r="AI14" s="171" t="s">
        <v>413</v>
      </c>
      <c r="AJ14" s="192"/>
    </row>
    <row r="15" spans="1:36" ht="22" customHeight="1">
      <c r="A15" s="167" t="s">
        <v>250</v>
      </c>
      <c r="B15" s="171" t="s">
        <v>337</v>
      </c>
      <c r="C15" s="177"/>
      <c r="D15" s="181" t="s">
        <v>250</v>
      </c>
      <c r="E15" s="171" t="s">
        <v>335</v>
      </c>
      <c r="F15" s="177"/>
      <c r="G15" s="181" t="s">
        <v>250</v>
      </c>
      <c r="H15" s="171" t="s">
        <v>411</v>
      </c>
      <c r="I15" s="177"/>
      <c r="J15" s="181" t="s">
        <v>250</v>
      </c>
      <c r="K15" s="171" t="s">
        <v>337</v>
      </c>
      <c r="L15" s="177"/>
      <c r="M15" s="181" t="s">
        <v>250</v>
      </c>
      <c r="N15" s="171" t="s">
        <v>416</v>
      </c>
      <c r="O15" s="177"/>
      <c r="P15" s="181" t="s">
        <v>250</v>
      </c>
      <c r="Q15" s="171" t="s">
        <v>414</v>
      </c>
      <c r="R15" s="177"/>
      <c r="S15" s="181" t="s">
        <v>250</v>
      </c>
      <c r="T15" s="171" t="s">
        <v>412</v>
      </c>
      <c r="U15" s="177"/>
      <c r="V15" s="181" t="s">
        <v>250</v>
      </c>
      <c r="W15" s="171" t="s">
        <v>413</v>
      </c>
      <c r="X15" s="186"/>
      <c r="Y15" s="181" t="s">
        <v>250</v>
      </c>
      <c r="Z15" s="171" t="s">
        <v>414</v>
      </c>
      <c r="AA15" s="186"/>
      <c r="AB15" s="181" t="s">
        <v>250</v>
      </c>
      <c r="AC15" s="171" t="s">
        <v>335</v>
      </c>
      <c r="AD15" s="186"/>
      <c r="AE15" s="181" t="s">
        <v>250</v>
      </c>
      <c r="AF15" s="171" t="s">
        <v>417</v>
      </c>
      <c r="AG15" s="186"/>
      <c r="AH15" s="181" t="s">
        <v>250</v>
      </c>
      <c r="AI15" s="171" t="s">
        <v>411</v>
      </c>
      <c r="AJ15" s="192"/>
    </row>
    <row r="16" spans="1:36" ht="22" customHeight="1">
      <c r="A16" s="167" t="s">
        <v>345</v>
      </c>
      <c r="B16" s="171" t="s">
        <v>148</v>
      </c>
      <c r="C16" s="177"/>
      <c r="D16" s="181" t="s">
        <v>345</v>
      </c>
      <c r="E16" s="171" t="s">
        <v>410</v>
      </c>
      <c r="F16" s="177"/>
      <c r="G16" s="181" t="s">
        <v>345</v>
      </c>
      <c r="H16" s="171" t="s">
        <v>414</v>
      </c>
      <c r="I16" s="177"/>
      <c r="J16" s="181" t="s">
        <v>345</v>
      </c>
      <c r="K16" s="171" t="s">
        <v>412</v>
      </c>
      <c r="L16" s="177"/>
      <c r="M16" s="181" t="s">
        <v>345</v>
      </c>
      <c r="N16" s="171" t="s">
        <v>413</v>
      </c>
      <c r="O16" s="177"/>
      <c r="P16" s="181" t="s">
        <v>345</v>
      </c>
      <c r="Q16" s="171" t="s">
        <v>337</v>
      </c>
      <c r="R16" s="177"/>
      <c r="S16" s="181" t="s">
        <v>345</v>
      </c>
      <c r="T16" s="171" t="s">
        <v>335</v>
      </c>
      <c r="U16" s="177"/>
      <c r="V16" s="181" t="s">
        <v>345</v>
      </c>
      <c r="W16" s="171" t="s">
        <v>411</v>
      </c>
      <c r="X16" s="186"/>
      <c r="Y16" s="181" t="s">
        <v>345</v>
      </c>
      <c r="Z16" s="171" t="s">
        <v>337</v>
      </c>
      <c r="AA16" s="186"/>
      <c r="AB16" s="181" t="s">
        <v>345</v>
      </c>
      <c r="AC16" s="171" t="s">
        <v>340</v>
      </c>
      <c r="AD16" s="186"/>
      <c r="AE16" s="181" t="s">
        <v>345</v>
      </c>
      <c r="AF16" s="171" t="s">
        <v>414</v>
      </c>
      <c r="AG16" s="186"/>
      <c r="AH16" s="181" t="s">
        <v>345</v>
      </c>
      <c r="AI16" s="171" t="s">
        <v>414</v>
      </c>
      <c r="AJ16" s="192"/>
    </row>
    <row r="17" spans="1:36" ht="22" customHeight="1">
      <c r="A17" s="167" t="s">
        <v>346</v>
      </c>
      <c r="B17" s="171" t="s">
        <v>335</v>
      </c>
      <c r="C17" s="177"/>
      <c r="D17" s="181" t="s">
        <v>346</v>
      </c>
      <c r="E17" s="171" t="s">
        <v>413</v>
      </c>
      <c r="F17" s="177"/>
      <c r="G17" s="181" t="s">
        <v>346</v>
      </c>
      <c r="H17" s="171" t="s">
        <v>337</v>
      </c>
      <c r="I17" s="177"/>
      <c r="J17" s="181" t="s">
        <v>346</v>
      </c>
      <c r="K17" s="171" t="s">
        <v>335</v>
      </c>
      <c r="L17" s="177"/>
      <c r="M17" s="181" t="s">
        <v>346</v>
      </c>
      <c r="N17" s="171" t="s">
        <v>411</v>
      </c>
      <c r="O17" s="177"/>
      <c r="P17" s="181" t="s">
        <v>346</v>
      </c>
      <c r="Q17" s="171" t="s">
        <v>412</v>
      </c>
      <c r="R17" s="177"/>
      <c r="S17" s="181" t="s">
        <v>346</v>
      </c>
      <c r="T17" s="171" t="s">
        <v>340</v>
      </c>
      <c r="U17" s="177"/>
      <c r="V17" s="181" t="s">
        <v>346</v>
      </c>
      <c r="W17" s="171" t="s">
        <v>414</v>
      </c>
      <c r="X17" s="186"/>
      <c r="Y17" s="181" t="s">
        <v>346</v>
      </c>
      <c r="Z17" s="171" t="s">
        <v>412</v>
      </c>
      <c r="AA17" s="186"/>
      <c r="AB17" s="181" t="s">
        <v>346</v>
      </c>
      <c r="AC17" s="171" t="s">
        <v>413</v>
      </c>
      <c r="AD17" s="186"/>
      <c r="AE17" s="181" t="s">
        <v>346</v>
      </c>
      <c r="AF17" s="171" t="s">
        <v>337</v>
      </c>
      <c r="AG17" s="186"/>
      <c r="AH17" s="181" t="s">
        <v>346</v>
      </c>
      <c r="AI17" s="171" t="s">
        <v>337</v>
      </c>
      <c r="AJ17" s="192"/>
    </row>
    <row r="18" spans="1:36" ht="22" customHeight="1">
      <c r="A18" s="167" t="s">
        <v>288</v>
      </c>
      <c r="B18" s="171" t="s">
        <v>261</v>
      </c>
      <c r="C18" s="177"/>
      <c r="D18" s="181" t="s">
        <v>288</v>
      </c>
      <c r="E18" s="171" t="s">
        <v>411</v>
      </c>
      <c r="F18" s="177"/>
      <c r="G18" s="181" t="s">
        <v>288</v>
      </c>
      <c r="H18" s="171" t="s">
        <v>412</v>
      </c>
      <c r="I18" s="177"/>
      <c r="J18" s="181" t="s">
        <v>288</v>
      </c>
      <c r="K18" s="171" t="s">
        <v>410</v>
      </c>
      <c r="L18" s="177"/>
      <c r="M18" s="181" t="s">
        <v>288</v>
      </c>
      <c r="N18" s="171" t="s">
        <v>414</v>
      </c>
      <c r="O18" s="177"/>
      <c r="P18" s="181" t="s">
        <v>288</v>
      </c>
      <c r="Q18" s="171" t="s">
        <v>335</v>
      </c>
      <c r="R18" s="177"/>
      <c r="S18" s="181" t="s">
        <v>288</v>
      </c>
      <c r="T18" s="171" t="s">
        <v>413</v>
      </c>
      <c r="U18" s="177"/>
      <c r="V18" s="181" t="s">
        <v>288</v>
      </c>
      <c r="W18" s="171" t="s">
        <v>337</v>
      </c>
      <c r="X18" s="186"/>
      <c r="Y18" s="181" t="s">
        <v>288</v>
      </c>
      <c r="Z18" s="171" t="s">
        <v>335</v>
      </c>
      <c r="AA18" s="186"/>
      <c r="AB18" s="181" t="s">
        <v>288</v>
      </c>
      <c r="AC18" s="171" t="s">
        <v>411</v>
      </c>
      <c r="AD18" s="186"/>
      <c r="AE18" s="181" t="s">
        <v>288</v>
      </c>
      <c r="AF18" s="171" t="s">
        <v>412</v>
      </c>
      <c r="AG18" s="186"/>
      <c r="AH18" s="181" t="s">
        <v>288</v>
      </c>
      <c r="AI18" s="171" t="s">
        <v>412</v>
      </c>
      <c r="AJ18" s="192"/>
    </row>
    <row r="19" spans="1:36" ht="22" customHeight="1">
      <c r="A19" s="167" t="s">
        <v>7</v>
      </c>
      <c r="B19" s="171" t="s">
        <v>331</v>
      </c>
      <c r="C19" s="177"/>
      <c r="D19" s="181" t="s">
        <v>7</v>
      </c>
      <c r="E19" s="171" t="s">
        <v>414</v>
      </c>
      <c r="F19" s="177"/>
      <c r="G19" s="181" t="s">
        <v>7</v>
      </c>
      <c r="H19" s="171" t="s">
        <v>335</v>
      </c>
      <c r="I19" s="177"/>
      <c r="J19" s="181" t="s">
        <v>7</v>
      </c>
      <c r="K19" s="171" t="s">
        <v>413</v>
      </c>
      <c r="L19" s="177"/>
      <c r="M19" s="181" t="s">
        <v>7</v>
      </c>
      <c r="N19" s="171" t="s">
        <v>337</v>
      </c>
      <c r="O19" s="177"/>
      <c r="P19" s="181" t="s">
        <v>7</v>
      </c>
      <c r="Q19" s="171" t="s">
        <v>340</v>
      </c>
      <c r="R19" s="177"/>
      <c r="S19" s="181" t="s">
        <v>7</v>
      </c>
      <c r="T19" s="171" t="s">
        <v>411</v>
      </c>
      <c r="U19" s="177"/>
      <c r="V19" s="181" t="s">
        <v>7</v>
      </c>
      <c r="W19" s="171" t="s">
        <v>412</v>
      </c>
      <c r="X19" s="186"/>
      <c r="Y19" s="181" t="s">
        <v>7</v>
      </c>
      <c r="Z19" s="171" t="s">
        <v>410</v>
      </c>
      <c r="AA19" s="186"/>
      <c r="AB19" s="181" t="s">
        <v>7</v>
      </c>
      <c r="AC19" s="171" t="s">
        <v>414</v>
      </c>
      <c r="AD19" s="186"/>
      <c r="AE19" s="181" t="s">
        <v>7</v>
      </c>
      <c r="AF19" s="171" t="s">
        <v>335</v>
      </c>
      <c r="AG19" s="186"/>
      <c r="AH19" s="181" t="s">
        <v>7</v>
      </c>
      <c r="AI19" s="171" t="s">
        <v>335</v>
      </c>
      <c r="AJ19" s="192"/>
    </row>
    <row r="20" spans="1:36" ht="22" customHeight="1">
      <c r="A20" s="167" t="s">
        <v>347</v>
      </c>
      <c r="B20" s="171" t="s">
        <v>328</v>
      </c>
      <c r="C20" s="177"/>
      <c r="D20" s="181" t="s">
        <v>347</v>
      </c>
      <c r="E20" s="171" t="s">
        <v>337</v>
      </c>
      <c r="F20" s="177"/>
      <c r="G20" s="181" t="s">
        <v>347</v>
      </c>
      <c r="H20" s="171" t="s">
        <v>410</v>
      </c>
      <c r="I20" s="177"/>
      <c r="J20" s="181" t="s">
        <v>347</v>
      </c>
      <c r="K20" s="171" t="s">
        <v>411</v>
      </c>
      <c r="L20" s="177"/>
      <c r="M20" s="181" t="s">
        <v>347</v>
      </c>
      <c r="N20" s="171" t="s">
        <v>412</v>
      </c>
      <c r="O20" s="177"/>
      <c r="P20" s="181" t="s">
        <v>347</v>
      </c>
      <c r="Q20" s="171" t="s">
        <v>413</v>
      </c>
      <c r="R20" s="177"/>
      <c r="S20" s="181" t="s">
        <v>347</v>
      </c>
      <c r="T20" s="171" t="s">
        <v>414</v>
      </c>
      <c r="U20" s="177"/>
      <c r="V20" s="181" t="s">
        <v>347</v>
      </c>
      <c r="W20" s="171" t="s">
        <v>335</v>
      </c>
      <c r="X20" s="186"/>
      <c r="Y20" s="181" t="s">
        <v>347</v>
      </c>
      <c r="Z20" s="171" t="s">
        <v>413</v>
      </c>
      <c r="AA20" s="186"/>
      <c r="AB20" s="181" t="s">
        <v>347</v>
      </c>
      <c r="AC20" s="171" t="s">
        <v>337</v>
      </c>
      <c r="AD20" s="186"/>
      <c r="AE20" s="181" t="s">
        <v>347</v>
      </c>
      <c r="AF20" s="171" t="s">
        <v>410</v>
      </c>
      <c r="AG20" s="186"/>
      <c r="AH20" s="181" t="s">
        <v>347</v>
      </c>
      <c r="AI20" s="171" t="s">
        <v>261</v>
      </c>
      <c r="AJ20" s="192"/>
    </row>
    <row r="21" spans="1:36" ht="22" customHeight="1">
      <c r="A21" s="167" t="s">
        <v>175</v>
      </c>
      <c r="B21" s="171" t="s">
        <v>334</v>
      </c>
      <c r="C21" s="177"/>
      <c r="D21" s="181" t="s">
        <v>175</v>
      </c>
      <c r="E21" s="171" t="s">
        <v>412</v>
      </c>
      <c r="F21" s="177"/>
      <c r="G21" s="181" t="s">
        <v>175</v>
      </c>
      <c r="H21" s="171" t="s">
        <v>413</v>
      </c>
      <c r="I21" s="177"/>
      <c r="J21" s="181" t="s">
        <v>175</v>
      </c>
      <c r="K21" s="171" t="s">
        <v>414</v>
      </c>
      <c r="L21" s="177"/>
      <c r="M21" s="181" t="s">
        <v>175</v>
      </c>
      <c r="N21" s="171" t="s">
        <v>335</v>
      </c>
      <c r="O21" s="177"/>
      <c r="P21" s="181" t="s">
        <v>175</v>
      </c>
      <c r="Q21" s="171" t="s">
        <v>411</v>
      </c>
      <c r="R21" s="177"/>
      <c r="S21" s="181" t="s">
        <v>175</v>
      </c>
      <c r="T21" s="171" t="s">
        <v>337</v>
      </c>
      <c r="U21" s="177"/>
      <c r="V21" s="181" t="s">
        <v>175</v>
      </c>
      <c r="W21" s="171" t="s">
        <v>410</v>
      </c>
      <c r="X21" s="186"/>
      <c r="Y21" s="181" t="s">
        <v>175</v>
      </c>
      <c r="Z21" s="171" t="s">
        <v>411</v>
      </c>
      <c r="AA21" s="186"/>
      <c r="AB21" s="181" t="s">
        <v>175</v>
      </c>
      <c r="AC21" s="171" t="s">
        <v>412</v>
      </c>
      <c r="AD21" s="186"/>
      <c r="AE21" s="181" t="s">
        <v>175</v>
      </c>
      <c r="AF21" s="171" t="s">
        <v>413</v>
      </c>
      <c r="AG21" s="186"/>
      <c r="AH21" s="181" t="s">
        <v>175</v>
      </c>
      <c r="AI21" s="171" t="s">
        <v>413</v>
      </c>
      <c r="AJ21" s="192"/>
    </row>
    <row r="22" spans="1:36" ht="22" customHeight="1">
      <c r="A22" s="167" t="s">
        <v>348</v>
      </c>
      <c r="B22" s="171" t="s">
        <v>337</v>
      </c>
      <c r="C22" s="177"/>
      <c r="D22" s="181" t="s">
        <v>348</v>
      </c>
      <c r="E22" s="171" t="s">
        <v>335</v>
      </c>
      <c r="F22" s="177"/>
      <c r="G22" s="181" t="s">
        <v>348</v>
      </c>
      <c r="H22" s="171" t="s">
        <v>411</v>
      </c>
      <c r="I22" s="177"/>
      <c r="J22" s="181" t="s">
        <v>348</v>
      </c>
      <c r="K22" s="171" t="s">
        <v>337</v>
      </c>
      <c r="L22" s="177"/>
      <c r="M22" s="181" t="s">
        <v>348</v>
      </c>
      <c r="N22" s="171" t="s">
        <v>410</v>
      </c>
      <c r="O22" s="177"/>
      <c r="P22" s="181" t="s">
        <v>348</v>
      </c>
      <c r="Q22" s="171" t="s">
        <v>414</v>
      </c>
      <c r="R22" s="177"/>
      <c r="S22" s="181" t="s">
        <v>348</v>
      </c>
      <c r="T22" s="171" t="s">
        <v>412</v>
      </c>
      <c r="U22" s="177"/>
      <c r="V22" s="181" t="s">
        <v>348</v>
      </c>
      <c r="W22" s="171" t="s">
        <v>413</v>
      </c>
      <c r="X22" s="186"/>
      <c r="Y22" s="181" t="s">
        <v>348</v>
      </c>
      <c r="Z22" s="171" t="s">
        <v>414</v>
      </c>
      <c r="AA22" s="186"/>
      <c r="AB22" s="181" t="s">
        <v>348</v>
      </c>
      <c r="AC22" s="171" t="s">
        <v>335</v>
      </c>
      <c r="AD22" s="186"/>
      <c r="AE22" s="181" t="s">
        <v>348</v>
      </c>
      <c r="AF22" s="171" t="s">
        <v>411</v>
      </c>
      <c r="AG22" s="186"/>
      <c r="AH22" s="181" t="s">
        <v>348</v>
      </c>
      <c r="AI22" s="171" t="s">
        <v>411</v>
      </c>
      <c r="AJ22" s="192"/>
    </row>
    <row r="23" spans="1:36" ht="22" customHeight="1">
      <c r="A23" s="167" t="s">
        <v>349</v>
      </c>
      <c r="B23" s="171" t="s">
        <v>148</v>
      </c>
      <c r="C23" s="177"/>
      <c r="D23" s="181" t="s">
        <v>349</v>
      </c>
      <c r="E23" s="171" t="s">
        <v>410</v>
      </c>
      <c r="F23" s="177"/>
      <c r="G23" s="181" t="s">
        <v>349</v>
      </c>
      <c r="H23" s="171" t="s">
        <v>414</v>
      </c>
      <c r="I23" s="177"/>
      <c r="J23" s="181" t="s">
        <v>349</v>
      </c>
      <c r="K23" s="171" t="s">
        <v>412</v>
      </c>
      <c r="L23" s="177"/>
      <c r="M23" s="181" t="s">
        <v>349</v>
      </c>
      <c r="N23" s="171" t="s">
        <v>413</v>
      </c>
      <c r="O23" s="177"/>
      <c r="P23" s="181" t="s">
        <v>349</v>
      </c>
      <c r="Q23" s="171" t="s">
        <v>337</v>
      </c>
      <c r="R23" s="177"/>
      <c r="S23" s="181" t="s">
        <v>349</v>
      </c>
      <c r="T23" s="171" t="s">
        <v>335</v>
      </c>
      <c r="U23" s="177"/>
      <c r="V23" s="181" t="s">
        <v>349</v>
      </c>
      <c r="W23" s="171" t="s">
        <v>411</v>
      </c>
      <c r="X23" s="186"/>
      <c r="Y23" s="181" t="s">
        <v>349</v>
      </c>
      <c r="Z23" s="171" t="s">
        <v>337</v>
      </c>
      <c r="AA23" s="186"/>
      <c r="AB23" s="181" t="s">
        <v>349</v>
      </c>
      <c r="AC23" s="171" t="s">
        <v>410</v>
      </c>
      <c r="AD23" s="186"/>
      <c r="AE23" s="181" t="s">
        <v>349</v>
      </c>
      <c r="AF23" s="171" t="s">
        <v>414</v>
      </c>
      <c r="AG23" s="186"/>
      <c r="AH23" s="181" t="s">
        <v>349</v>
      </c>
      <c r="AI23" s="171" t="s">
        <v>414</v>
      </c>
      <c r="AJ23" s="192"/>
    </row>
    <row r="24" spans="1:36" ht="22" customHeight="1">
      <c r="A24" s="167" t="s">
        <v>350</v>
      </c>
      <c r="B24" s="171" t="s">
        <v>335</v>
      </c>
      <c r="C24" s="177"/>
      <c r="D24" s="181" t="s">
        <v>350</v>
      </c>
      <c r="E24" s="171" t="s">
        <v>413</v>
      </c>
      <c r="F24" s="177"/>
      <c r="G24" s="181" t="s">
        <v>350</v>
      </c>
      <c r="H24" s="171" t="s">
        <v>337</v>
      </c>
      <c r="I24" s="177"/>
      <c r="J24" s="181" t="s">
        <v>350</v>
      </c>
      <c r="K24" s="171" t="s">
        <v>335</v>
      </c>
      <c r="L24" s="177"/>
      <c r="M24" s="181" t="s">
        <v>350</v>
      </c>
      <c r="N24" s="171" t="s">
        <v>411</v>
      </c>
      <c r="O24" s="177"/>
      <c r="P24" s="181" t="s">
        <v>350</v>
      </c>
      <c r="Q24" s="171" t="s">
        <v>412</v>
      </c>
      <c r="R24" s="177"/>
      <c r="S24" s="181" t="s">
        <v>350</v>
      </c>
      <c r="T24" s="171" t="s">
        <v>410</v>
      </c>
      <c r="U24" s="177"/>
      <c r="V24" s="181" t="s">
        <v>350</v>
      </c>
      <c r="W24" s="171" t="s">
        <v>414</v>
      </c>
      <c r="X24" s="186"/>
      <c r="Y24" s="181" t="s">
        <v>350</v>
      </c>
      <c r="Z24" s="171" t="s">
        <v>412</v>
      </c>
      <c r="AA24" s="186"/>
      <c r="AB24" s="181" t="s">
        <v>350</v>
      </c>
      <c r="AC24" s="171" t="s">
        <v>413</v>
      </c>
      <c r="AD24" s="186"/>
      <c r="AE24" s="181" t="s">
        <v>350</v>
      </c>
      <c r="AF24" s="171" t="s">
        <v>337</v>
      </c>
      <c r="AG24" s="186"/>
      <c r="AH24" s="181" t="s">
        <v>350</v>
      </c>
      <c r="AI24" s="171" t="s">
        <v>231</v>
      </c>
      <c r="AJ24" s="192"/>
    </row>
    <row r="25" spans="1:36" ht="22" customHeight="1">
      <c r="A25" s="167" t="s">
        <v>249</v>
      </c>
      <c r="B25" s="171" t="s">
        <v>261</v>
      </c>
      <c r="C25" s="177"/>
      <c r="D25" s="181" t="s">
        <v>249</v>
      </c>
      <c r="E25" s="171" t="s">
        <v>411</v>
      </c>
      <c r="F25" s="177"/>
      <c r="G25" s="181" t="s">
        <v>249</v>
      </c>
      <c r="H25" s="171" t="s">
        <v>412</v>
      </c>
      <c r="I25" s="177"/>
      <c r="J25" s="181" t="s">
        <v>249</v>
      </c>
      <c r="K25" s="171" t="s">
        <v>340</v>
      </c>
      <c r="L25" s="177"/>
      <c r="M25" s="181" t="s">
        <v>249</v>
      </c>
      <c r="N25" s="171" t="s">
        <v>414</v>
      </c>
      <c r="O25" s="177"/>
      <c r="P25" s="181" t="s">
        <v>249</v>
      </c>
      <c r="Q25" s="171" t="s">
        <v>335</v>
      </c>
      <c r="R25" s="177"/>
      <c r="S25" s="181" t="s">
        <v>249</v>
      </c>
      <c r="T25" s="171" t="s">
        <v>413</v>
      </c>
      <c r="U25" s="177"/>
      <c r="V25" s="181" t="s">
        <v>249</v>
      </c>
      <c r="W25" s="171" t="s">
        <v>337</v>
      </c>
      <c r="X25" s="186"/>
      <c r="Y25" s="181" t="s">
        <v>249</v>
      </c>
      <c r="Z25" s="171" t="s">
        <v>335</v>
      </c>
      <c r="AA25" s="186"/>
      <c r="AB25" s="181" t="s">
        <v>249</v>
      </c>
      <c r="AC25" s="171" t="s">
        <v>411</v>
      </c>
      <c r="AD25" s="186"/>
      <c r="AE25" s="181" t="s">
        <v>249</v>
      </c>
      <c r="AF25" s="171" t="s">
        <v>412</v>
      </c>
      <c r="AG25" s="186"/>
      <c r="AH25" s="181" t="s">
        <v>249</v>
      </c>
      <c r="AI25" s="171" t="s">
        <v>412</v>
      </c>
      <c r="AJ25" s="192"/>
    </row>
    <row r="26" spans="1:36" ht="22" customHeight="1">
      <c r="A26" s="167" t="s">
        <v>352</v>
      </c>
      <c r="B26" s="171" t="s">
        <v>331</v>
      </c>
      <c r="C26" s="177"/>
      <c r="D26" s="181" t="s">
        <v>352</v>
      </c>
      <c r="E26" s="171" t="s">
        <v>414</v>
      </c>
      <c r="F26" s="177"/>
      <c r="G26" s="181" t="s">
        <v>352</v>
      </c>
      <c r="H26" s="171" t="s">
        <v>335</v>
      </c>
      <c r="I26" s="177"/>
      <c r="J26" s="181" t="s">
        <v>352</v>
      </c>
      <c r="K26" s="171" t="s">
        <v>413</v>
      </c>
      <c r="L26" s="177"/>
      <c r="M26" s="181" t="s">
        <v>352</v>
      </c>
      <c r="N26" s="171" t="s">
        <v>337</v>
      </c>
      <c r="O26" s="177"/>
      <c r="P26" s="181" t="s">
        <v>352</v>
      </c>
      <c r="Q26" s="171" t="s">
        <v>410</v>
      </c>
      <c r="R26" s="177"/>
      <c r="S26" s="181" t="s">
        <v>352</v>
      </c>
      <c r="T26" s="171" t="s">
        <v>411</v>
      </c>
      <c r="U26" s="177"/>
      <c r="V26" s="181" t="s">
        <v>352</v>
      </c>
      <c r="W26" s="171" t="s">
        <v>412</v>
      </c>
      <c r="X26" s="186"/>
      <c r="Y26" s="181" t="s">
        <v>352</v>
      </c>
      <c r="Z26" s="171" t="s">
        <v>410</v>
      </c>
      <c r="AA26" s="186"/>
      <c r="AB26" s="181" t="s">
        <v>352</v>
      </c>
      <c r="AC26" s="171" t="s">
        <v>414</v>
      </c>
      <c r="AD26" s="186"/>
      <c r="AE26" s="181" t="s">
        <v>352</v>
      </c>
      <c r="AF26" s="171" t="s">
        <v>335</v>
      </c>
      <c r="AG26" s="186"/>
      <c r="AH26" s="181" t="s">
        <v>352</v>
      </c>
      <c r="AI26" s="171" t="s">
        <v>335</v>
      </c>
      <c r="AJ26" s="192"/>
    </row>
    <row r="27" spans="1:36" ht="22" customHeight="1">
      <c r="A27" s="167" t="s">
        <v>353</v>
      </c>
      <c r="B27" s="171" t="s">
        <v>328</v>
      </c>
      <c r="C27" s="177"/>
      <c r="D27" s="181" t="s">
        <v>353</v>
      </c>
      <c r="E27" s="171" t="s">
        <v>337</v>
      </c>
      <c r="F27" s="177"/>
      <c r="G27" s="181" t="s">
        <v>353</v>
      </c>
      <c r="H27" s="171" t="s">
        <v>410</v>
      </c>
      <c r="I27" s="177"/>
      <c r="J27" s="181" t="s">
        <v>353</v>
      </c>
      <c r="K27" s="171" t="s">
        <v>411</v>
      </c>
      <c r="L27" s="177"/>
      <c r="M27" s="181" t="s">
        <v>353</v>
      </c>
      <c r="N27" s="171" t="s">
        <v>412</v>
      </c>
      <c r="O27" s="177"/>
      <c r="P27" s="181" t="s">
        <v>353</v>
      </c>
      <c r="Q27" s="171" t="s">
        <v>418</v>
      </c>
      <c r="R27" s="177"/>
      <c r="S27" s="181" t="s">
        <v>353</v>
      </c>
      <c r="T27" s="171" t="s">
        <v>414</v>
      </c>
      <c r="U27" s="177"/>
      <c r="V27" s="181" t="s">
        <v>353</v>
      </c>
      <c r="W27" s="171" t="s">
        <v>46</v>
      </c>
      <c r="X27" s="186"/>
      <c r="Y27" s="181" t="s">
        <v>353</v>
      </c>
      <c r="Z27" s="171" t="s">
        <v>413</v>
      </c>
      <c r="AA27" s="186"/>
      <c r="AB27" s="181" t="s">
        <v>353</v>
      </c>
      <c r="AC27" s="171" t="s">
        <v>337</v>
      </c>
      <c r="AD27" s="186"/>
      <c r="AE27" s="181" t="s">
        <v>353</v>
      </c>
      <c r="AF27" s="171" t="s">
        <v>340</v>
      </c>
      <c r="AG27" s="186"/>
      <c r="AH27" s="181" t="s">
        <v>353</v>
      </c>
      <c r="AI27" s="171" t="s">
        <v>261</v>
      </c>
      <c r="AJ27" s="192"/>
    </row>
    <row r="28" spans="1:36" ht="22" customHeight="1">
      <c r="A28" s="167" t="s">
        <v>91</v>
      </c>
      <c r="B28" s="171" t="s">
        <v>334</v>
      </c>
      <c r="C28" s="177"/>
      <c r="D28" s="181" t="s">
        <v>91</v>
      </c>
      <c r="E28" s="171" t="s">
        <v>412</v>
      </c>
      <c r="F28" s="177"/>
      <c r="G28" s="181" t="s">
        <v>91</v>
      </c>
      <c r="H28" s="171" t="s">
        <v>413</v>
      </c>
      <c r="I28" s="177"/>
      <c r="J28" s="181" t="s">
        <v>91</v>
      </c>
      <c r="K28" s="171" t="s">
        <v>414</v>
      </c>
      <c r="L28" s="177"/>
      <c r="M28" s="181" t="s">
        <v>91</v>
      </c>
      <c r="N28" s="171" t="s">
        <v>335</v>
      </c>
      <c r="O28" s="177"/>
      <c r="P28" s="181" t="s">
        <v>91</v>
      </c>
      <c r="Q28" s="171" t="s">
        <v>411</v>
      </c>
      <c r="R28" s="177"/>
      <c r="S28" s="181" t="s">
        <v>91</v>
      </c>
      <c r="T28" s="171" t="s">
        <v>337</v>
      </c>
      <c r="U28" s="177"/>
      <c r="V28" s="181" t="s">
        <v>91</v>
      </c>
      <c r="W28" s="171" t="s">
        <v>340</v>
      </c>
      <c r="X28" s="186"/>
      <c r="Y28" s="181" t="s">
        <v>91</v>
      </c>
      <c r="Z28" s="171" t="s">
        <v>411</v>
      </c>
      <c r="AA28" s="186"/>
      <c r="AB28" s="181" t="s">
        <v>91</v>
      </c>
      <c r="AC28" s="171" t="s">
        <v>412</v>
      </c>
      <c r="AD28" s="186"/>
      <c r="AE28" s="181" t="s">
        <v>91</v>
      </c>
      <c r="AF28" s="171" t="s">
        <v>413</v>
      </c>
      <c r="AG28" s="186"/>
      <c r="AH28" s="181" t="s">
        <v>91</v>
      </c>
      <c r="AI28" s="171" t="s">
        <v>413</v>
      </c>
      <c r="AJ28" s="192"/>
    </row>
    <row r="29" spans="1:36" ht="22" customHeight="1">
      <c r="A29" s="167" t="s">
        <v>327</v>
      </c>
      <c r="B29" s="171" t="s">
        <v>337</v>
      </c>
      <c r="C29" s="177"/>
      <c r="D29" s="181" t="s">
        <v>327</v>
      </c>
      <c r="E29" s="171" t="s">
        <v>335</v>
      </c>
      <c r="F29" s="177"/>
      <c r="G29" s="181" t="s">
        <v>327</v>
      </c>
      <c r="H29" s="171" t="s">
        <v>411</v>
      </c>
      <c r="I29" s="177"/>
      <c r="J29" s="181" t="s">
        <v>327</v>
      </c>
      <c r="K29" s="171" t="s">
        <v>337</v>
      </c>
      <c r="L29" s="177"/>
      <c r="M29" s="181" t="s">
        <v>327</v>
      </c>
      <c r="N29" s="171" t="s">
        <v>410</v>
      </c>
      <c r="O29" s="177"/>
      <c r="P29" s="181" t="s">
        <v>327</v>
      </c>
      <c r="Q29" s="171" t="s">
        <v>414</v>
      </c>
      <c r="R29" s="177"/>
      <c r="S29" s="181" t="s">
        <v>327</v>
      </c>
      <c r="T29" s="171" t="s">
        <v>412</v>
      </c>
      <c r="U29" s="177"/>
      <c r="V29" s="181" t="s">
        <v>327</v>
      </c>
      <c r="W29" s="171" t="s">
        <v>413</v>
      </c>
      <c r="X29" s="186"/>
      <c r="Y29" s="181" t="s">
        <v>327</v>
      </c>
      <c r="Z29" s="171" t="s">
        <v>414</v>
      </c>
      <c r="AA29" s="186"/>
      <c r="AB29" s="181" t="s">
        <v>327</v>
      </c>
      <c r="AC29" s="171" t="s">
        <v>335</v>
      </c>
      <c r="AD29" s="186"/>
      <c r="AE29" s="181" t="s">
        <v>327</v>
      </c>
      <c r="AF29" s="171" t="s">
        <v>411</v>
      </c>
      <c r="AG29" s="186"/>
      <c r="AH29" s="181" t="s">
        <v>327</v>
      </c>
      <c r="AI29" s="171" t="s">
        <v>411</v>
      </c>
      <c r="AJ29" s="192"/>
    </row>
    <row r="30" spans="1:36" ht="22" customHeight="1">
      <c r="A30" s="167" t="s">
        <v>332</v>
      </c>
      <c r="B30" s="171" t="s">
        <v>148</v>
      </c>
      <c r="C30" s="177"/>
      <c r="D30" s="181" t="s">
        <v>332</v>
      </c>
      <c r="E30" s="171" t="s">
        <v>410</v>
      </c>
      <c r="F30" s="177"/>
      <c r="G30" s="181" t="s">
        <v>332</v>
      </c>
      <c r="H30" s="171" t="s">
        <v>414</v>
      </c>
      <c r="I30" s="177"/>
      <c r="J30" s="181" t="s">
        <v>332</v>
      </c>
      <c r="K30" s="171" t="s">
        <v>412</v>
      </c>
      <c r="L30" s="177"/>
      <c r="M30" s="181" t="s">
        <v>332</v>
      </c>
      <c r="N30" s="171" t="s">
        <v>413</v>
      </c>
      <c r="O30" s="177"/>
      <c r="P30" s="181" t="s">
        <v>332</v>
      </c>
      <c r="Q30" s="171" t="s">
        <v>337</v>
      </c>
      <c r="R30" s="177"/>
      <c r="S30" s="181" t="s">
        <v>332</v>
      </c>
      <c r="T30" s="171" t="s">
        <v>335</v>
      </c>
      <c r="U30" s="177"/>
      <c r="V30" s="181" t="s">
        <v>332</v>
      </c>
      <c r="W30" s="171" t="s">
        <v>411</v>
      </c>
      <c r="X30" s="186"/>
      <c r="Y30" s="181" t="s">
        <v>332</v>
      </c>
      <c r="Z30" s="171" t="s">
        <v>337</v>
      </c>
      <c r="AA30" s="186"/>
      <c r="AB30" s="181" t="s">
        <v>332</v>
      </c>
      <c r="AC30" s="171" t="s">
        <v>410</v>
      </c>
      <c r="AD30" s="186"/>
      <c r="AE30" s="181" t="s">
        <v>332</v>
      </c>
      <c r="AF30" s="171" t="s">
        <v>414</v>
      </c>
      <c r="AG30" s="186"/>
      <c r="AH30" s="181" t="s">
        <v>332</v>
      </c>
      <c r="AI30" s="171" t="s">
        <v>414</v>
      </c>
      <c r="AJ30" s="192"/>
    </row>
    <row r="31" spans="1:36" ht="22" customHeight="1">
      <c r="A31" s="167" t="s">
        <v>355</v>
      </c>
      <c r="B31" s="171" t="s">
        <v>335</v>
      </c>
      <c r="C31" s="177"/>
      <c r="D31" s="181" t="s">
        <v>355</v>
      </c>
      <c r="E31" s="171" t="s">
        <v>413</v>
      </c>
      <c r="F31" s="177"/>
      <c r="G31" s="181" t="s">
        <v>355</v>
      </c>
      <c r="H31" s="171" t="s">
        <v>337</v>
      </c>
      <c r="I31" s="177"/>
      <c r="J31" s="181" t="s">
        <v>355</v>
      </c>
      <c r="K31" s="171" t="s">
        <v>335</v>
      </c>
      <c r="L31" s="177"/>
      <c r="M31" s="181" t="s">
        <v>355</v>
      </c>
      <c r="N31" s="171" t="s">
        <v>411</v>
      </c>
      <c r="O31" s="177"/>
      <c r="P31" s="181" t="s">
        <v>355</v>
      </c>
      <c r="Q31" s="171" t="s">
        <v>412</v>
      </c>
      <c r="R31" s="177"/>
      <c r="S31" s="181" t="s">
        <v>355</v>
      </c>
      <c r="T31" s="171" t="s">
        <v>410</v>
      </c>
      <c r="U31" s="177"/>
      <c r="V31" s="181" t="s">
        <v>355</v>
      </c>
      <c r="W31" s="171" t="s">
        <v>414</v>
      </c>
      <c r="X31" s="186"/>
      <c r="Y31" s="181" t="s">
        <v>355</v>
      </c>
      <c r="Z31" s="171" t="s">
        <v>412</v>
      </c>
      <c r="AA31" s="186"/>
      <c r="AB31" s="181" t="s">
        <v>355</v>
      </c>
      <c r="AC31" s="171" t="s">
        <v>413</v>
      </c>
      <c r="AD31" s="186"/>
      <c r="AE31" s="181" t="s">
        <v>355</v>
      </c>
      <c r="AF31" s="171" t="s">
        <v>337</v>
      </c>
      <c r="AG31" s="186"/>
      <c r="AH31" s="181" t="s">
        <v>355</v>
      </c>
      <c r="AI31" s="171" t="s">
        <v>337</v>
      </c>
      <c r="AJ31" s="192"/>
    </row>
    <row r="32" spans="1:36" ht="22" customHeight="1">
      <c r="A32" s="167" t="s">
        <v>248</v>
      </c>
      <c r="B32" s="171" t="s">
        <v>261</v>
      </c>
      <c r="C32" s="177"/>
      <c r="D32" s="181" t="s">
        <v>248</v>
      </c>
      <c r="E32" s="171" t="s">
        <v>411</v>
      </c>
      <c r="F32" s="177"/>
      <c r="G32" s="181" t="s">
        <v>248</v>
      </c>
      <c r="H32" s="171" t="s">
        <v>412</v>
      </c>
      <c r="I32" s="177"/>
      <c r="J32" s="181" t="s">
        <v>248</v>
      </c>
      <c r="K32" s="171" t="s">
        <v>410</v>
      </c>
      <c r="L32" s="177"/>
      <c r="M32" s="181" t="s">
        <v>248</v>
      </c>
      <c r="N32" s="171" t="s">
        <v>414</v>
      </c>
      <c r="O32" s="177"/>
      <c r="P32" s="181" t="s">
        <v>248</v>
      </c>
      <c r="Q32" s="171" t="s">
        <v>335</v>
      </c>
      <c r="R32" s="177"/>
      <c r="S32" s="181" t="s">
        <v>248</v>
      </c>
      <c r="T32" s="171" t="s">
        <v>413</v>
      </c>
      <c r="U32" s="177"/>
      <c r="V32" s="181" t="s">
        <v>248</v>
      </c>
      <c r="W32" s="171" t="s">
        <v>337</v>
      </c>
      <c r="X32" s="186"/>
      <c r="Y32" s="181" t="s">
        <v>248</v>
      </c>
      <c r="Z32" s="171" t="s">
        <v>335</v>
      </c>
      <c r="AA32" s="186"/>
      <c r="AB32" s="181" t="s">
        <v>248</v>
      </c>
      <c r="AC32" s="171" t="s">
        <v>411</v>
      </c>
      <c r="AD32" s="186"/>
      <c r="AE32" s="181" t="s">
        <v>248</v>
      </c>
      <c r="AF32" s="171" t="s">
        <v>412</v>
      </c>
      <c r="AG32" s="186"/>
      <c r="AH32" s="181" t="s">
        <v>248</v>
      </c>
      <c r="AI32" s="171" t="s">
        <v>412</v>
      </c>
      <c r="AJ32" s="192"/>
    </row>
    <row r="33" spans="1:36" ht="22" customHeight="1">
      <c r="A33" s="167" t="s">
        <v>356</v>
      </c>
      <c r="B33" s="171" t="s">
        <v>419</v>
      </c>
      <c r="C33" s="177"/>
      <c r="D33" s="181" t="s">
        <v>356</v>
      </c>
      <c r="E33" s="171" t="s">
        <v>414</v>
      </c>
      <c r="F33" s="177"/>
      <c r="G33" s="181" t="s">
        <v>356</v>
      </c>
      <c r="H33" s="171" t="s">
        <v>335</v>
      </c>
      <c r="I33" s="177"/>
      <c r="J33" s="181" t="s">
        <v>356</v>
      </c>
      <c r="K33" s="171" t="s">
        <v>413</v>
      </c>
      <c r="L33" s="177"/>
      <c r="M33" s="181" t="s">
        <v>356</v>
      </c>
      <c r="N33" s="171" t="s">
        <v>337</v>
      </c>
      <c r="O33" s="177"/>
      <c r="P33" s="181" t="s">
        <v>356</v>
      </c>
      <c r="Q33" s="171" t="s">
        <v>261</v>
      </c>
      <c r="R33" s="177"/>
      <c r="S33" s="181" t="s">
        <v>356</v>
      </c>
      <c r="T33" s="171" t="s">
        <v>411</v>
      </c>
      <c r="U33" s="177"/>
      <c r="V33" s="181" t="s">
        <v>356</v>
      </c>
      <c r="W33" s="171" t="s">
        <v>412</v>
      </c>
      <c r="X33" s="186"/>
      <c r="Y33" s="181" t="s">
        <v>356</v>
      </c>
      <c r="Z33" s="171" t="s">
        <v>261</v>
      </c>
      <c r="AA33" s="186"/>
      <c r="AB33" s="181" t="s">
        <v>356</v>
      </c>
      <c r="AC33" s="171" t="s">
        <v>414</v>
      </c>
      <c r="AD33" s="186"/>
      <c r="AE33" s="181"/>
      <c r="AF33" s="171"/>
      <c r="AG33" s="186"/>
      <c r="AH33" s="181" t="s">
        <v>356</v>
      </c>
      <c r="AI33" s="171" t="s">
        <v>335</v>
      </c>
      <c r="AJ33" s="192"/>
    </row>
    <row r="34" spans="1:36" ht="22" customHeight="1">
      <c r="A34" s="167" t="s">
        <v>220</v>
      </c>
      <c r="B34" s="171" t="s">
        <v>328</v>
      </c>
      <c r="C34" s="177"/>
      <c r="D34" s="181" t="s">
        <v>220</v>
      </c>
      <c r="E34" s="171" t="s">
        <v>337</v>
      </c>
      <c r="F34" s="186"/>
      <c r="G34" s="181" t="s">
        <v>220</v>
      </c>
      <c r="H34" s="171" t="s">
        <v>261</v>
      </c>
      <c r="I34" s="186"/>
      <c r="J34" s="181" t="s">
        <v>220</v>
      </c>
      <c r="K34" s="171" t="s">
        <v>411</v>
      </c>
      <c r="L34" s="186"/>
      <c r="M34" s="181" t="s">
        <v>220</v>
      </c>
      <c r="N34" s="171" t="s">
        <v>412</v>
      </c>
      <c r="O34" s="186"/>
      <c r="P34" s="181" t="s">
        <v>220</v>
      </c>
      <c r="Q34" s="171" t="s">
        <v>331</v>
      </c>
      <c r="R34" s="186"/>
      <c r="S34" s="181" t="s">
        <v>220</v>
      </c>
      <c r="T34" s="171" t="s">
        <v>334</v>
      </c>
      <c r="U34" s="186"/>
      <c r="V34" s="181" t="s">
        <v>220</v>
      </c>
      <c r="W34" s="171" t="s">
        <v>335</v>
      </c>
      <c r="X34" s="186"/>
      <c r="Y34" s="181" t="s">
        <v>220</v>
      </c>
      <c r="Z34" s="171" t="s">
        <v>331</v>
      </c>
      <c r="AA34" s="186"/>
      <c r="AB34" s="181" t="s">
        <v>220</v>
      </c>
      <c r="AC34" s="171" t="s">
        <v>337</v>
      </c>
      <c r="AD34" s="186"/>
      <c r="AE34" s="189"/>
      <c r="AF34" s="171"/>
      <c r="AG34" s="186"/>
      <c r="AH34" s="181" t="s">
        <v>220</v>
      </c>
      <c r="AI34" s="171" t="s">
        <v>261</v>
      </c>
      <c r="AJ34" s="192"/>
    </row>
    <row r="35" spans="1:36" ht="22" customHeight="1" thickBot="1">
      <c r="A35" s="168"/>
      <c r="B35" s="172"/>
      <c r="C35" s="178"/>
      <c r="D35" s="560" t="s">
        <v>357</v>
      </c>
      <c r="E35" s="184" t="s">
        <v>148</v>
      </c>
      <c r="F35" s="187"/>
      <c r="G35" s="182"/>
      <c r="H35" s="561"/>
      <c r="I35" s="187"/>
      <c r="J35" s="182" t="s">
        <v>357</v>
      </c>
      <c r="K35" s="562" t="s">
        <v>414</v>
      </c>
      <c r="L35" s="187"/>
      <c r="M35" s="560" t="s">
        <v>357</v>
      </c>
      <c r="N35" s="171" t="s">
        <v>335</v>
      </c>
      <c r="O35" s="187"/>
      <c r="P35" s="188"/>
      <c r="Q35" s="561"/>
      <c r="R35" s="187"/>
      <c r="S35" s="560" t="s">
        <v>357</v>
      </c>
      <c r="T35" s="184" t="s">
        <v>337</v>
      </c>
      <c r="U35" s="187"/>
      <c r="V35" s="563"/>
      <c r="W35" s="184"/>
      <c r="X35" s="187"/>
      <c r="Y35" s="560" t="s">
        <v>357</v>
      </c>
      <c r="Z35" s="184" t="s">
        <v>328</v>
      </c>
      <c r="AA35" s="187"/>
      <c r="AB35" s="182" t="s">
        <v>357</v>
      </c>
      <c r="AC35" s="562" t="s">
        <v>148</v>
      </c>
      <c r="AD35" s="187"/>
      <c r="AE35" s="188"/>
      <c r="AF35" s="561"/>
      <c r="AG35" s="187"/>
      <c r="AH35" s="560" t="s">
        <v>357</v>
      </c>
      <c r="AI35" s="184" t="s">
        <v>413</v>
      </c>
      <c r="AJ35" s="193"/>
    </row>
    <row r="36" spans="1:36" ht="22" customHeight="1" thickBot="1">
      <c r="A36" s="564" t="s">
        <v>140</v>
      </c>
      <c r="B36" s="565"/>
      <c r="C36" s="195">
        <f>COUNTIF(C5:C35,"●")</f>
        <v>0</v>
      </c>
      <c r="D36" s="555" t="s">
        <v>140</v>
      </c>
      <c r="E36" s="566"/>
      <c r="F36" s="195">
        <f>COUNTIF(F5:F35,"●")</f>
        <v>0</v>
      </c>
      <c r="G36" s="567" t="s">
        <v>140</v>
      </c>
      <c r="H36" s="565"/>
      <c r="I36" s="195">
        <f>COUNTIF(I5:I35,"●")</f>
        <v>0</v>
      </c>
      <c r="J36" s="567" t="s">
        <v>140</v>
      </c>
      <c r="K36" s="565"/>
      <c r="L36" s="195">
        <f>COUNTIF(L5:L35,"●")</f>
        <v>0</v>
      </c>
      <c r="M36" s="556" t="s">
        <v>140</v>
      </c>
      <c r="N36" s="566"/>
      <c r="O36" s="195">
        <f>COUNTIF(O5:O35,"●")</f>
        <v>0</v>
      </c>
      <c r="P36" s="567" t="s">
        <v>140</v>
      </c>
      <c r="Q36" s="565"/>
      <c r="R36" s="195">
        <f>COUNTIF(R5:R35,"●")</f>
        <v>0</v>
      </c>
      <c r="S36" s="556" t="s">
        <v>140</v>
      </c>
      <c r="T36" s="556"/>
      <c r="U36" s="196">
        <f>COUNTIF(U5:U35,"●")</f>
        <v>0</v>
      </c>
      <c r="V36" s="556" t="s">
        <v>140</v>
      </c>
      <c r="W36" s="566"/>
      <c r="X36" s="195">
        <f>COUNTIF(X5:X35,"●")</f>
        <v>0</v>
      </c>
      <c r="Y36" s="556" t="s">
        <v>140</v>
      </c>
      <c r="Z36" s="566"/>
      <c r="AA36" s="195">
        <f>COUNTIF(AA5:AA35,"●")</f>
        <v>0</v>
      </c>
      <c r="AB36" s="567" t="s">
        <v>140</v>
      </c>
      <c r="AC36" s="565"/>
      <c r="AD36" s="195">
        <f>COUNTIF(AD5:AD35,"●")</f>
        <v>0</v>
      </c>
      <c r="AE36" s="567" t="s">
        <v>140</v>
      </c>
      <c r="AF36" s="565"/>
      <c r="AG36" s="195">
        <f>COUNTIF(AG5:AG35,"●")</f>
        <v>0</v>
      </c>
      <c r="AH36" s="556" t="s">
        <v>140</v>
      </c>
      <c r="AI36" s="566"/>
      <c r="AJ36" s="197">
        <f>COUNTIF(AJ5:AJ35,"●")</f>
        <v>0</v>
      </c>
    </row>
    <row r="37" spans="1:36" ht="22" customHeight="1" thickBot="1">
      <c r="A37" s="169"/>
      <c r="B37" s="173"/>
      <c r="C37" s="17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555" t="s">
        <v>358</v>
      </c>
      <c r="AI37" s="557"/>
      <c r="AJ37" s="194">
        <f>C36+F36+I36+L36+O36+R36+U36+X36+AA36+AD36+AG36+AJ36</f>
        <v>0</v>
      </c>
    </row>
  </sheetData>
  <mergeCells count="27">
    <mergeCell ref="AH37:AI37"/>
    <mergeCell ref="S36:T36"/>
    <mergeCell ref="V36:W36"/>
    <mergeCell ref="Y36:Z36"/>
    <mergeCell ref="AB36:AC36"/>
    <mergeCell ref="AE36:AF36"/>
    <mergeCell ref="AH36:AI36"/>
    <mergeCell ref="Y3:AA3"/>
    <mergeCell ref="AB3:AD3"/>
    <mergeCell ref="AE3:AG3"/>
    <mergeCell ref="AH3:AJ3"/>
    <mergeCell ref="A36:B36"/>
    <mergeCell ref="D36:E36"/>
    <mergeCell ref="G36:H36"/>
    <mergeCell ref="J36:K36"/>
    <mergeCell ref="M36:N36"/>
    <mergeCell ref="P36:Q36"/>
    <mergeCell ref="AI1:AJ1"/>
    <mergeCell ref="AB2:AJ2"/>
    <mergeCell ref="A3:C3"/>
    <mergeCell ref="D3:F3"/>
    <mergeCell ref="G3:I3"/>
    <mergeCell ref="J3:L3"/>
    <mergeCell ref="M3:O3"/>
    <mergeCell ref="P3:R3"/>
    <mergeCell ref="S3:U3"/>
    <mergeCell ref="V3:X3"/>
  </mergeCells>
  <phoneticPr fontId="68"/>
  <pageMargins left="0.7" right="0.7" top="0.75" bottom="0.75" header="0.3" footer="0.3"/>
  <pageSetup paperSize="9" scale="62"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0B403-09E2-4855-A651-81854A8A2C6F}">
  <sheetPr>
    <tabColor rgb="FFFF66FF"/>
    <pageSetUpPr fitToPage="1"/>
  </sheetPr>
  <dimension ref="A1:AJ37"/>
  <sheetViews>
    <sheetView view="pageBreakPreview" zoomScale="85" zoomScaleNormal="85" zoomScaleSheetLayoutView="85" workbookViewId="0">
      <pane ySplit="4" topLeftCell="A19" activePane="bottomLeft" state="frozen"/>
      <selection activeCell="G30" sqref="G30"/>
      <selection pane="bottomLeft" activeCell="Q32" sqref="Q32"/>
    </sheetView>
  </sheetViews>
  <sheetFormatPr defaultColWidth="9" defaultRowHeight="12"/>
  <cols>
    <col min="1" max="1" width="5.36328125" style="160" bestFit="1" customWidth="1"/>
    <col min="2" max="2" width="8.08984375" style="161" customWidth="1"/>
    <col min="3" max="3" width="3.6328125" style="161" customWidth="1"/>
    <col min="4" max="4" width="5.36328125" style="162" customWidth="1"/>
    <col min="5" max="5" width="8.08984375" style="162" customWidth="1"/>
    <col min="6" max="6" width="3.6328125" style="162" customWidth="1"/>
    <col min="7" max="7" width="5.36328125" style="162" customWidth="1"/>
    <col min="8" max="8" width="8.08984375" style="162" customWidth="1"/>
    <col min="9" max="9" width="3.6328125" style="162" customWidth="1"/>
    <col min="10" max="10" width="5.36328125" style="162" customWidth="1"/>
    <col min="11" max="11" width="8.08984375" style="162" customWidth="1"/>
    <col min="12" max="12" width="3.6328125" style="162" customWidth="1"/>
    <col min="13" max="13" width="5.36328125" style="162" customWidth="1"/>
    <col min="14" max="14" width="8.08984375" style="162" customWidth="1"/>
    <col min="15" max="15" width="3.6328125" style="162" customWidth="1"/>
    <col min="16" max="16" width="5.36328125" style="162" customWidth="1"/>
    <col min="17" max="17" width="8.08984375" style="162" customWidth="1"/>
    <col min="18" max="18" width="3.6328125" style="162" customWidth="1"/>
    <col min="19" max="19" width="5.36328125" style="162" customWidth="1"/>
    <col min="20" max="20" width="8.08984375" style="162" customWidth="1"/>
    <col min="21" max="21" width="3.6328125" style="162" customWidth="1"/>
    <col min="22" max="22" width="5.36328125" style="162" customWidth="1"/>
    <col min="23" max="23" width="8.08984375" style="162" customWidth="1"/>
    <col min="24" max="24" width="3.6328125" style="162" customWidth="1"/>
    <col min="25" max="25" width="5.36328125" style="162" customWidth="1"/>
    <col min="26" max="26" width="8.08984375" style="162" customWidth="1"/>
    <col min="27" max="27" width="3.6328125" style="162" customWidth="1"/>
    <col min="28" max="28" width="5.36328125" style="162" customWidth="1"/>
    <col min="29" max="29" width="8.08984375" style="162" customWidth="1"/>
    <col min="30" max="30" width="3.6328125" style="162" customWidth="1"/>
    <col min="31" max="31" width="5.36328125" style="162" customWidth="1"/>
    <col min="32" max="32" width="8.08984375" style="162" customWidth="1"/>
    <col min="33" max="33" width="3.6328125" style="162" customWidth="1"/>
    <col min="34" max="34" width="5.36328125" style="162" customWidth="1"/>
    <col min="35" max="35" width="8.08984375" style="162" customWidth="1"/>
    <col min="36" max="36" width="3.6328125" style="162" customWidth="1"/>
    <col min="37" max="16384" width="9" style="162"/>
  </cols>
  <sheetData>
    <row r="1" spans="1:36" ht="22" customHeight="1">
      <c r="A1" s="163" t="s">
        <v>362</v>
      </c>
      <c r="B1" s="170"/>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558" t="s">
        <v>365</v>
      </c>
      <c r="AJ1" s="568"/>
    </row>
    <row r="2" spans="1:36" ht="22" customHeight="1" thickBot="1">
      <c r="A2" s="164"/>
      <c r="AB2" s="551" t="s">
        <v>330</v>
      </c>
      <c r="AC2" s="551"/>
      <c r="AD2" s="551"/>
      <c r="AE2" s="551"/>
      <c r="AF2" s="551"/>
      <c r="AG2" s="551"/>
      <c r="AH2" s="551"/>
      <c r="AI2" s="551"/>
      <c r="AJ2" s="551"/>
    </row>
    <row r="3" spans="1:36" ht="22" customHeight="1">
      <c r="A3" s="552" t="s">
        <v>397</v>
      </c>
      <c r="B3" s="553"/>
      <c r="C3" s="553"/>
      <c r="D3" s="553" t="s">
        <v>398</v>
      </c>
      <c r="E3" s="553"/>
      <c r="F3" s="553"/>
      <c r="G3" s="553" t="s">
        <v>399</v>
      </c>
      <c r="H3" s="553"/>
      <c r="I3" s="553"/>
      <c r="J3" s="553" t="s">
        <v>400</v>
      </c>
      <c r="K3" s="553"/>
      <c r="L3" s="553"/>
      <c r="M3" s="553" t="s">
        <v>401</v>
      </c>
      <c r="N3" s="553"/>
      <c r="O3" s="553"/>
      <c r="P3" s="553" t="s">
        <v>402</v>
      </c>
      <c r="Q3" s="553"/>
      <c r="R3" s="553"/>
      <c r="S3" s="553" t="s">
        <v>403</v>
      </c>
      <c r="T3" s="553"/>
      <c r="U3" s="553"/>
      <c r="V3" s="553" t="s">
        <v>404</v>
      </c>
      <c r="W3" s="553"/>
      <c r="X3" s="553"/>
      <c r="Y3" s="553" t="s">
        <v>405</v>
      </c>
      <c r="Z3" s="553"/>
      <c r="AA3" s="553"/>
      <c r="AB3" s="553" t="s">
        <v>406</v>
      </c>
      <c r="AC3" s="553"/>
      <c r="AD3" s="553"/>
      <c r="AE3" s="553" t="s">
        <v>407</v>
      </c>
      <c r="AF3" s="553"/>
      <c r="AG3" s="553"/>
      <c r="AH3" s="553" t="s">
        <v>408</v>
      </c>
      <c r="AI3" s="553"/>
      <c r="AJ3" s="554"/>
    </row>
    <row r="4" spans="1:36" ht="22" customHeight="1" thickBot="1">
      <c r="A4" s="165" t="s">
        <v>289</v>
      </c>
      <c r="B4" s="559" t="s">
        <v>101</v>
      </c>
      <c r="C4" s="175" t="s">
        <v>237</v>
      </c>
      <c r="D4" s="179" t="s">
        <v>289</v>
      </c>
      <c r="E4" s="559" t="s">
        <v>101</v>
      </c>
      <c r="F4" s="175" t="s">
        <v>237</v>
      </c>
      <c r="G4" s="179" t="s">
        <v>289</v>
      </c>
      <c r="H4" s="559" t="s">
        <v>101</v>
      </c>
      <c r="I4" s="175" t="s">
        <v>237</v>
      </c>
      <c r="J4" s="179" t="s">
        <v>289</v>
      </c>
      <c r="K4" s="559" t="s">
        <v>101</v>
      </c>
      <c r="L4" s="175" t="s">
        <v>237</v>
      </c>
      <c r="M4" s="179" t="s">
        <v>289</v>
      </c>
      <c r="N4" s="559" t="s">
        <v>101</v>
      </c>
      <c r="O4" s="175" t="s">
        <v>237</v>
      </c>
      <c r="P4" s="179" t="s">
        <v>289</v>
      </c>
      <c r="Q4" s="559" t="s">
        <v>101</v>
      </c>
      <c r="R4" s="175" t="s">
        <v>237</v>
      </c>
      <c r="S4" s="179" t="s">
        <v>289</v>
      </c>
      <c r="T4" s="559" t="s">
        <v>101</v>
      </c>
      <c r="U4" s="175" t="s">
        <v>237</v>
      </c>
      <c r="V4" s="179" t="s">
        <v>289</v>
      </c>
      <c r="W4" s="559" t="s">
        <v>101</v>
      </c>
      <c r="X4" s="175" t="s">
        <v>237</v>
      </c>
      <c r="Y4" s="179" t="s">
        <v>289</v>
      </c>
      <c r="Z4" s="559" t="s">
        <v>101</v>
      </c>
      <c r="AA4" s="175" t="s">
        <v>237</v>
      </c>
      <c r="AB4" s="179" t="s">
        <v>289</v>
      </c>
      <c r="AC4" s="559" t="s">
        <v>101</v>
      </c>
      <c r="AD4" s="175" t="s">
        <v>237</v>
      </c>
      <c r="AE4" s="179" t="s">
        <v>289</v>
      </c>
      <c r="AF4" s="559" t="s">
        <v>101</v>
      </c>
      <c r="AG4" s="175" t="s">
        <v>237</v>
      </c>
      <c r="AH4" s="179" t="s">
        <v>289</v>
      </c>
      <c r="AI4" s="559" t="s">
        <v>101</v>
      </c>
      <c r="AJ4" s="190" t="s">
        <v>237</v>
      </c>
    </row>
    <row r="5" spans="1:36" ht="22" customHeight="1">
      <c r="A5" s="166" t="s">
        <v>333</v>
      </c>
      <c r="B5" s="171" t="s">
        <v>331</v>
      </c>
      <c r="C5" s="176"/>
      <c r="D5" s="180" t="s">
        <v>333</v>
      </c>
      <c r="E5" s="171" t="s">
        <v>334</v>
      </c>
      <c r="F5" s="185"/>
      <c r="G5" s="180" t="s">
        <v>333</v>
      </c>
      <c r="H5" s="171" t="s">
        <v>409</v>
      </c>
      <c r="I5" s="185"/>
      <c r="J5" s="180" t="s">
        <v>333</v>
      </c>
      <c r="K5" s="171" t="s">
        <v>331</v>
      </c>
      <c r="L5" s="185"/>
      <c r="M5" s="180" t="s">
        <v>333</v>
      </c>
      <c r="N5" s="171" t="s">
        <v>337</v>
      </c>
      <c r="O5" s="185"/>
      <c r="P5" s="180" t="s">
        <v>333</v>
      </c>
      <c r="Q5" s="171" t="s">
        <v>261</v>
      </c>
      <c r="R5" s="185"/>
      <c r="S5" s="180" t="s">
        <v>333</v>
      </c>
      <c r="T5" s="171" t="s">
        <v>328</v>
      </c>
      <c r="U5" s="185"/>
      <c r="V5" s="180" t="s">
        <v>333</v>
      </c>
      <c r="W5" s="171" t="s">
        <v>148</v>
      </c>
      <c r="X5" s="185"/>
      <c r="Y5" s="180" t="s">
        <v>333</v>
      </c>
      <c r="Z5" s="171" t="s">
        <v>261</v>
      </c>
      <c r="AA5" s="185"/>
      <c r="AB5" s="180" t="s">
        <v>333</v>
      </c>
      <c r="AC5" s="171" t="s">
        <v>334</v>
      </c>
      <c r="AD5" s="185"/>
      <c r="AE5" s="180" t="s">
        <v>333</v>
      </c>
      <c r="AF5" s="171" t="s">
        <v>335</v>
      </c>
      <c r="AG5" s="185"/>
      <c r="AH5" s="180" t="s">
        <v>333</v>
      </c>
      <c r="AI5" s="171" t="s">
        <v>335</v>
      </c>
      <c r="AJ5" s="191"/>
    </row>
    <row r="6" spans="1:36" ht="22" customHeight="1">
      <c r="A6" s="167" t="s">
        <v>338</v>
      </c>
      <c r="B6" s="171" t="s">
        <v>328</v>
      </c>
      <c r="C6" s="177"/>
      <c r="D6" s="181" t="s">
        <v>338</v>
      </c>
      <c r="E6" s="171" t="s">
        <v>337</v>
      </c>
      <c r="F6" s="177"/>
      <c r="G6" s="181" t="s">
        <v>338</v>
      </c>
      <c r="H6" s="171" t="s">
        <v>410</v>
      </c>
      <c r="I6" s="177"/>
      <c r="J6" s="181" t="s">
        <v>338</v>
      </c>
      <c r="K6" s="171" t="s">
        <v>411</v>
      </c>
      <c r="L6" s="177"/>
      <c r="M6" s="181" t="s">
        <v>338</v>
      </c>
      <c r="N6" s="171" t="s">
        <v>412</v>
      </c>
      <c r="O6" s="177"/>
      <c r="P6" s="181" t="s">
        <v>338</v>
      </c>
      <c r="Q6" s="171" t="s">
        <v>413</v>
      </c>
      <c r="R6" s="177"/>
      <c r="S6" s="181" t="s">
        <v>338</v>
      </c>
      <c r="T6" s="171" t="s">
        <v>414</v>
      </c>
      <c r="U6" s="177"/>
      <c r="V6" s="181" t="s">
        <v>338</v>
      </c>
      <c r="W6" s="171" t="s">
        <v>335</v>
      </c>
      <c r="X6" s="186"/>
      <c r="Y6" s="181" t="s">
        <v>338</v>
      </c>
      <c r="Z6" s="171" t="s">
        <v>413</v>
      </c>
      <c r="AA6" s="186"/>
      <c r="AB6" s="181" t="s">
        <v>338</v>
      </c>
      <c r="AC6" s="171" t="s">
        <v>337</v>
      </c>
      <c r="AD6" s="186"/>
      <c r="AE6" s="181" t="s">
        <v>338</v>
      </c>
      <c r="AF6" s="171" t="s">
        <v>410</v>
      </c>
      <c r="AG6" s="186"/>
      <c r="AH6" s="181" t="s">
        <v>338</v>
      </c>
      <c r="AI6" s="171" t="s">
        <v>261</v>
      </c>
      <c r="AJ6" s="192"/>
    </row>
    <row r="7" spans="1:36" ht="22" customHeight="1">
      <c r="A7" s="167" t="s">
        <v>339</v>
      </c>
      <c r="B7" s="171" t="s">
        <v>334</v>
      </c>
      <c r="C7" s="177"/>
      <c r="D7" s="181" t="s">
        <v>339</v>
      </c>
      <c r="E7" s="171" t="s">
        <v>171</v>
      </c>
      <c r="F7" s="177"/>
      <c r="G7" s="181" t="s">
        <v>339</v>
      </c>
      <c r="H7" s="171" t="s">
        <v>413</v>
      </c>
      <c r="I7" s="177"/>
      <c r="J7" s="181" t="s">
        <v>339</v>
      </c>
      <c r="K7" s="171" t="s">
        <v>414</v>
      </c>
      <c r="L7" s="177"/>
      <c r="M7" s="181" t="s">
        <v>339</v>
      </c>
      <c r="N7" s="171" t="s">
        <v>335</v>
      </c>
      <c r="O7" s="177"/>
      <c r="P7" s="181" t="s">
        <v>339</v>
      </c>
      <c r="Q7" s="171" t="s">
        <v>411</v>
      </c>
      <c r="R7" s="177"/>
      <c r="S7" s="181" t="s">
        <v>339</v>
      </c>
      <c r="T7" s="171" t="s">
        <v>337</v>
      </c>
      <c r="U7" s="177"/>
      <c r="V7" s="181" t="s">
        <v>339</v>
      </c>
      <c r="W7" s="171" t="s">
        <v>340</v>
      </c>
      <c r="X7" s="186"/>
      <c r="Y7" s="181" t="s">
        <v>339</v>
      </c>
      <c r="Z7" s="171" t="s">
        <v>411</v>
      </c>
      <c r="AA7" s="186"/>
      <c r="AB7" s="181" t="s">
        <v>339</v>
      </c>
      <c r="AC7" s="171" t="s">
        <v>412</v>
      </c>
      <c r="AD7" s="186"/>
      <c r="AE7" s="181" t="s">
        <v>339</v>
      </c>
      <c r="AF7" s="171" t="s">
        <v>413</v>
      </c>
      <c r="AG7" s="186"/>
      <c r="AH7" s="181" t="s">
        <v>339</v>
      </c>
      <c r="AI7" s="171" t="s">
        <v>413</v>
      </c>
      <c r="AJ7" s="192"/>
    </row>
    <row r="8" spans="1:36" ht="22" customHeight="1">
      <c r="A8" s="167" t="s">
        <v>336</v>
      </c>
      <c r="B8" s="171" t="s">
        <v>337</v>
      </c>
      <c r="C8" s="177"/>
      <c r="D8" s="181" t="s">
        <v>336</v>
      </c>
      <c r="E8" s="171" t="s">
        <v>46</v>
      </c>
      <c r="F8" s="177"/>
      <c r="G8" s="181" t="s">
        <v>336</v>
      </c>
      <c r="H8" s="171" t="s">
        <v>411</v>
      </c>
      <c r="I8" s="177"/>
      <c r="J8" s="181" t="s">
        <v>336</v>
      </c>
      <c r="K8" s="171" t="s">
        <v>337</v>
      </c>
      <c r="L8" s="177"/>
      <c r="M8" s="181" t="s">
        <v>336</v>
      </c>
      <c r="N8" s="171" t="s">
        <v>410</v>
      </c>
      <c r="O8" s="177"/>
      <c r="P8" s="181" t="s">
        <v>336</v>
      </c>
      <c r="Q8" s="171" t="s">
        <v>414</v>
      </c>
      <c r="R8" s="177"/>
      <c r="S8" s="181" t="s">
        <v>336</v>
      </c>
      <c r="T8" s="171" t="s">
        <v>412</v>
      </c>
      <c r="U8" s="177"/>
      <c r="V8" s="181" t="s">
        <v>336</v>
      </c>
      <c r="W8" s="171" t="s">
        <v>413</v>
      </c>
      <c r="X8" s="186"/>
      <c r="Y8" s="181" t="s">
        <v>336</v>
      </c>
      <c r="Z8" s="171" t="s">
        <v>414</v>
      </c>
      <c r="AA8" s="186"/>
      <c r="AB8" s="181" t="s">
        <v>336</v>
      </c>
      <c r="AC8" s="171" t="s">
        <v>335</v>
      </c>
      <c r="AD8" s="186"/>
      <c r="AE8" s="181" t="s">
        <v>336</v>
      </c>
      <c r="AF8" s="171" t="s">
        <v>411</v>
      </c>
      <c r="AG8" s="186"/>
      <c r="AH8" s="181" t="s">
        <v>336</v>
      </c>
      <c r="AI8" s="171" t="s">
        <v>411</v>
      </c>
      <c r="AJ8" s="192"/>
    </row>
    <row r="9" spans="1:36" ht="22" customHeight="1">
      <c r="A9" s="167" t="s">
        <v>341</v>
      </c>
      <c r="B9" s="171" t="s">
        <v>148</v>
      </c>
      <c r="C9" s="177"/>
      <c r="D9" s="181" t="s">
        <v>341</v>
      </c>
      <c r="E9" s="171" t="s">
        <v>221</v>
      </c>
      <c r="F9" s="177"/>
      <c r="G9" s="181" t="s">
        <v>341</v>
      </c>
      <c r="H9" s="171" t="s">
        <v>414</v>
      </c>
      <c r="I9" s="177"/>
      <c r="J9" s="181" t="s">
        <v>341</v>
      </c>
      <c r="K9" s="171" t="s">
        <v>412</v>
      </c>
      <c r="L9" s="177"/>
      <c r="M9" s="181" t="s">
        <v>341</v>
      </c>
      <c r="N9" s="171" t="s">
        <v>413</v>
      </c>
      <c r="O9" s="177"/>
      <c r="P9" s="181" t="s">
        <v>341</v>
      </c>
      <c r="Q9" s="171" t="s">
        <v>337</v>
      </c>
      <c r="R9" s="177"/>
      <c r="S9" s="181" t="s">
        <v>341</v>
      </c>
      <c r="T9" s="171" t="s">
        <v>335</v>
      </c>
      <c r="U9" s="177"/>
      <c r="V9" s="181" t="s">
        <v>341</v>
      </c>
      <c r="W9" s="171" t="s">
        <v>411</v>
      </c>
      <c r="X9" s="186"/>
      <c r="Y9" s="181" t="s">
        <v>341</v>
      </c>
      <c r="Z9" s="171" t="s">
        <v>337</v>
      </c>
      <c r="AA9" s="186"/>
      <c r="AB9" s="181" t="s">
        <v>341</v>
      </c>
      <c r="AC9" s="171" t="s">
        <v>410</v>
      </c>
      <c r="AD9" s="186"/>
      <c r="AE9" s="181" t="s">
        <v>341</v>
      </c>
      <c r="AF9" s="171" t="s">
        <v>414</v>
      </c>
      <c r="AG9" s="186"/>
      <c r="AH9" s="181" t="s">
        <v>341</v>
      </c>
      <c r="AI9" s="171" t="s">
        <v>414</v>
      </c>
      <c r="AJ9" s="192"/>
    </row>
    <row r="10" spans="1:36" ht="22" customHeight="1">
      <c r="A10" s="167" t="s">
        <v>342</v>
      </c>
      <c r="B10" s="171" t="s">
        <v>335</v>
      </c>
      <c r="C10" s="177"/>
      <c r="D10" s="181" t="s">
        <v>342</v>
      </c>
      <c r="E10" s="171" t="s">
        <v>415</v>
      </c>
      <c r="F10" s="177"/>
      <c r="G10" s="181" t="s">
        <v>342</v>
      </c>
      <c r="H10" s="171" t="s">
        <v>337</v>
      </c>
      <c r="I10" s="177"/>
      <c r="J10" s="181" t="s">
        <v>342</v>
      </c>
      <c r="K10" s="171" t="s">
        <v>335</v>
      </c>
      <c r="L10" s="177"/>
      <c r="M10" s="181" t="s">
        <v>342</v>
      </c>
      <c r="N10" s="171" t="s">
        <v>411</v>
      </c>
      <c r="O10" s="177"/>
      <c r="P10" s="181" t="s">
        <v>342</v>
      </c>
      <c r="Q10" s="171" t="s">
        <v>412</v>
      </c>
      <c r="R10" s="177"/>
      <c r="S10" s="181" t="s">
        <v>342</v>
      </c>
      <c r="T10" s="171" t="s">
        <v>410</v>
      </c>
      <c r="U10" s="177"/>
      <c r="V10" s="181" t="s">
        <v>342</v>
      </c>
      <c r="W10" s="171" t="s">
        <v>414</v>
      </c>
      <c r="X10" s="186"/>
      <c r="Y10" s="181" t="s">
        <v>342</v>
      </c>
      <c r="Z10" s="171" t="s">
        <v>412</v>
      </c>
      <c r="AA10" s="186"/>
      <c r="AB10" s="181" t="s">
        <v>342</v>
      </c>
      <c r="AC10" s="171" t="s">
        <v>413</v>
      </c>
      <c r="AD10" s="186"/>
      <c r="AE10" s="181" t="s">
        <v>342</v>
      </c>
      <c r="AF10" s="171" t="s">
        <v>337</v>
      </c>
      <c r="AG10" s="186"/>
      <c r="AH10" s="181" t="s">
        <v>342</v>
      </c>
      <c r="AI10" s="171" t="s">
        <v>337</v>
      </c>
      <c r="AJ10" s="192"/>
    </row>
    <row r="11" spans="1:36" ht="22" customHeight="1">
      <c r="A11" s="167" t="s">
        <v>307</v>
      </c>
      <c r="B11" s="171" t="s">
        <v>261</v>
      </c>
      <c r="C11" s="177"/>
      <c r="D11" s="181" t="s">
        <v>307</v>
      </c>
      <c r="E11" s="171" t="s">
        <v>411</v>
      </c>
      <c r="F11" s="177"/>
      <c r="G11" s="181" t="s">
        <v>307</v>
      </c>
      <c r="H11" s="171" t="s">
        <v>412</v>
      </c>
      <c r="I11" s="177"/>
      <c r="J11" s="181" t="s">
        <v>307</v>
      </c>
      <c r="K11" s="171" t="s">
        <v>410</v>
      </c>
      <c r="L11" s="177"/>
      <c r="M11" s="181" t="s">
        <v>307</v>
      </c>
      <c r="N11" s="171" t="s">
        <v>414</v>
      </c>
      <c r="O11" s="177"/>
      <c r="P11" s="181" t="s">
        <v>307</v>
      </c>
      <c r="Q11" s="171" t="s">
        <v>335</v>
      </c>
      <c r="R11" s="177"/>
      <c r="S11" s="181" t="s">
        <v>307</v>
      </c>
      <c r="T11" s="171" t="s">
        <v>413</v>
      </c>
      <c r="U11" s="177"/>
      <c r="V11" s="181" t="s">
        <v>307</v>
      </c>
      <c r="W11" s="171" t="s">
        <v>337</v>
      </c>
      <c r="X11" s="186"/>
      <c r="Y11" s="181" t="s">
        <v>307</v>
      </c>
      <c r="Z11" s="171" t="s">
        <v>335</v>
      </c>
      <c r="AA11" s="186"/>
      <c r="AB11" s="181" t="s">
        <v>307</v>
      </c>
      <c r="AC11" s="171" t="s">
        <v>411</v>
      </c>
      <c r="AD11" s="186"/>
      <c r="AE11" s="181" t="s">
        <v>307</v>
      </c>
      <c r="AF11" s="171" t="s">
        <v>412</v>
      </c>
      <c r="AG11" s="186"/>
      <c r="AH11" s="181" t="s">
        <v>307</v>
      </c>
      <c r="AI11" s="171" t="s">
        <v>412</v>
      </c>
      <c r="AJ11" s="192"/>
    </row>
    <row r="12" spans="1:36" ht="22" customHeight="1">
      <c r="A12" s="167" t="s">
        <v>57</v>
      </c>
      <c r="B12" s="171" t="s">
        <v>331</v>
      </c>
      <c r="C12" s="177"/>
      <c r="D12" s="181" t="s">
        <v>57</v>
      </c>
      <c r="E12" s="171" t="s">
        <v>414</v>
      </c>
      <c r="F12" s="177"/>
      <c r="G12" s="181" t="s">
        <v>57</v>
      </c>
      <c r="H12" s="171" t="s">
        <v>335</v>
      </c>
      <c r="I12" s="177"/>
      <c r="J12" s="181" t="s">
        <v>57</v>
      </c>
      <c r="K12" s="171" t="s">
        <v>413</v>
      </c>
      <c r="L12" s="177"/>
      <c r="M12" s="181" t="s">
        <v>57</v>
      </c>
      <c r="N12" s="171" t="s">
        <v>337</v>
      </c>
      <c r="O12" s="177"/>
      <c r="P12" s="181" t="s">
        <v>57</v>
      </c>
      <c r="Q12" s="171" t="s">
        <v>410</v>
      </c>
      <c r="R12" s="177"/>
      <c r="S12" s="181" t="s">
        <v>57</v>
      </c>
      <c r="T12" s="171" t="s">
        <v>411</v>
      </c>
      <c r="U12" s="177"/>
      <c r="V12" s="181" t="s">
        <v>57</v>
      </c>
      <c r="W12" s="171" t="s">
        <v>412</v>
      </c>
      <c r="X12" s="186"/>
      <c r="Y12" s="181" t="s">
        <v>57</v>
      </c>
      <c r="Z12" s="171" t="s">
        <v>410</v>
      </c>
      <c r="AA12" s="186"/>
      <c r="AB12" s="181" t="s">
        <v>57</v>
      </c>
      <c r="AC12" s="171" t="s">
        <v>414</v>
      </c>
      <c r="AD12" s="186"/>
      <c r="AE12" s="181" t="s">
        <v>57</v>
      </c>
      <c r="AF12" s="171" t="s">
        <v>335</v>
      </c>
      <c r="AG12" s="186"/>
      <c r="AH12" s="181" t="s">
        <v>57</v>
      </c>
      <c r="AI12" s="171" t="s">
        <v>335</v>
      </c>
      <c r="AJ12" s="192"/>
    </row>
    <row r="13" spans="1:36" ht="22" customHeight="1">
      <c r="A13" s="167" t="s">
        <v>343</v>
      </c>
      <c r="B13" s="171" t="s">
        <v>328</v>
      </c>
      <c r="C13" s="177"/>
      <c r="D13" s="181" t="s">
        <v>343</v>
      </c>
      <c r="E13" s="171" t="s">
        <v>337</v>
      </c>
      <c r="F13" s="177"/>
      <c r="G13" s="181" t="s">
        <v>343</v>
      </c>
      <c r="H13" s="171" t="s">
        <v>410</v>
      </c>
      <c r="I13" s="177"/>
      <c r="J13" s="181" t="s">
        <v>343</v>
      </c>
      <c r="K13" s="171" t="s">
        <v>411</v>
      </c>
      <c r="L13" s="177"/>
      <c r="M13" s="181" t="s">
        <v>343</v>
      </c>
      <c r="N13" s="171" t="s">
        <v>412</v>
      </c>
      <c r="O13" s="177"/>
      <c r="P13" s="181" t="s">
        <v>343</v>
      </c>
      <c r="Q13" s="171" t="s">
        <v>413</v>
      </c>
      <c r="R13" s="177"/>
      <c r="S13" s="181" t="s">
        <v>343</v>
      </c>
      <c r="T13" s="171" t="s">
        <v>414</v>
      </c>
      <c r="U13" s="177"/>
      <c r="V13" s="181" t="s">
        <v>343</v>
      </c>
      <c r="W13" s="171" t="s">
        <v>335</v>
      </c>
      <c r="X13" s="186"/>
      <c r="Y13" s="181" t="s">
        <v>343</v>
      </c>
      <c r="Z13" s="171" t="s">
        <v>413</v>
      </c>
      <c r="AA13" s="186"/>
      <c r="AB13" s="181" t="s">
        <v>343</v>
      </c>
      <c r="AC13" s="171" t="s">
        <v>337</v>
      </c>
      <c r="AD13" s="186"/>
      <c r="AE13" s="181" t="s">
        <v>343</v>
      </c>
      <c r="AF13" s="171" t="s">
        <v>410</v>
      </c>
      <c r="AG13" s="186"/>
      <c r="AH13" s="181" t="s">
        <v>343</v>
      </c>
      <c r="AI13" s="171" t="s">
        <v>261</v>
      </c>
      <c r="AJ13" s="192"/>
    </row>
    <row r="14" spans="1:36" ht="22" customHeight="1">
      <c r="A14" s="167" t="s">
        <v>183</v>
      </c>
      <c r="B14" s="171" t="s">
        <v>334</v>
      </c>
      <c r="C14" s="177"/>
      <c r="D14" s="181" t="s">
        <v>183</v>
      </c>
      <c r="E14" s="171" t="s">
        <v>412</v>
      </c>
      <c r="F14" s="177"/>
      <c r="G14" s="181" t="s">
        <v>183</v>
      </c>
      <c r="H14" s="171" t="s">
        <v>413</v>
      </c>
      <c r="I14" s="177"/>
      <c r="J14" s="181" t="s">
        <v>183</v>
      </c>
      <c r="K14" s="171" t="s">
        <v>414</v>
      </c>
      <c r="L14" s="177"/>
      <c r="M14" s="181" t="s">
        <v>183</v>
      </c>
      <c r="N14" s="171" t="s">
        <v>335</v>
      </c>
      <c r="O14" s="177"/>
      <c r="P14" s="181" t="s">
        <v>183</v>
      </c>
      <c r="Q14" s="171" t="s">
        <v>411</v>
      </c>
      <c r="R14" s="177"/>
      <c r="S14" s="181" t="s">
        <v>183</v>
      </c>
      <c r="T14" s="171" t="s">
        <v>337</v>
      </c>
      <c r="U14" s="177"/>
      <c r="V14" s="181" t="s">
        <v>183</v>
      </c>
      <c r="W14" s="171" t="s">
        <v>410</v>
      </c>
      <c r="X14" s="186"/>
      <c r="Y14" s="181" t="s">
        <v>183</v>
      </c>
      <c r="Z14" s="171" t="s">
        <v>411</v>
      </c>
      <c r="AA14" s="186"/>
      <c r="AB14" s="181" t="s">
        <v>183</v>
      </c>
      <c r="AC14" s="171" t="s">
        <v>412</v>
      </c>
      <c r="AD14" s="186"/>
      <c r="AE14" s="181" t="s">
        <v>183</v>
      </c>
      <c r="AF14" s="171" t="s">
        <v>413</v>
      </c>
      <c r="AG14" s="186"/>
      <c r="AH14" s="181" t="s">
        <v>183</v>
      </c>
      <c r="AI14" s="171" t="s">
        <v>413</v>
      </c>
      <c r="AJ14" s="192"/>
    </row>
    <row r="15" spans="1:36" ht="22" customHeight="1">
      <c r="A15" s="167" t="s">
        <v>250</v>
      </c>
      <c r="B15" s="171" t="s">
        <v>337</v>
      </c>
      <c r="C15" s="177"/>
      <c r="D15" s="181" t="s">
        <v>250</v>
      </c>
      <c r="E15" s="171" t="s">
        <v>335</v>
      </c>
      <c r="F15" s="177"/>
      <c r="G15" s="181" t="s">
        <v>250</v>
      </c>
      <c r="H15" s="171" t="s">
        <v>411</v>
      </c>
      <c r="I15" s="177"/>
      <c r="J15" s="181" t="s">
        <v>250</v>
      </c>
      <c r="K15" s="171" t="s">
        <v>337</v>
      </c>
      <c r="L15" s="177"/>
      <c r="M15" s="181" t="s">
        <v>250</v>
      </c>
      <c r="N15" s="171" t="s">
        <v>416</v>
      </c>
      <c r="O15" s="177"/>
      <c r="P15" s="181" t="s">
        <v>250</v>
      </c>
      <c r="Q15" s="171" t="s">
        <v>414</v>
      </c>
      <c r="R15" s="177"/>
      <c r="S15" s="181" t="s">
        <v>250</v>
      </c>
      <c r="T15" s="171" t="s">
        <v>412</v>
      </c>
      <c r="U15" s="177"/>
      <c r="V15" s="181" t="s">
        <v>250</v>
      </c>
      <c r="W15" s="171" t="s">
        <v>413</v>
      </c>
      <c r="X15" s="186"/>
      <c r="Y15" s="181" t="s">
        <v>250</v>
      </c>
      <c r="Z15" s="171" t="s">
        <v>414</v>
      </c>
      <c r="AA15" s="186"/>
      <c r="AB15" s="181" t="s">
        <v>250</v>
      </c>
      <c r="AC15" s="171" t="s">
        <v>335</v>
      </c>
      <c r="AD15" s="186"/>
      <c r="AE15" s="181" t="s">
        <v>250</v>
      </c>
      <c r="AF15" s="171" t="s">
        <v>417</v>
      </c>
      <c r="AG15" s="186"/>
      <c r="AH15" s="181" t="s">
        <v>250</v>
      </c>
      <c r="AI15" s="171" t="s">
        <v>411</v>
      </c>
      <c r="AJ15" s="192"/>
    </row>
    <row r="16" spans="1:36" ht="22" customHeight="1">
      <c r="A16" s="167" t="s">
        <v>345</v>
      </c>
      <c r="B16" s="171" t="s">
        <v>148</v>
      </c>
      <c r="C16" s="177"/>
      <c r="D16" s="181" t="s">
        <v>345</v>
      </c>
      <c r="E16" s="171" t="s">
        <v>410</v>
      </c>
      <c r="F16" s="177"/>
      <c r="G16" s="181" t="s">
        <v>345</v>
      </c>
      <c r="H16" s="171" t="s">
        <v>414</v>
      </c>
      <c r="I16" s="177"/>
      <c r="J16" s="181" t="s">
        <v>345</v>
      </c>
      <c r="K16" s="171" t="s">
        <v>412</v>
      </c>
      <c r="L16" s="177"/>
      <c r="M16" s="181" t="s">
        <v>345</v>
      </c>
      <c r="N16" s="171" t="s">
        <v>413</v>
      </c>
      <c r="O16" s="177"/>
      <c r="P16" s="181" t="s">
        <v>345</v>
      </c>
      <c r="Q16" s="171" t="s">
        <v>337</v>
      </c>
      <c r="R16" s="177"/>
      <c r="S16" s="181" t="s">
        <v>345</v>
      </c>
      <c r="T16" s="171" t="s">
        <v>335</v>
      </c>
      <c r="U16" s="177"/>
      <c r="V16" s="181" t="s">
        <v>345</v>
      </c>
      <c r="W16" s="171" t="s">
        <v>411</v>
      </c>
      <c r="X16" s="186"/>
      <c r="Y16" s="181" t="s">
        <v>345</v>
      </c>
      <c r="Z16" s="171" t="s">
        <v>337</v>
      </c>
      <c r="AA16" s="186"/>
      <c r="AB16" s="181" t="s">
        <v>345</v>
      </c>
      <c r="AC16" s="171" t="s">
        <v>340</v>
      </c>
      <c r="AD16" s="186"/>
      <c r="AE16" s="181" t="s">
        <v>345</v>
      </c>
      <c r="AF16" s="171" t="s">
        <v>414</v>
      </c>
      <c r="AG16" s="186"/>
      <c r="AH16" s="181" t="s">
        <v>345</v>
      </c>
      <c r="AI16" s="171" t="s">
        <v>414</v>
      </c>
      <c r="AJ16" s="192"/>
    </row>
    <row r="17" spans="1:36" ht="22" customHeight="1">
      <c r="A17" s="167" t="s">
        <v>346</v>
      </c>
      <c r="B17" s="171" t="s">
        <v>335</v>
      </c>
      <c r="C17" s="177"/>
      <c r="D17" s="181" t="s">
        <v>346</v>
      </c>
      <c r="E17" s="171" t="s">
        <v>413</v>
      </c>
      <c r="F17" s="177"/>
      <c r="G17" s="181" t="s">
        <v>346</v>
      </c>
      <c r="H17" s="171" t="s">
        <v>337</v>
      </c>
      <c r="I17" s="177"/>
      <c r="J17" s="181" t="s">
        <v>346</v>
      </c>
      <c r="K17" s="171" t="s">
        <v>335</v>
      </c>
      <c r="L17" s="177"/>
      <c r="M17" s="181" t="s">
        <v>346</v>
      </c>
      <c r="N17" s="171" t="s">
        <v>411</v>
      </c>
      <c r="O17" s="177"/>
      <c r="P17" s="181" t="s">
        <v>346</v>
      </c>
      <c r="Q17" s="171" t="s">
        <v>412</v>
      </c>
      <c r="R17" s="177"/>
      <c r="S17" s="181" t="s">
        <v>346</v>
      </c>
      <c r="T17" s="171" t="s">
        <v>340</v>
      </c>
      <c r="U17" s="177"/>
      <c r="V17" s="181" t="s">
        <v>346</v>
      </c>
      <c r="W17" s="171" t="s">
        <v>414</v>
      </c>
      <c r="X17" s="186"/>
      <c r="Y17" s="181" t="s">
        <v>346</v>
      </c>
      <c r="Z17" s="171" t="s">
        <v>412</v>
      </c>
      <c r="AA17" s="186"/>
      <c r="AB17" s="181" t="s">
        <v>346</v>
      </c>
      <c r="AC17" s="171" t="s">
        <v>413</v>
      </c>
      <c r="AD17" s="186"/>
      <c r="AE17" s="181" t="s">
        <v>346</v>
      </c>
      <c r="AF17" s="171" t="s">
        <v>337</v>
      </c>
      <c r="AG17" s="186"/>
      <c r="AH17" s="181" t="s">
        <v>346</v>
      </c>
      <c r="AI17" s="171" t="s">
        <v>337</v>
      </c>
      <c r="AJ17" s="192"/>
    </row>
    <row r="18" spans="1:36" ht="22" customHeight="1">
      <c r="A18" s="167" t="s">
        <v>288</v>
      </c>
      <c r="B18" s="171" t="s">
        <v>261</v>
      </c>
      <c r="C18" s="177"/>
      <c r="D18" s="181" t="s">
        <v>288</v>
      </c>
      <c r="E18" s="171" t="s">
        <v>411</v>
      </c>
      <c r="F18" s="177"/>
      <c r="G18" s="181" t="s">
        <v>288</v>
      </c>
      <c r="H18" s="171" t="s">
        <v>412</v>
      </c>
      <c r="I18" s="177"/>
      <c r="J18" s="181" t="s">
        <v>288</v>
      </c>
      <c r="K18" s="171" t="s">
        <v>410</v>
      </c>
      <c r="L18" s="177"/>
      <c r="M18" s="181" t="s">
        <v>288</v>
      </c>
      <c r="N18" s="171" t="s">
        <v>414</v>
      </c>
      <c r="O18" s="177"/>
      <c r="P18" s="181" t="s">
        <v>288</v>
      </c>
      <c r="Q18" s="171" t="s">
        <v>335</v>
      </c>
      <c r="R18" s="177"/>
      <c r="S18" s="181" t="s">
        <v>288</v>
      </c>
      <c r="T18" s="171" t="s">
        <v>413</v>
      </c>
      <c r="U18" s="177"/>
      <c r="V18" s="181" t="s">
        <v>288</v>
      </c>
      <c r="W18" s="171" t="s">
        <v>337</v>
      </c>
      <c r="X18" s="186"/>
      <c r="Y18" s="181" t="s">
        <v>288</v>
      </c>
      <c r="Z18" s="171" t="s">
        <v>335</v>
      </c>
      <c r="AA18" s="186"/>
      <c r="AB18" s="181" t="s">
        <v>288</v>
      </c>
      <c r="AC18" s="171" t="s">
        <v>411</v>
      </c>
      <c r="AD18" s="186"/>
      <c r="AE18" s="181" t="s">
        <v>288</v>
      </c>
      <c r="AF18" s="171" t="s">
        <v>412</v>
      </c>
      <c r="AG18" s="186"/>
      <c r="AH18" s="181" t="s">
        <v>288</v>
      </c>
      <c r="AI18" s="171" t="s">
        <v>412</v>
      </c>
      <c r="AJ18" s="192"/>
    </row>
    <row r="19" spans="1:36" ht="22" customHeight="1">
      <c r="A19" s="167" t="s">
        <v>7</v>
      </c>
      <c r="B19" s="171" t="s">
        <v>331</v>
      </c>
      <c r="C19" s="177"/>
      <c r="D19" s="181" t="s">
        <v>7</v>
      </c>
      <c r="E19" s="171" t="s">
        <v>414</v>
      </c>
      <c r="F19" s="177"/>
      <c r="G19" s="181" t="s">
        <v>7</v>
      </c>
      <c r="H19" s="171" t="s">
        <v>335</v>
      </c>
      <c r="I19" s="177"/>
      <c r="J19" s="181" t="s">
        <v>7</v>
      </c>
      <c r="K19" s="171" t="s">
        <v>413</v>
      </c>
      <c r="L19" s="177"/>
      <c r="M19" s="181" t="s">
        <v>7</v>
      </c>
      <c r="N19" s="171" t="s">
        <v>337</v>
      </c>
      <c r="O19" s="177"/>
      <c r="P19" s="181" t="s">
        <v>7</v>
      </c>
      <c r="Q19" s="171" t="s">
        <v>340</v>
      </c>
      <c r="R19" s="177"/>
      <c r="S19" s="181" t="s">
        <v>7</v>
      </c>
      <c r="T19" s="171" t="s">
        <v>411</v>
      </c>
      <c r="U19" s="177"/>
      <c r="V19" s="181" t="s">
        <v>7</v>
      </c>
      <c r="W19" s="171" t="s">
        <v>412</v>
      </c>
      <c r="X19" s="186"/>
      <c r="Y19" s="181" t="s">
        <v>7</v>
      </c>
      <c r="Z19" s="171" t="s">
        <v>410</v>
      </c>
      <c r="AA19" s="186"/>
      <c r="AB19" s="181" t="s">
        <v>7</v>
      </c>
      <c r="AC19" s="171" t="s">
        <v>414</v>
      </c>
      <c r="AD19" s="186"/>
      <c r="AE19" s="181" t="s">
        <v>7</v>
      </c>
      <c r="AF19" s="171" t="s">
        <v>335</v>
      </c>
      <c r="AG19" s="186"/>
      <c r="AH19" s="181" t="s">
        <v>7</v>
      </c>
      <c r="AI19" s="171" t="s">
        <v>335</v>
      </c>
      <c r="AJ19" s="192"/>
    </row>
    <row r="20" spans="1:36" ht="22" customHeight="1">
      <c r="A20" s="167" t="s">
        <v>347</v>
      </c>
      <c r="B20" s="171" t="s">
        <v>328</v>
      </c>
      <c r="C20" s="177"/>
      <c r="D20" s="181" t="s">
        <v>347</v>
      </c>
      <c r="E20" s="171" t="s">
        <v>337</v>
      </c>
      <c r="F20" s="177"/>
      <c r="G20" s="181" t="s">
        <v>347</v>
      </c>
      <c r="H20" s="171" t="s">
        <v>410</v>
      </c>
      <c r="I20" s="177"/>
      <c r="J20" s="181" t="s">
        <v>347</v>
      </c>
      <c r="K20" s="171" t="s">
        <v>411</v>
      </c>
      <c r="L20" s="177"/>
      <c r="M20" s="181" t="s">
        <v>347</v>
      </c>
      <c r="N20" s="171" t="s">
        <v>412</v>
      </c>
      <c r="O20" s="177"/>
      <c r="P20" s="181" t="s">
        <v>347</v>
      </c>
      <c r="Q20" s="171" t="s">
        <v>413</v>
      </c>
      <c r="R20" s="177"/>
      <c r="S20" s="181" t="s">
        <v>347</v>
      </c>
      <c r="T20" s="171" t="s">
        <v>414</v>
      </c>
      <c r="U20" s="177"/>
      <c r="V20" s="181" t="s">
        <v>347</v>
      </c>
      <c r="W20" s="171" t="s">
        <v>335</v>
      </c>
      <c r="X20" s="186"/>
      <c r="Y20" s="181" t="s">
        <v>347</v>
      </c>
      <c r="Z20" s="171" t="s">
        <v>413</v>
      </c>
      <c r="AA20" s="186"/>
      <c r="AB20" s="181" t="s">
        <v>347</v>
      </c>
      <c r="AC20" s="171" t="s">
        <v>337</v>
      </c>
      <c r="AD20" s="186"/>
      <c r="AE20" s="181" t="s">
        <v>347</v>
      </c>
      <c r="AF20" s="171" t="s">
        <v>410</v>
      </c>
      <c r="AG20" s="186"/>
      <c r="AH20" s="181" t="s">
        <v>347</v>
      </c>
      <c r="AI20" s="171" t="s">
        <v>261</v>
      </c>
      <c r="AJ20" s="192"/>
    </row>
    <row r="21" spans="1:36" ht="22" customHeight="1">
      <c r="A21" s="167" t="s">
        <v>175</v>
      </c>
      <c r="B21" s="171" t="s">
        <v>334</v>
      </c>
      <c r="C21" s="177"/>
      <c r="D21" s="181" t="s">
        <v>175</v>
      </c>
      <c r="E21" s="171" t="s">
        <v>412</v>
      </c>
      <c r="F21" s="177"/>
      <c r="G21" s="181" t="s">
        <v>175</v>
      </c>
      <c r="H21" s="171" t="s">
        <v>413</v>
      </c>
      <c r="I21" s="177"/>
      <c r="J21" s="181" t="s">
        <v>175</v>
      </c>
      <c r="K21" s="171" t="s">
        <v>414</v>
      </c>
      <c r="L21" s="177"/>
      <c r="M21" s="181" t="s">
        <v>175</v>
      </c>
      <c r="N21" s="171" t="s">
        <v>335</v>
      </c>
      <c r="O21" s="177"/>
      <c r="P21" s="181" t="s">
        <v>175</v>
      </c>
      <c r="Q21" s="171" t="s">
        <v>411</v>
      </c>
      <c r="R21" s="177"/>
      <c r="S21" s="181" t="s">
        <v>175</v>
      </c>
      <c r="T21" s="171" t="s">
        <v>337</v>
      </c>
      <c r="U21" s="177"/>
      <c r="V21" s="181" t="s">
        <v>175</v>
      </c>
      <c r="W21" s="171" t="s">
        <v>410</v>
      </c>
      <c r="X21" s="186"/>
      <c r="Y21" s="181" t="s">
        <v>175</v>
      </c>
      <c r="Z21" s="171" t="s">
        <v>411</v>
      </c>
      <c r="AA21" s="186"/>
      <c r="AB21" s="181" t="s">
        <v>175</v>
      </c>
      <c r="AC21" s="171" t="s">
        <v>412</v>
      </c>
      <c r="AD21" s="186"/>
      <c r="AE21" s="181" t="s">
        <v>175</v>
      </c>
      <c r="AF21" s="171" t="s">
        <v>413</v>
      </c>
      <c r="AG21" s="186"/>
      <c r="AH21" s="181" t="s">
        <v>175</v>
      </c>
      <c r="AI21" s="171" t="s">
        <v>413</v>
      </c>
      <c r="AJ21" s="192"/>
    </row>
    <row r="22" spans="1:36" ht="22" customHeight="1">
      <c r="A22" s="167" t="s">
        <v>348</v>
      </c>
      <c r="B22" s="171" t="s">
        <v>337</v>
      </c>
      <c r="C22" s="177"/>
      <c r="D22" s="181" t="s">
        <v>348</v>
      </c>
      <c r="E22" s="171" t="s">
        <v>335</v>
      </c>
      <c r="F22" s="177"/>
      <c r="G22" s="181" t="s">
        <v>348</v>
      </c>
      <c r="H22" s="171" t="s">
        <v>411</v>
      </c>
      <c r="I22" s="177"/>
      <c r="J22" s="181" t="s">
        <v>348</v>
      </c>
      <c r="K22" s="171" t="s">
        <v>337</v>
      </c>
      <c r="L22" s="177"/>
      <c r="M22" s="181" t="s">
        <v>348</v>
      </c>
      <c r="N22" s="171" t="s">
        <v>410</v>
      </c>
      <c r="O22" s="177"/>
      <c r="P22" s="181" t="s">
        <v>348</v>
      </c>
      <c r="Q22" s="171" t="s">
        <v>414</v>
      </c>
      <c r="R22" s="177"/>
      <c r="S22" s="181" t="s">
        <v>348</v>
      </c>
      <c r="T22" s="171" t="s">
        <v>412</v>
      </c>
      <c r="U22" s="177"/>
      <c r="V22" s="181" t="s">
        <v>348</v>
      </c>
      <c r="W22" s="171" t="s">
        <v>413</v>
      </c>
      <c r="X22" s="186"/>
      <c r="Y22" s="181" t="s">
        <v>348</v>
      </c>
      <c r="Z22" s="171" t="s">
        <v>414</v>
      </c>
      <c r="AA22" s="186"/>
      <c r="AB22" s="181" t="s">
        <v>348</v>
      </c>
      <c r="AC22" s="171" t="s">
        <v>335</v>
      </c>
      <c r="AD22" s="186"/>
      <c r="AE22" s="181" t="s">
        <v>348</v>
      </c>
      <c r="AF22" s="171" t="s">
        <v>411</v>
      </c>
      <c r="AG22" s="186"/>
      <c r="AH22" s="181" t="s">
        <v>348</v>
      </c>
      <c r="AI22" s="171" t="s">
        <v>411</v>
      </c>
      <c r="AJ22" s="192"/>
    </row>
    <row r="23" spans="1:36" ht="22" customHeight="1">
      <c r="A23" s="167" t="s">
        <v>349</v>
      </c>
      <c r="B23" s="171" t="s">
        <v>148</v>
      </c>
      <c r="C23" s="177"/>
      <c r="D23" s="181" t="s">
        <v>349</v>
      </c>
      <c r="E23" s="171" t="s">
        <v>410</v>
      </c>
      <c r="F23" s="177"/>
      <c r="G23" s="181" t="s">
        <v>349</v>
      </c>
      <c r="H23" s="171" t="s">
        <v>414</v>
      </c>
      <c r="I23" s="177"/>
      <c r="J23" s="181" t="s">
        <v>349</v>
      </c>
      <c r="K23" s="171" t="s">
        <v>412</v>
      </c>
      <c r="L23" s="177"/>
      <c r="M23" s="181" t="s">
        <v>349</v>
      </c>
      <c r="N23" s="171" t="s">
        <v>413</v>
      </c>
      <c r="O23" s="177"/>
      <c r="P23" s="181" t="s">
        <v>349</v>
      </c>
      <c r="Q23" s="171" t="s">
        <v>337</v>
      </c>
      <c r="R23" s="177"/>
      <c r="S23" s="181" t="s">
        <v>349</v>
      </c>
      <c r="T23" s="171" t="s">
        <v>335</v>
      </c>
      <c r="U23" s="177"/>
      <c r="V23" s="181" t="s">
        <v>349</v>
      </c>
      <c r="W23" s="171" t="s">
        <v>411</v>
      </c>
      <c r="X23" s="186"/>
      <c r="Y23" s="181" t="s">
        <v>349</v>
      </c>
      <c r="Z23" s="171" t="s">
        <v>337</v>
      </c>
      <c r="AA23" s="186"/>
      <c r="AB23" s="181" t="s">
        <v>349</v>
      </c>
      <c r="AC23" s="171" t="s">
        <v>410</v>
      </c>
      <c r="AD23" s="186"/>
      <c r="AE23" s="181" t="s">
        <v>349</v>
      </c>
      <c r="AF23" s="171" t="s">
        <v>414</v>
      </c>
      <c r="AG23" s="186"/>
      <c r="AH23" s="181" t="s">
        <v>349</v>
      </c>
      <c r="AI23" s="171" t="s">
        <v>414</v>
      </c>
      <c r="AJ23" s="192"/>
    </row>
    <row r="24" spans="1:36" ht="22" customHeight="1">
      <c r="A24" s="167" t="s">
        <v>350</v>
      </c>
      <c r="B24" s="171" t="s">
        <v>335</v>
      </c>
      <c r="C24" s="177"/>
      <c r="D24" s="181" t="s">
        <v>350</v>
      </c>
      <c r="E24" s="171" t="s">
        <v>413</v>
      </c>
      <c r="F24" s="177"/>
      <c r="G24" s="181" t="s">
        <v>350</v>
      </c>
      <c r="H24" s="171" t="s">
        <v>337</v>
      </c>
      <c r="I24" s="177"/>
      <c r="J24" s="181" t="s">
        <v>350</v>
      </c>
      <c r="K24" s="171" t="s">
        <v>335</v>
      </c>
      <c r="L24" s="177"/>
      <c r="M24" s="181" t="s">
        <v>350</v>
      </c>
      <c r="N24" s="171" t="s">
        <v>411</v>
      </c>
      <c r="O24" s="177"/>
      <c r="P24" s="181" t="s">
        <v>350</v>
      </c>
      <c r="Q24" s="171" t="s">
        <v>412</v>
      </c>
      <c r="R24" s="177"/>
      <c r="S24" s="181" t="s">
        <v>350</v>
      </c>
      <c r="T24" s="171" t="s">
        <v>410</v>
      </c>
      <c r="U24" s="177"/>
      <c r="V24" s="181" t="s">
        <v>350</v>
      </c>
      <c r="W24" s="171" t="s">
        <v>414</v>
      </c>
      <c r="X24" s="186"/>
      <c r="Y24" s="181" t="s">
        <v>350</v>
      </c>
      <c r="Z24" s="171" t="s">
        <v>412</v>
      </c>
      <c r="AA24" s="186"/>
      <c r="AB24" s="181" t="s">
        <v>350</v>
      </c>
      <c r="AC24" s="171" t="s">
        <v>413</v>
      </c>
      <c r="AD24" s="186"/>
      <c r="AE24" s="181" t="s">
        <v>350</v>
      </c>
      <c r="AF24" s="171" t="s">
        <v>337</v>
      </c>
      <c r="AG24" s="186"/>
      <c r="AH24" s="181" t="s">
        <v>350</v>
      </c>
      <c r="AI24" s="171" t="s">
        <v>231</v>
      </c>
      <c r="AJ24" s="192"/>
    </row>
    <row r="25" spans="1:36" ht="22" customHeight="1">
      <c r="A25" s="167" t="s">
        <v>249</v>
      </c>
      <c r="B25" s="171" t="s">
        <v>261</v>
      </c>
      <c r="C25" s="177"/>
      <c r="D25" s="181" t="s">
        <v>249</v>
      </c>
      <c r="E25" s="171" t="s">
        <v>411</v>
      </c>
      <c r="F25" s="177"/>
      <c r="G25" s="181" t="s">
        <v>249</v>
      </c>
      <c r="H25" s="171" t="s">
        <v>412</v>
      </c>
      <c r="I25" s="177"/>
      <c r="J25" s="181" t="s">
        <v>249</v>
      </c>
      <c r="K25" s="171" t="s">
        <v>340</v>
      </c>
      <c r="L25" s="177"/>
      <c r="M25" s="181" t="s">
        <v>249</v>
      </c>
      <c r="N25" s="171" t="s">
        <v>414</v>
      </c>
      <c r="O25" s="177"/>
      <c r="P25" s="181" t="s">
        <v>249</v>
      </c>
      <c r="Q25" s="171" t="s">
        <v>335</v>
      </c>
      <c r="R25" s="177"/>
      <c r="S25" s="181" t="s">
        <v>249</v>
      </c>
      <c r="T25" s="171" t="s">
        <v>413</v>
      </c>
      <c r="U25" s="177"/>
      <c r="V25" s="181" t="s">
        <v>249</v>
      </c>
      <c r="W25" s="171" t="s">
        <v>337</v>
      </c>
      <c r="X25" s="186"/>
      <c r="Y25" s="181" t="s">
        <v>249</v>
      </c>
      <c r="Z25" s="171" t="s">
        <v>335</v>
      </c>
      <c r="AA25" s="186"/>
      <c r="AB25" s="181" t="s">
        <v>249</v>
      </c>
      <c r="AC25" s="171" t="s">
        <v>411</v>
      </c>
      <c r="AD25" s="186"/>
      <c r="AE25" s="181" t="s">
        <v>249</v>
      </c>
      <c r="AF25" s="171" t="s">
        <v>412</v>
      </c>
      <c r="AG25" s="186"/>
      <c r="AH25" s="181" t="s">
        <v>249</v>
      </c>
      <c r="AI25" s="171" t="s">
        <v>412</v>
      </c>
      <c r="AJ25" s="192"/>
    </row>
    <row r="26" spans="1:36" ht="22" customHeight="1">
      <c r="A26" s="167" t="s">
        <v>352</v>
      </c>
      <c r="B26" s="171" t="s">
        <v>331</v>
      </c>
      <c r="C26" s="177"/>
      <c r="D26" s="181" t="s">
        <v>352</v>
      </c>
      <c r="E26" s="171" t="s">
        <v>414</v>
      </c>
      <c r="F26" s="177"/>
      <c r="G26" s="181" t="s">
        <v>352</v>
      </c>
      <c r="H26" s="171" t="s">
        <v>335</v>
      </c>
      <c r="I26" s="177"/>
      <c r="J26" s="181" t="s">
        <v>352</v>
      </c>
      <c r="K26" s="171" t="s">
        <v>413</v>
      </c>
      <c r="L26" s="177"/>
      <c r="M26" s="181" t="s">
        <v>352</v>
      </c>
      <c r="N26" s="171" t="s">
        <v>337</v>
      </c>
      <c r="O26" s="177"/>
      <c r="P26" s="181" t="s">
        <v>352</v>
      </c>
      <c r="Q26" s="171" t="s">
        <v>410</v>
      </c>
      <c r="R26" s="177"/>
      <c r="S26" s="181" t="s">
        <v>352</v>
      </c>
      <c r="T26" s="171" t="s">
        <v>411</v>
      </c>
      <c r="U26" s="177"/>
      <c r="V26" s="181" t="s">
        <v>352</v>
      </c>
      <c r="W26" s="171" t="s">
        <v>412</v>
      </c>
      <c r="X26" s="186"/>
      <c r="Y26" s="181" t="s">
        <v>352</v>
      </c>
      <c r="Z26" s="171" t="s">
        <v>410</v>
      </c>
      <c r="AA26" s="186"/>
      <c r="AB26" s="181" t="s">
        <v>352</v>
      </c>
      <c r="AC26" s="171" t="s">
        <v>414</v>
      </c>
      <c r="AD26" s="186"/>
      <c r="AE26" s="181" t="s">
        <v>352</v>
      </c>
      <c r="AF26" s="171" t="s">
        <v>335</v>
      </c>
      <c r="AG26" s="186"/>
      <c r="AH26" s="181" t="s">
        <v>352</v>
      </c>
      <c r="AI26" s="171" t="s">
        <v>335</v>
      </c>
      <c r="AJ26" s="192"/>
    </row>
    <row r="27" spans="1:36" ht="22" customHeight="1">
      <c r="A27" s="167" t="s">
        <v>353</v>
      </c>
      <c r="B27" s="171" t="s">
        <v>328</v>
      </c>
      <c r="C27" s="177"/>
      <c r="D27" s="181" t="s">
        <v>353</v>
      </c>
      <c r="E27" s="171" t="s">
        <v>337</v>
      </c>
      <c r="F27" s="177"/>
      <c r="G27" s="181" t="s">
        <v>353</v>
      </c>
      <c r="H27" s="171" t="s">
        <v>410</v>
      </c>
      <c r="I27" s="177"/>
      <c r="J27" s="181" t="s">
        <v>353</v>
      </c>
      <c r="K27" s="171" t="s">
        <v>411</v>
      </c>
      <c r="L27" s="177"/>
      <c r="M27" s="181" t="s">
        <v>353</v>
      </c>
      <c r="N27" s="171" t="s">
        <v>412</v>
      </c>
      <c r="O27" s="177"/>
      <c r="P27" s="181" t="s">
        <v>353</v>
      </c>
      <c r="Q27" s="171" t="s">
        <v>418</v>
      </c>
      <c r="R27" s="177"/>
      <c r="S27" s="181" t="s">
        <v>353</v>
      </c>
      <c r="T27" s="171" t="s">
        <v>414</v>
      </c>
      <c r="U27" s="177"/>
      <c r="V27" s="181" t="s">
        <v>353</v>
      </c>
      <c r="W27" s="171" t="s">
        <v>46</v>
      </c>
      <c r="X27" s="186"/>
      <c r="Y27" s="181" t="s">
        <v>353</v>
      </c>
      <c r="Z27" s="171" t="s">
        <v>413</v>
      </c>
      <c r="AA27" s="186"/>
      <c r="AB27" s="181" t="s">
        <v>353</v>
      </c>
      <c r="AC27" s="171" t="s">
        <v>337</v>
      </c>
      <c r="AD27" s="186"/>
      <c r="AE27" s="181" t="s">
        <v>353</v>
      </c>
      <c r="AF27" s="171" t="s">
        <v>340</v>
      </c>
      <c r="AG27" s="186"/>
      <c r="AH27" s="181" t="s">
        <v>353</v>
      </c>
      <c r="AI27" s="171" t="s">
        <v>261</v>
      </c>
      <c r="AJ27" s="192"/>
    </row>
    <row r="28" spans="1:36" ht="22" customHeight="1">
      <c r="A28" s="167" t="s">
        <v>91</v>
      </c>
      <c r="B28" s="171" t="s">
        <v>334</v>
      </c>
      <c r="C28" s="177"/>
      <c r="D28" s="181" t="s">
        <v>91</v>
      </c>
      <c r="E28" s="171" t="s">
        <v>412</v>
      </c>
      <c r="F28" s="177"/>
      <c r="G28" s="181" t="s">
        <v>91</v>
      </c>
      <c r="H28" s="171" t="s">
        <v>413</v>
      </c>
      <c r="I28" s="177"/>
      <c r="J28" s="181" t="s">
        <v>91</v>
      </c>
      <c r="K28" s="171" t="s">
        <v>414</v>
      </c>
      <c r="L28" s="177"/>
      <c r="M28" s="181" t="s">
        <v>91</v>
      </c>
      <c r="N28" s="171" t="s">
        <v>335</v>
      </c>
      <c r="O28" s="177"/>
      <c r="P28" s="181" t="s">
        <v>91</v>
      </c>
      <c r="Q28" s="171" t="s">
        <v>411</v>
      </c>
      <c r="R28" s="177"/>
      <c r="S28" s="181" t="s">
        <v>91</v>
      </c>
      <c r="T28" s="171" t="s">
        <v>337</v>
      </c>
      <c r="U28" s="177"/>
      <c r="V28" s="181" t="s">
        <v>91</v>
      </c>
      <c r="W28" s="171" t="s">
        <v>340</v>
      </c>
      <c r="X28" s="186"/>
      <c r="Y28" s="181" t="s">
        <v>91</v>
      </c>
      <c r="Z28" s="171" t="s">
        <v>411</v>
      </c>
      <c r="AA28" s="186"/>
      <c r="AB28" s="181" t="s">
        <v>91</v>
      </c>
      <c r="AC28" s="171" t="s">
        <v>412</v>
      </c>
      <c r="AD28" s="186"/>
      <c r="AE28" s="181" t="s">
        <v>91</v>
      </c>
      <c r="AF28" s="171" t="s">
        <v>413</v>
      </c>
      <c r="AG28" s="186"/>
      <c r="AH28" s="181" t="s">
        <v>91</v>
      </c>
      <c r="AI28" s="171" t="s">
        <v>413</v>
      </c>
      <c r="AJ28" s="192"/>
    </row>
    <row r="29" spans="1:36" ht="22" customHeight="1">
      <c r="A29" s="167" t="s">
        <v>327</v>
      </c>
      <c r="B29" s="171" t="s">
        <v>337</v>
      </c>
      <c r="C29" s="177"/>
      <c r="D29" s="181" t="s">
        <v>327</v>
      </c>
      <c r="E29" s="171" t="s">
        <v>335</v>
      </c>
      <c r="F29" s="177"/>
      <c r="G29" s="181" t="s">
        <v>327</v>
      </c>
      <c r="H29" s="171" t="s">
        <v>411</v>
      </c>
      <c r="I29" s="177"/>
      <c r="J29" s="181" t="s">
        <v>327</v>
      </c>
      <c r="K29" s="171" t="s">
        <v>337</v>
      </c>
      <c r="L29" s="177"/>
      <c r="M29" s="181" t="s">
        <v>327</v>
      </c>
      <c r="N29" s="171" t="s">
        <v>410</v>
      </c>
      <c r="O29" s="177"/>
      <c r="P29" s="181" t="s">
        <v>327</v>
      </c>
      <c r="Q29" s="171" t="s">
        <v>414</v>
      </c>
      <c r="R29" s="177"/>
      <c r="S29" s="181" t="s">
        <v>327</v>
      </c>
      <c r="T29" s="171" t="s">
        <v>412</v>
      </c>
      <c r="U29" s="177"/>
      <c r="V29" s="181" t="s">
        <v>327</v>
      </c>
      <c r="W29" s="171" t="s">
        <v>413</v>
      </c>
      <c r="X29" s="186"/>
      <c r="Y29" s="181" t="s">
        <v>327</v>
      </c>
      <c r="Z29" s="171" t="s">
        <v>414</v>
      </c>
      <c r="AA29" s="186"/>
      <c r="AB29" s="181" t="s">
        <v>327</v>
      </c>
      <c r="AC29" s="171" t="s">
        <v>335</v>
      </c>
      <c r="AD29" s="186"/>
      <c r="AE29" s="181" t="s">
        <v>327</v>
      </c>
      <c r="AF29" s="171" t="s">
        <v>411</v>
      </c>
      <c r="AG29" s="186"/>
      <c r="AH29" s="181" t="s">
        <v>327</v>
      </c>
      <c r="AI29" s="171" t="s">
        <v>411</v>
      </c>
      <c r="AJ29" s="192"/>
    </row>
    <row r="30" spans="1:36" ht="22" customHeight="1">
      <c r="A30" s="167" t="s">
        <v>332</v>
      </c>
      <c r="B30" s="171" t="s">
        <v>148</v>
      </c>
      <c r="C30" s="177"/>
      <c r="D30" s="181" t="s">
        <v>332</v>
      </c>
      <c r="E30" s="171" t="s">
        <v>410</v>
      </c>
      <c r="F30" s="177"/>
      <c r="G30" s="181" t="s">
        <v>332</v>
      </c>
      <c r="H30" s="171" t="s">
        <v>414</v>
      </c>
      <c r="I30" s="177"/>
      <c r="J30" s="181" t="s">
        <v>332</v>
      </c>
      <c r="K30" s="171" t="s">
        <v>412</v>
      </c>
      <c r="L30" s="177"/>
      <c r="M30" s="181" t="s">
        <v>332</v>
      </c>
      <c r="N30" s="171" t="s">
        <v>413</v>
      </c>
      <c r="O30" s="177"/>
      <c r="P30" s="181" t="s">
        <v>332</v>
      </c>
      <c r="Q30" s="171" t="s">
        <v>337</v>
      </c>
      <c r="R30" s="177"/>
      <c r="S30" s="181" t="s">
        <v>332</v>
      </c>
      <c r="T30" s="171" t="s">
        <v>335</v>
      </c>
      <c r="U30" s="177"/>
      <c r="V30" s="181" t="s">
        <v>332</v>
      </c>
      <c r="W30" s="171" t="s">
        <v>411</v>
      </c>
      <c r="X30" s="186"/>
      <c r="Y30" s="181" t="s">
        <v>332</v>
      </c>
      <c r="Z30" s="171" t="s">
        <v>337</v>
      </c>
      <c r="AA30" s="186"/>
      <c r="AB30" s="181" t="s">
        <v>332</v>
      </c>
      <c r="AC30" s="171" t="s">
        <v>410</v>
      </c>
      <c r="AD30" s="186"/>
      <c r="AE30" s="181" t="s">
        <v>332</v>
      </c>
      <c r="AF30" s="171" t="s">
        <v>414</v>
      </c>
      <c r="AG30" s="186"/>
      <c r="AH30" s="181" t="s">
        <v>332</v>
      </c>
      <c r="AI30" s="171" t="s">
        <v>414</v>
      </c>
      <c r="AJ30" s="192"/>
    </row>
    <row r="31" spans="1:36" ht="22" customHeight="1">
      <c r="A31" s="167" t="s">
        <v>355</v>
      </c>
      <c r="B31" s="171" t="s">
        <v>335</v>
      </c>
      <c r="C31" s="177"/>
      <c r="D31" s="181" t="s">
        <v>355</v>
      </c>
      <c r="E31" s="171" t="s">
        <v>413</v>
      </c>
      <c r="F31" s="177"/>
      <c r="G31" s="181" t="s">
        <v>355</v>
      </c>
      <c r="H31" s="171" t="s">
        <v>337</v>
      </c>
      <c r="I31" s="177"/>
      <c r="J31" s="181" t="s">
        <v>355</v>
      </c>
      <c r="K31" s="171" t="s">
        <v>335</v>
      </c>
      <c r="L31" s="177"/>
      <c r="M31" s="181" t="s">
        <v>355</v>
      </c>
      <c r="N31" s="171" t="s">
        <v>411</v>
      </c>
      <c r="O31" s="177"/>
      <c r="P31" s="181" t="s">
        <v>355</v>
      </c>
      <c r="Q31" s="171" t="s">
        <v>412</v>
      </c>
      <c r="R31" s="177"/>
      <c r="S31" s="181" t="s">
        <v>355</v>
      </c>
      <c r="T31" s="171" t="s">
        <v>410</v>
      </c>
      <c r="U31" s="177"/>
      <c r="V31" s="181" t="s">
        <v>355</v>
      </c>
      <c r="W31" s="171" t="s">
        <v>414</v>
      </c>
      <c r="X31" s="186"/>
      <c r="Y31" s="181" t="s">
        <v>355</v>
      </c>
      <c r="Z31" s="171" t="s">
        <v>412</v>
      </c>
      <c r="AA31" s="186"/>
      <c r="AB31" s="181" t="s">
        <v>355</v>
      </c>
      <c r="AC31" s="171" t="s">
        <v>413</v>
      </c>
      <c r="AD31" s="186"/>
      <c r="AE31" s="181" t="s">
        <v>355</v>
      </c>
      <c r="AF31" s="171" t="s">
        <v>337</v>
      </c>
      <c r="AG31" s="186"/>
      <c r="AH31" s="181" t="s">
        <v>355</v>
      </c>
      <c r="AI31" s="171" t="s">
        <v>337</v>
      </c>
      <c r="AJ31" s="192"/>
    </row>
    <row r="32" spans="1:36" ht="22" customHeight="1">
      <c r="A32" s="167" t="s">
        <v>248</v>
      </c>
      <c r="B32" s="171" t="s">
        <v>261</v>
      </c>
      <c r="C32" s="177"/>
      <c r="D32" s="181" t="s">
        <v>248</v>
      </c>
      <c r="E32" s="171" t="s">
        <v>411</v>
      </c>
      <c r="F32" s="177"/>
      <c r="G32" s="181" t="s">
        <v>248</v>
      </c>
      <c r="H32" s="171" t="s">
        <v>412</v>
      </c>
      <c r="I32" s="177"/>
      <c r="J32" s="181" t="s">
        <v>248</v>
      </c>
      <c r="K32" s="171" t="s">
        <v>410</v>
      </c>
      <c r="L32" s="177"/>
      <c r="M32" s="181" t="s">
        <v>248</v>
      </c>
      <c r="N32" s="171" t="s">
        <v>414</v>
      </c>
      <c r="O32" s="177"/>
      <c r="P32" s="181" t="s">
        <v>248</v>
      </c>
      <c r="Q32" s="171" t="s">
        <v>335</v>
      </c>
      <c r="R32" s="177"/>
      <c r="S32" s="181" t="s">
        <v>248</v>
      </c>
      <c r="T32" s="171" t="s">
        <v>413</v>
      </c>
      <c r="U32" s="177"/>
      <c r="V32" s="181" t="s">
        <v>248</v>
      </c>
      <c r="W32" s="171" t="s">
        <v>337</v>
      </c>
      <c r="X32" s="186"/>
      <c r="Y32" s="181" t="s">
        <v>248</v>
      </c>
      <c r="Z32" s="171" t="s">
        <v>335</v>
      </c>
      <c r="AA32" s="186"/>
      <c r="AB32" s="181" t="s">
        <v>248</v>
      </c>
      <c r="AC32" s="171" t="s">
        <v>411</v>
      </c>
      <c r="AD32" s="186"/>
      <c r="AE32" s="181" t="s">
        <v>248</v>
      </c>
      <c r="AF32" s="171" t="s">
        <v>412</v>
      </c>
      <c r="AG32" s="186"/>
      <c r="AH32" s="181" t="s">
        <v>248</v>
      </c>
      <c r="AI32" s="171" t="s">
        <v>412</v>
      </c>
      <c r="AJ32" s="192"/>
    </row>
    <row r="33" spans="1:36" ht="22" customHeight="1">
      <c r="A33" s="167" t="s">
        <v>356</v>
      </c>
      <c r="B33" s="171" t="s">
        <v>419</v>
      </c>
      <c r="C33" s="177"/>
      <c r="D33" s="181" t="s">
        <v>356</v>
      </c>
      <c r="E33" s="171" t="s">
        <v>414</v>
      </c>
      <c r="F33" s="177"/>
      <c r="G33" s="181" t="s">
        <v>356</v>
      </c>
      <c r="H33" s="171" t="s">
        <v>335</v>
      </c>
      <c r="I33" s="177"/>
      <c r="J33" s="181" t="s">
        <v>356</v>
      </c>
      <c r="K33" s="171" t="s">
        <v>413</v>
      </c>
      <c r="L33" s="177"/>
      <c r="M33" s="181" t="s">
        <v>356</v>
      </c>
      <c r="N33" s="171" t="s">
        <v>337</v>
      </c>
      <c r="O33" s="177"/>
      <c r="P33" s="181" t="s">
        <v>356</v>
      </c>
      <c r="Q33" s="171" t="s">
        <v>261</v>
      </c>
      <c r="R33" s="177"/>
      <c r="S33" s="181" t="s">
        <v>356</v>
      </c>
      <c r="T33" s="171" t="s">
        <v>411</v>
      </c>
      <c r="U33" s="177"/>
      <c r="V33" s="181" t="s">
        <v>356</v>
      </c>
      <c r="W33" s="171" t="s">
        <v>412</v>
      </c>
      <c r="X33" s="186"/>
      <c r="Y33" s="181" t="s">
        <v>356</v>
      </c>
      <c r="Z33" s="171" t="s">
        <v>261</v>
      </c>
      <c r="AA33" s="186"/>
      <c r="AB33" s="181" t="s">
        <v>356</v>
      </c>
      <c r="AC33" s="171" t="s">
        <v>414</v>
      </c>
      <c r="AD33" s="186"/>
      <c r="AE33" s="181"/>
      <c r="AF33" s="171"/>
      <c r="AG33" s="186"/>
      <c r="AH33" s="181" t="s">
        <v>356</v>
      </c>
      <c r="AI33" s="171" t="s">
        <v>335</v>
      </c>
      <c r="AJ33" s="192"/>
    </row>
    <row r="34" spans="1:36" ht="22" customHeight="1">
      <c r="A34" s="167" t="s">
        <v>220</v>
      </c>
      <c r="B34" s="171" t="s">
        <v>328</v>
      </c>
      <c r="C34" s="177"/>
      <c r="D34" s="181" t="s">
        <v>220</v>
      </c>
      <c r="E34" s="171" t="s">
        <v>337</v>
      </c>
      <c r="F34" s="186"/>
      <c r="G34" s="181" t="s">
        <v>220</v>
      </c>
      <c r="H34" s="171" t="s">
        <v>261</v>
      </c>
      <c r="I34" s="186"/>
      <c r="J34" s="181" t="s">
        <v>220</v>
      </c>
      <c r="K34" s="171" t="s">
        <v>411</v>
      </c>
      <c r="L34" s="186"/>
      <c r="M34" s="181" t="s">
        <v>220</v>
      </c>
      <c r="N34" s="171" t="s">
        <v>412</v>
      </c>
      <c r="O34" s="186"/>
      <c r="P34" s="181" t="s">
        <v>220</v>
      </c>
      <c r="Q34" s="171" t="s">
        <v>331</v>
      </c>
      <c r="R34" s="186"/>
      <c r="S34" s="181" t="s">
        <v>220</v>
      </c>
      <c r="T34" s="171" t="s">
        <v>334</v>
      </c>
      <c r="U34" s="186"/>
      <c r="V34" s="181" t="s">
        <v>220</v>
      </c>
      <c r="W34" s="171" t="s">
        <v>335</v>
      </c>
      <c r="X34" s="186"/>
      <c r="Y34" s="181" t="s">
        <v>220</v>
      </c>
      <c r="Z34" s="171" t="s">
        <v>331</v>
      </c>
      <c r="AA34" s="186"/>
      <c r="AB34" s="181" t="s">
        <v>220</v>
      </c>
      <c r="AC34" s="171" t="s">
        <v>337</v>
      </c>
      <c r="AD34" s="186"/>
      <c r="AE34" s="189"/>
      <c r="AF34" s="171"/>
      <c r="AG34" s="186"/>
      <c r="AH34" s="181" t="s">
        <v>220</v>
      </c>
      <c r="AI34" s="171" t="s">
        <v>261</v>
      </c>
      <c r="AJ34" s="192"/>
    </row>
    <row r="35" spans="1:36" ht="22" customHeight="1" thickBot="1">
      <c r="A35" s="168"/>
      <c r="B35" s="172"/>
      <c r="C35" s="178"/>
      <c r="D35" s="560" t="s">
        <v>357</v>
      </c>
      <c r="E35" s="184" t="s">
        <v>148</v>
      </c>
      <c r="F35" s="187"/>
      <c r="G35" s="182"/>
      <c r="H35" s="561"/>
      <c r="I35" s="187"/>
      <c r="J35" s="182" t="s">
        <v>357</v>
      </c>
      <c r="K35" s="562" t="s">
        <v>414</v>
      </c>
      <c r="L35" s="187"/>
      <c r="M35" s="560" t="s">
        <v>357</v>
      </c>
      <c r="N35" s="171" t="s">
        <v>335</v>
      </c>
      <c r="O35" s="187"/>
      <c r="P35" s="188"/>
      <c r="Q35" s="561"/>
      <c r="R35" s="187"/>
      <c r="S35" s="560" t="s">
        <v>357</v>
      </c>
      <c r="T35" s="184" t="s">
        <v>337</v>
      </c>
      <c r="U35" s="187"/>
      <c r="V35" s="563"/>
      <c r="W35" s="184"/>
      <c r="X35" s="187"/>
      <c r="Y35" s="560" t="s">
        <v>357</v>
      </c>
      <c r="Z35" s="184" t="s">
        <v>328</v>
      </c>
      <c r="AA35" s="187"/>
      <c r="AB35" s="182" t="s">
        <v>357</v>
      </c>
      <c r="AC35" s="562" t="s">
        <v>148</v>
      </c>
      <c r="AD35" s="187"/>
      <c r="AE35" s="188"/>
      <c r="AF35" s="561"/>
      <c r="AG35" s="187"/>
      <c r="AH35" s="560" t="s">
        <v>357</v>
      </c>
      <c r="AI35" s="184" t="s">
        <v>413</v>
      </c>
      <c r="AJ35" s="193"/>
    </row>
    <row r="36" spans="1:36" ht="22" customHeight="1" thickBot="1">
      <c r="A36" s="564" t="s">
        <v>140</v>
      </c>
      <c r="B36" s="565"/>
      <c r="C36" s="195">
        <f>COUNTIF(C5:C35,"●")</f>
        <v>0</v>
      </c>
      <c r="D36" s="555" t="s">
        <v>140</v>
      </c>
      <c r="E36" s="566"/>
      <c r="F36" s="195">
        <f>COUNTIF(F5:F35,"●")</f>
        <v>0</v>
      </c>
      <c r="G36" s="567" t="s">
        <v>140</v>
      </c>
      <c r="H36" s="565"/>
      <c r="I36" s="195">
        <f>COUNTIF(I5:I35,"●")</f>
        <v>0</v>
      </c>
      <c r="J36" s="567" t="s">
        <v>140</v>
      </c>
      <c r="K36" s="565"/>
      <c r="L36" s="195">
        <f>COUNTIF(L5:L35,"●")</f>
        <v>0</v>
      </c>
      <c r="M36" s="556" t="s">
        <v>140</v>
      </c>
      <c r="N36" s="566"/>
      <c r="O36" s="195">
        <f>COUNTIF(O5:O35,"●")</f>
        <v>0</v>
      </c>
      <c r="P36" s="567" t="s">
        <v>140</v>
      </c>
      <c r="Q36" s="565"/>
      <c r="R36" s="195">
        <f>COUNTIF(R5:R35,"●")</f>
        <v>0</v>
      </c>
      <c r="S36" s="556" t="s">
        <v>140</v>
      </c>
      <c r="T36" s="556"/>
      <c r="U36" s="196">
        <f>COUNTIF(U5:U35,"●")</f>
        <v>0</v>
      </c>
      <c r="V36" s="556" t="s">
        <v>140</v>
      </c>
      <c r="W36" s="566"/>
      <c r="X36" s="195">
        <f>COUNTIF(X5:X35,"●")</f>
        <v>0</v>
      </c>
      <c r="Y36" s="556" t="s">
        <v>140</v>
      </c>
      <c r="Z36" s="566"/>
      <c r="AA36" s="195">
        <f>COUNTIF(AA5:AA35,"●")</f>
        <v>0</v>
      </c>
      <c r="AB36" s="567" t="s">
        <v>140</v>
      </c>
      <c r="AC36" s="565"/>
      <c r="AD36" s="195">
        <f>COUNTIF(AD5:AD35,"●")</f>
        <v>0</v>
      </c>
      <c r="AE36" s="567" t="s">
        <v>140</v>
      </c>
      <c r="AF36" s="565"/>
      <c r="AG36" s="195">
        <f>COUNTIF(AG5:AG35,"●")</f>
        <v>0</v>
      </c>
      <c r="AH36" s="556" t="s">
        <v>140</v>
      </c>
      <c r="AI36" s="566"/>
      <c r="AJ36" s="197">
        <f>COUNTIF(AJ5:AJ35,"●")</f>
        <v>0</v>
      </c>
    </row>
    <row r="37" spans="1:36" ht="22" customHeight="1" thickBot="1">
      <c r="A37" s="169"/>
      <c r="B37" s="173"/>
      <c r="C37" s="17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555" t="s">
        <v>358</v>
      </c>
      <c r="AI37" s="557"/>
      <c r="AJ37" s="194">
        <f>C36+F36+I36+L36+O36+R36+U36+X36+AA36+AD36+AG36+AJ36</f>
        <v>0</v>
      </c>
    </row>
  </sheetData>
  <mergeCells count="27">
    <mergeCell ref="AH37:AI37"/>
    <mergeCell ref="S36:T36"/>
    <mergeCell ref="V36:W36"/>
    <mergeCell ref="Y36:Z36"/>
    <mergeCell ref="AB36:AC36"/>
    <mergeCell ref="AE36:AF36"/>
    <mergeCell ref="AH36:AI36"/>
    <mergeCell ref="Y3:AA3"/>
    <mergeCell ref="AB3:AD3"/>
    <mergeCell ref="AE3:AG3"/>
    <mergeCell ref="AH3:AJ3"/>
    <mergeCell ref="A36:B36"/>
    <mergeCell ref="D36:E36"/>
    <mergeCell ref="G36:H36"/>
    <mergeCell ref="J36:K36"/>
    <mergeCell ref="M36:N36"/>
    <mergeCell ref="P36:Q36"/>
    <mergeCell ref="AI1:AJ1"/>
    <mergeCell ref="AB2:AJ2"/>
    <mergeCell ref="A3:C3"/>
    <mergeCell ref="D3:F3"/>
    <mergeCell ref="G3:I3"/>
    <mergeCell ref="J3:L3"/>
    <mergeCell ref="M3:O3"/>
    <mergeCell ref="P3:R3"/>
    <mergeCell ref="S3:U3"/>
    <mergeCell ref="V3:X3"/>
  </mergeCells>
  <phoneticPr fontId="68"/>
  <pageMargins left="0.7" right="0.7" top="0.75" bottom="0.75" header="0.3" footer="0.3"/>
  <pageSetup paperSize="9" scale="62"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46BE4-D7FE-42C4-92A2-5AABAD7E7D14}">
  <sheetPr>
    <tabColor rgb="FFFFC000"/>
    <pageSetUpPr fitToPage="1"/>
  </sheetPr>
  <dimension ref="A1:AJ37"/>
  <sheetViews>
    <sheetView view="pageBreakPreview" zoomScale="85" zoomScaleNormal="100" zoomScaleSheetLayoutView="85" workbookViewId="0">
      <pane ySplit="4" topLeftCell="A19" activePane="bottomLeft" state="frozen"/>
      <selection activeCell="G30" sqref="G30"/>
      <selection pane="bottomLeft" activeCell="Y26" sqref="Y26"/>
    </sheetView>
  </sheetViews>
  <sheetFormatPr defaultColWidth="9" defaultRowHeight="12"/>
  <cols>
    <col min="1" max="1" width="5.36328125" style="160" bestFit="1" customWidth="1"/>
    <col min="2" max="2" width="8.08984375" style="161" customWidth="1"/>
    <col min="3" max="3" width="3.6328125" style="161" customWidth="1"/>
    <col min="4" max="4" width="5.36328125" style="162" customWidth="1"/>
    <col min="5" max="5" width="8.08984375" style="162" customWidth="1"/>
    <col min="6" max="6" width="3.6328125" style="162" customWidth="1"/>
    <col min="7" max="7" width="5.36328125" style="162" customWidth="1"/>
    <col min="8" max="8" width="8.08984375" style="162" customWidth="1"/>
    <col min="9" max="9" width="3.6328125" style="162" customWidth="1"/>
    <col min="10" max="10" width="5.36328125" style="162" customWidth="1"/>
    <col min="11" max="11" width="8.08984375" style="162" customWidth="1"/>
    <col min="12" max="12" width="3.6328125" style="162" customWidth="1"/>
    <col min="13" max="13" width="5.36328125" style="162" customWidth="1"/>
    <col min="14" max="14" width="8.08984375" style="162" customWidth="1"/>
    <col min="15" max="15" width="3.6328125" style="162" customWidth="1"/>
    <col min="16" max="16" width="5.36328125" style="162" customWidth="1"/>
    <col min="17" max="17" width="8.08984375" style="162" customWidth="1"/>
    <col min="18" max="18" width="3.6328125" style="162" customWidth="1"/>
    <col min="19" max="19" width="5.36328125" style="162" customWidth="1"/>
    <col min="20" max="20" width="8.08984375" style="162" customWidth="1"/>
    <col min="21" max="21" width="3.6328125" style="162" customWidth="1"/>
    <col min="22" max="22" width="5.36328125" style="162" customWidth="1"/>
    <col min="23" max="23" width="8.08984375" style="162" customWidth="1"/>
    <col min="24" max="24" width="3.6328125" style="162" customWidth="1"/>
    <col min="25" max="25" width="5.36328125" style="162" customWidth="1"/>
    <col min="26" max="26" width="8.08984375" style="162" customWidth="1"/>
    <col min="27" max="27" width="3.6328125" style="162" customWidth="1"/>
    <col min="28" max="28" width="5.36328125" style="162" customWidth="1"/>
    <col min="29" max="29" width="8.08984375" style="162" customWidth="1"/>
    <col min="30" max="30" width="3.6328125" style="162" customWidth="1"/>
    <col min="31" max="31" width="5.36328125" style="162" customWidth="1"/>
    <col min="32" max="32" width="8.08984375" style="162" customWidth="1"/>
    <col min="33" max="33" width="3.6328125" style="162" customWidth="1"/>
    <col min="34" max="34" width="5.36328125" style="162" customWidth="1"/>
    <col min="35" max="35" width="8.08984375" style="162" customWidth="1"/>
    <col min="36" max="36" width="3.6328125" style="162" customWidth="1"/>
    <col min="37" max="16384" width="9" style="162"/>
  </cols>
  <sheetData>
    <row r="1" spans="1:36" ht="22" customHeight="1">
      <c r="A1" s="163" t="s">
        <v>117</v>
      </c>
      <c r="B1" s="170"/>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558" t="s">
        <v>366</v>
      </c>
      <c r="AJ1" s="568"/>
    </row>
    <row r="2" spans="1:36" ht="22" customHeight="1" thickBot="1">
      <c r="A2" s="164"/>
      <c r="AB2" s="551" t="s">
        <v>330</v>
      </c>
      <c r="AC2" s="551"/>
      <c r="AD2" s="551"/>
      <c r="AE2" s="551"/>
      <c r="AF2" s="551"/>
      <c r="AG2" s="551"/>
      <c r="AH2" s="551"/>
      <c r="AI2" s="551"/>
      <c r="AJ2" s="551"/>
    </row>
    <row r="3" spans="1:36" ht="22" customHeight="1">
      <c r="A3" s="552" t="s">
        <v>397</v>
      </c>
      <c r="B3" s="553"/>
      <c r="C3" s="553"/>
      <c r="D3" s="553" t="s">
        <v>398</v>
      </c>
      <c r="E3" s="553"/>
      <c r="F3" s="553"/>
      <c r="G3" s="553" t="s">
        <v>399</v>
      </c>
      <c r="H3" s="553"/>
      <c r="I3" s="553"/>
      <c r="J3" s="553" t="s">
        <v>400</v>
      </c>
      <c r="K3" s="553"/>
      <c r="L3" s="553"/>
      <c r="M3" s="553" t="s">
        <v>401</v>
      </c>
      <c r="N3" s="553"/>
      <c r="O3" s="553"/>
      <c r="P3" s="553" t="s">
        <v>402</v>
      </c>
      <c r="Q3" s="553"/>
      <c r="R3" s="553"/>
      <c r="S3" s="553" t="s">
        <v>403</v>
      </c>
      <c r="T3" s="553"/>
      <c r="U3" s="553"/>
      <c r="V3" s="553" t="s">
        <v>404</v>
      </c>
      <c r="W3" s="553"/>
      <c r="X3" s="553"/>
      <c r="Y3" s="553" t="s">
        <v>405</v>
      </c>
      <c r="Z3" s="553"/>
      <c r="AA3" s="553"/>
      <c r="AB3" s="553" t="s">
        <v>406</v>
      </c>
      <c r="AC3" s="553"/>
      <c r="AD3" s="553"/>
      <c r="AE3" s="553" t="s">
        <v>407</v>
      </c>
      <c r="AF3" s="553"/>
      <c r="AG3" s="553"/>
      <c r="AH3" s="553" t="s">
        <v>408</v>
      </c>
      <c r="AI3" s="553"/>
      <c r="AJ3" s="554"/>
    </row>
    <row r="4" spans="1:36" ht="22" customHeight="1" thickBot="1">
      <c r="A4" s="165" t="s">
        <v>289</v>
      </c>
      <c r="B4" s="559" t="s">
        <v>101</v>
      </c>
      <c r="C4" s="175" t="s">
        <v>237</v>
      </c>
      <c r="D4" s="179" t="s">
        <v>289</v>
      </c>
      <c r="E4" s="559" t="s">
        <v>101</v>
      </c>
      <c r="F4" s="175" t="s">
        <v>237</v>
      </c>
      <c r="G4" s="179" t="s">
        <v>289</v>
      </c>
      <c r="H4" s="559" t="s">
        <v>101</v>
      </c>
      <c r="I4" s="175" t="s">
        <v>237</v>
      </c>
      <c r="J4" s="179" t="s">
        <v>289</v>
      </c>
      <c r="K4" s="559" t="s">
        <v>101</v>
      </c>
      <c r="L4" s="175" t="s">
        <v>237</v>
      </c>
      <c r="M4" s="179" t="s">
        <v>289</v>
      </c>
      <c r="N4" s="559" t="s">
        <v>101</v>
      </c>
      <c r="O4" s="175" t="s">
        <v>237</v>
      </c>
      <c r="P4" s="179" t="s">
        <v>289</v>
      </c>
      <c r="Q4" s="559" t="s">
        <v>101</v>
      </c>
      <c r="R4" s="175" t="s">
        <v>237</v>
      </c>
      <c r="S4" s="179" t="s">
        <v>289</v>
      </c>
      <c r="T4" s="559" t="s">
        <v>101</v>
      </c>
      <c r="U4" s="175" t="s">
        <v>237</v>
      </c>
      <c r="V4" s="179" t="s">
        <v>289</v>
      </c>
      <c r="W4" s="559" t="s">
        <v>101</v>
      </c>
      <c r="X4" s="175" t="s">
        <v>237</v>
      </c>
      <c r="Y4" s="179" t="s">
        <v>289</v>
      </c>
      <c r="Z4" s="559" t="s">
        <v>101</v>
      </c>
      <c r="AA4" s="175" t="s">
        <v>237</v>
      </c>
      <c r="AB4" s="179" t="s">
        <v>289</v>
      </c>
      <c r="AC4" s="559" t="s">
        <v>101</v>
      </c>
      <c r="AD4" s="175" t="s">
        <v>237</v>
      </c>
      <c r="AE4" s="179" t="s">
        <v>289</v>
      </c>
      <c r="AF4" s="559" t="s">
        <v>101</v>
      </c>
      <c r="AG4" s="175" t="s">
        <v>237</v>
      </c>
      <c r="AH4" s="179" t="s">
        <v>289</v>
      </c>
      <c r="AI4" s="559" t="s">
        <v>101</v>
      </c>
      <c r="AJ4" s="190" t="s">
        <v>237</v>
      </c>
    </row>
    <row r="5" spans="1:36" ht="22" customHeight="1">
      <c r="A5" s="166" t="s">
        <v>333</v>
      </c>
      <c r="B5" s="171" t="s">
        <v>331</v>
      </c>
      <c r="C5" s="176"/>
      <c r="D5" s="180" t="s">
        <v>333</v>
      </c>
      <c r="E5" s="171" t="s">
        <v>334</v>
      </c>
      <c r="F5" s="185"/>
      <c r="G5" s="180" t="s">
        <v>333</v>
      </c>
      <c r="H5" s="171" t="s">
        <v>409</v>
      </c>
      <c r="I5" s="185"/>
      <c r="J5" s="180" t="s">
        <v>333</v>
      </c>
      <c r="K5" s="171" t="s">
        <v>331</v>
      </c>
      <c r="L5" s="185"/>
      <c r="M5" s="180" t="s">
        <v>333</v>
      </c>
      <c r="N5" s="171" t="s">
        <v>337</v>
      </c>
      <c r="O5" s="185"/>
      <c r="P5" s="180" t="s">
        <v>333</v>
      </c>
      <c r="Q5" s="171" t="s">
        <v>261</v>
      </c>
      <c r="R5" s="185"/>
      <c r="S5" s="180" t="s">
        <v>333</v>
      </c>
      <c r="T5" s="171" t="s">
        <v>328</v>
      </c>
      <c r="U5" s="185"/>
      <c r="V5" s="180" t="s">
        <v>333</v>
      </c>
      <c r="W5" s="171" t="s">
        <v>148</v>
      </c>
      <c r="X5" s="185"/>
      <c r="Y5" s="180" t="s">
        <v>333</v>
      </c>
      <c r="Z5" s="171" t="s">
        <v>261</v>
      </c>
      <c r="AA5" s="185"/>
      <c r="AB5" s="180" t="s">
        <v>333</v>
      </c>
      <c r="AC5" s="171" t="s">
        <v>334</v>
      </c>
      <c r="AD5" s="185"/>
      <c r="AE5" s="180" t="s">
        <v>333</v>
      </c>
      <c r="AF5" s="171" t="s">
        <v>335</v>
      </c>
      <c r="AG5" s="185"/>
      <c r="AH5" s="180" t="s">
        <v>333</v>
      </c>
      <c r="AI5" s="171" t="s">
        <v>335</v>
      </c>
      <c r="AJ5" s="191"/>
    </row>
    <row r="6" spans="1:36" ht="22" customHeight="1">
      <c r="A6" s="167" t="s">
        <v>338</v>
      </c>
      <c r="B6" s="171" t="s">
        <v>328</v>
      </c>
      <c r="C6" s="177"/>
      <c r="D6" s="181" t="s">
        <v>338</v>
      </c>
      <c r="E6" s="171" t="s">
        <v>337</v>
      </c>
      <c r="F6" s="177"/>
      <c r="G6" s="181" t="s">
        <v>338</v>
      </c>
      <c r="H6" s="171" t="s">
        <v>410</v>
      </c>
      <c r="I6" s="177"/>
      <c r="J6" s="181" t="s">
        <v>338</v>
      </c>
      <c r="K6" s="171" t="s">
        <v>411</v>
      </c>
      <c r="L6" s="177"/>
      <c r="M6" s="181" t="s">
        <v>338</v>
      </c>
      <c r="N6" s="171" t="s">
        <v>412</v>
      </c>
      <c r="O6" s="177"/>
      <c r="P6" s="181" t="s">
        <v>338</v>
      </c>
      <c r="Q6" s="171" t="s">
        <v>413</v>
      </c>
      <c r="R6" s="177"/>
      <c r="S6" s="181" t="s">
        <v>338</v>
      </c>
      <c r="T6" s="171" t="s">
        <v>414</v>
      </c>
      <c r="U6" s="177"/>
      <c r="V6" s="181" t="s">
        <v>338</v>
      </c>
      <c r="W6" s="171" t="s">
        <v>335</v>
      </c>
      <c r="X6" s="186"/>
      <c r="Y6" s="181" t="s">
        <v>338</v>
      </c>
      <c r="Z6" s="171" t="s">
        <v>413</v>
      </c>
      <c r="AA6" s="186"/>
      <c r="AB6" s="181" t="s">
        <v>338</v>
      </c>
      <c r="AC6" s="171" t="s">
        <v>337</v>
      </c>
      <c r="AD6" s="186"/>
      <c r="AE6" s="181" t="s">
        <v>338</v>
      </c>
      <c r="AF6" s="171" t="s">
        <v>410</v>
      </c>
      <c r="AG6" s="186"/>
      <c r="AH6" s="181" t="s">
        <v>338</v>
      </c>
      <c r="AI6" s="171" t="s">
        <v>261</v>
      </c>
      <c r="AJ6" s="192"/>
    </row>
    <row r="7" spans="1:36" ht="22" customHeight="1">
      <c r="A7" s="167" t="s">
        <v>339</v>
      </c>
      <c r="B7" s="171" t="s">
        <v>334</v>
      </c>
      <c r="C7" s="177"/>
      <c r="D7" s="181" t="s">
        <v>339</v>
      </c>
      <c r="E7" s="171" t="s">
        <v>171</v>
      </c>
      <c r="F7" s="177"/>
      <c r="G7" s="181" t="s">
        <v>339</v>
      </c>
      <c r="H7" s="171" t="s">
        <v>413</v>
      </c>
      <c r="I7" s="177"/>
      <c r="J7" s="181" t="s">
        <v>339</v>
      </c>
      <c r="K7" s="171" t="s">
        <v>414</v>
      </c>
      <c r="L7" s="177"/>
      <c r="M7" s="181" t="s">
        <v>339</v>
      </c>
      <c r="N7" s="171" t="s">
        <v>335</v>
      </c>
      <c r="O7" s="177"/>
      <c r="P7" s="181" t="s">
        <v>339</v>
      </c>
      <c r="Q7" s="171" t="s">
        <v>411</v>
      </c>
      <c r="R7" s="177"/>
      <c r="S7" s="181" t="s">
        <v>339</v>
      </c>
      <c r="T7" s="171" t="s">
        <v>337</v>
      </c>
      <c r="U7" s="177"/>
      <c r="V7" s="181" t="s">
        <v>339</v>
      </c>
      <c r="W7" s="171" t="s">
        <v>340</v>
      </c>
      <c r="X7" s="186"/>
      <c r="Y7" s="181" t="s">
        <v>339</v>
      </c>
      <c r="Z7" s="171" t="s">
        <v>411</v>
      </c>
      <c r="AA7" s="186"/>
      <c r="AB7" s="181" t="s">
        <v>339</v>
      </c>
      <c r="AC7" s="171" t="s">
        <v>412</v>
      </c>
      <c r="AD7" s="186"/>
      <c r="AE7" s="181" t="s">
        <v>339</v>
      </c>
      <c r="AF7" s="171" t="s">
        <v>413</v>
      </c>
      <c r="AG7" s="186"/>
      <c r="AH7" s="181" t="s">
        <v>339</v>
      </c>
      <c r="AI7" s="171" t="s">
        <v>413</v>
      </c>
      <c r="AJ7" s="192"/>
    </row>
    <row r="8" spans="1:36" ht="22" customHeight="1">
      <c r="A8" s="167" t="s">
        <v>336</v>
      </c>
      <c r="B8" s="171" t="s">
        <v>337</v>
      </c>
      <c r="C8" s="177"/>
      <c r="D8" s="181" t="s">
        <v>336</v>
      </c>
      <c r="E8" s="171" t="s">
        <v>46</v>
      </c>
      <c r="F8" s="177"/>
      <c r="G8" s="181" t="s">
        <v>336</v>
      </c>
      <c r="H8" s="171" t="s">
        <v>411</v>
      </c>
      <c r="I8" s="177"/>
      <c r="J8" s="181" t="s">
        <v>336</v>
      </c>
      <c r="K8" s="171" t="s">
        <v>337</v>
      </c>
      <c r="L8" s="177"/>
      <c r="M8" s="181" t="s">
        <v>336</v>
      </c>
      <c r="N8" s="171" t="s">
        <v>410</v>
      </c>
      <c r="O8" s="177"/>
      <c r="P8" s="181" t="s">
        <v>336</v>
      </c>
      <c r="Q8" s="171" t="s">
        <v>414</v>
      </c>
      <c r="R8" s="177"/>
      <c r="S8" s="181" t="s">
        <v>336</v>
      </c>
      <c r="T8" s="171" t="s">
        <v>412</v>
      </c>
      <c r="U8" s="177"/>
      <c r="V8" s="181" t="s">
        <v>336</v>
      </c>
      <c r="W8" s="171" t="s">
        <v>413</v>
      </c>
      <c r="X8" s="186"/>
      <c r="Y8" s="181" t="s">
        <v>336</v>
      </c>
      <c r="Z8" s="171" t="s">
        <v>414</v>
      </c>
      <c r="AA8" s="186"/>
      <c r="AB8" s="181" t="s">
        <v>336</v>
      </c>
      <c r="AC8" s="171" t="s">
        <v>335</v>
      </c>
      <c r="AD8" s="186"/>
      <c r="AE8" s="181" t="s">
        <v>336</v>
      </c>
      <c r="AF8" s="171" t="s">
        <v>411</v>
      </c>
      <c r="AG8" s="186"/>
      <c r="AH8" s="181" t="s">
        <v>336</v>
      </c>
      <c r="AI8" s="171" t="s">
        <v>411</v>
      </c>
      <c r="AJ8" s="192"/>
    </row>
    <row r="9" spans="1:36" ht="22" customHeight="1">
      <c r="A9" s="167" t="s">
        <v>341</v>
      </c>
      <c r="B9" s="171" t="s">
        <v>148</v>
      </c>
      <c r="C9" s="177"/>
      <c r="D9" s="181" t="s">
        <v>341</v>
      </c>
      <c r="E9" s="171" t="s">
        <v>221</v>
      </c>
      <c r="F9" s="177"/>
      <c r="G9" s="181" t="s">
        <v>341</v>
      </c>
      <c r="H9" s="171" t="s">
        <v>414</v>
      </c>
      <c r="I9" s="177"/>
      <c r="J9" s="181" t="s">
        <v>341</v>
      </c>
      <c r="K9" s="171" t="s">
        <v>412</v>
      </c>
      <c r="L9" s="177"/>
      <c r="M9" s="181" t="s">
        <v>341</v>
      </c>
      <c r="N9" s="171" t="s">
        <v>413</v>
      </c>
      <c r="O9" s="177"/>
      <c r="P9" s="181" t="s">
        <v>341</v>
      </c>
      <c r="Q9" s="171" t="s">
        <v>337</v>
      </c>
      <c r="R9" s="177"/>
      <c r="S9" s="181" t="s">
        <v>341</v>
      </c>
      <c r="T9" s="171" t="s">
        <v>335</v>
      </c>
      <c r="U9" s="177"/>
      <c r="V9" s="181" t="s">
        <v>341</v>
      </c>
      <c r="W9" s="171" t="s">
        <v>411</v>
      </c>
      <c r="X9" s="186"/>
      <c r="Y9" s="181" t="s">
        <v>341</v>
      </c>
      <c r="Z9" s="171" t="s">
        <v>337</v>
      </c>
      <c r="AA9" s="186"/>
      <c r="AB9" s="181" t="s">
        <v>341</v>
      </c>
      <c r="AC9" s="171" t="s">
        <v>410</v>
      </c>
      <c r="AD9" s="186"/>
      <c r="AE9" s="181" t="s">
        <v>341</v>
      </c>
      <c r="AF9" s="171" t="s">
        <v>414</v>
      </c>
      <c r="AG9" s="186"/>
      <c r="AH9" s="181" t="s">
        <v>341</v>
      </c>
      <c r="AI9" s="171" t="s">
        <v>414</v>
      </c>
      <c r="AJ9" s="192"/>
    </row>
    <row r="10" spans="1:36" ht="22" customHeight="1">
      <c r="A10" s="167" t="s">
        <v>342</v>
      </c>
      <c r="B10" s="171" t="s">
        <v>335</v>
      </c>
      <c r="C10" s="177"/>
      <c r="D10" s="181" t="s">
        <v>342</v>
      </c>
      <c r="E10" s="171" t="s">
        <v>415</v>
      </c>
      <c r="F10" s="177"/>
      <c r="G10" s="181" t="s">
        <v>342</v>
      </c>
      <c r="H10" s="171" t="s">
        <v>337</v>
      </c>
      <c r="I10" s="177"/>
      <c r="J10" s="181" t="s">
        <v>342</v>
      </c>
      <c r="K10" s="171" t="s">
        <v>335</v>
      </c>
      <c r="L10" s="177"/>
      <c r="M10" s="181" t="s">
        <v>342</v>
      </c>
      <c r="N10" s="171" t="s">
        <v>411</v>
      </c>
      <c r="O10" s="177"/>
      <c r="P10" s="181" t="s">
        <v>342</v>
      </c>
      <c r="Q10" s="171" t="s">
        <v>412</v>
      </c>
      <c r="R10" s="177"/>
      <c r="S10" s="181" t="s">
        <v>342</v>
      </c>
      <c r="T10" s="171" t="s">
        <v>410</v>
      </c>
      <c r="U10" s="177"/>
      <c r="V10" s="181" t="s">
        <v>342</v>
      </c>
      <c r="W10" s="171" t="s">
        <v>414</v>
      </c>
      <c r="X10" s="186"/>
      <c r="Y10" s="181" t="s">
        <v>342</v>
      </c>
      <c r="Z10" s="171" t="s">
        <v>412</v>
      </c>
      <c r="AA10" s="186"/>
      <c r="AB10" s="181" t="s">
        <v>342</v>
      </c>
      <c r="AC10" s="171" t="s">
        <v>413</v>
      </c>
      <c r="AD10" s="186"/>
      <c r="AE10" s="181" t="s">
        <v>342</v>
      </c>
      <c r="AF10" s="171" t="s">
        <v>337</v>
      </c>
      <c r="AG10" s="186"/>
      <c r="AH10" s="181" t="s">
        <v>342</v>
      </c>
      <c r="AI10" s="171" t="s">
        <v>337</v>
      </c>
      <c r="AJ10" s="192"/>
    </row>
    <row r="11" spans="1:36" ht="22" customHeight="1">
      <c r="A11" s="167" t="s">
        <v>307</v>
      </c>
      <c r="B11" s="171" t="s">
        <v>261</v>
      </c>
      <c r="C11" s="177"/>
      <c r="D11" s="181" t="s">
        <v>307</v>
      </c>
      <c r="E11" s="171" t="s">
        <v>411</v>
      </c>
      <c r="F11" s="177"/>
      <c r="G11" s="181" t="s">
        <v>307</v>
      </c>
      <c r="H11" s="171" t="s">
        <v>412</v>
      </c>
      <c r="I11" s="177"/>
      <c r="J11" s="181" t="s">
        <v>307</v>
      </c>
      <c r="K11" s="171" t="s">
        <v>410</v>
      </c>
      <c r="L11" s="177"/>
      <c r="M11" s="181" t="s">
        <v>307</v>
      </c>
      <c r="N11" s="171" t="s">
        <v>414</v>
      </c>
      <c r="O11" s="177"/>
      <c r="P11" s="181" t="s">
        <v>307</v>
      </c>
      <c r="Q11" s="171" t="s">
        <v>335</v>
      </c>
      <c r="R11" s="177"/>
      <c r="S11" s="181" t="s">
        <v>307</v>
      </c>
      <c r="T11" s="171" t="s">
        <v>413</v>
      </c>
      <c r="U11" s="177"/>
      <c r="V11" s="181" t="s">
        <v>307</v>
      </c>
      <c r="W11" s="171" t="s">
        <v>337</v>
      </c>
      <c r="X11" s="186"/>
      <c r="Y11" s="181" t="s">
        <v>307</v>
      </c>
      <c r="Z11" s="171" t="s">
        <v>335</v>
      </c>
      <c r="AA11" s="186"/>
      <c r="AB11" s="181" t="s">
        <v>307</v>
      </c>
      <c r="AC11" s="171" t="s">
        <v>411</v>
      </c>
      <c r="AD11" s="186"/>
      <c r="AE11" s="181" t="s">
        <v>307</v>
      </c>
      <c r="AF11" s="171" t="s">
        <v>412</v>
      </c>
      <c r="AG11" s="186"/>
      <c r="AH11" s="181" t="s">
        <v>307</v>
      </c>
      <c r="AI11" s="171" t="s">
        <v>412</v>
      </c>
      <c r="AJ11" s="192"/>
    </row>
    <row r="12" spans="1:36" ht="22" customHeight="1">
      <c r="A12" s="167" t="s">
        <v>57</v>
      </c>
      <c r="B12" s="171" t="s">
        <v>331</v>
      </c>
      <c r="C12" s="177"/>
      <c r="D12" s="181" t="s">
        <v>57</v>
      </c>
      <c r="E12" s="171" t="s">
        <v>414</v>
      </c>
      <c r="F12" s="177"/>
      <c r="G12" s="181" t="s">
        <v>57</v>
      </c>
      <c r="H12" s="171" t="s">
        <v>335</v>
      </c>
      <c r="I12" s="177"/>
      <c r="J12" s="181" t="s">
        <v>57</v>
      </c>
      <c r="K12" s="171" t="s">
        <v>413</v>
      </c>
      <c r="L12" s="177"/>
      <c r="M12" s="181" t="s">
        <v>57</v>
      </c>
      <c r="N12" s="171" t="s">
        <v>337</v>
      </c>
      <c r="O12" s="177"/>
      <c r="P12" s="181" t="s">
        <v>57</v>
      </c>
      <c r="Q12" s="171" t="s">
        <v>410</v>
      </c>
      <c r="R12" s="177"/>
      <c r="S12" s="181" t="s">
        <v>57</v>
      </c>
      <c r="T12" s="171" t="s">
        <v>411</v>
      </c>
      <c r="U12" s="177"/>
      <c r="V12" s="181" t="s">
        <v>57</v>
      </c>
      <c r="W12" s="171" t="s">
        <v>412</v>
      </c>
      <c r="X12" s="186"/>
      <c r="Y12" s="181" t="s">
        <v>57</v>
      </c>
      <c r="Z12" s="171" t="s">
        <v>410</v>
      </c>
      <c r="AA12" s="186"/>
      <c r="AB12" s="181" t="s">
        <v>57</v>
      </c>
      <c r="AC12" s="171" t="s">
        <v>414</v>
      </c>
      <c r="AD12" s="186"/>
      <c r="AE12" s="181" t="s">
        <v>57</v>
      </c>
      <c r="AF12" s="171" t="s">
        <v>335</v>
      </c>
      <c r="AG12" s="186"/>
      <c r="AH12" s="181" t="s">
        <v>57</v>
      </c>
      <c r="AI12" s="171" t="s">
        <v>335</v>
      </c>
      <c r="AJ12" s="192"/>
    </row>
    <row r="13" spans="1:36" ht="22" customHeight="1">
      <c r="A13" s="167" t="s">
        <v>343</v>
      </c>
      <c r="B13" s="171" t="s">
        <v>328</v>
      </c>
      <c r="C13" s="177"/>
      <c r="D13" s="181" t="s">
        <v>343</v>
      </c>
      <c r="E13" s="171" t="s">
        <v>337</v>
      </c>
      <c r="F13" s="177"/>
      <c r="G13" s="181" t="s">
        <v>343</v>
      </c>
      <c r="H13" s="171" t="s">
        <v>410</v>
      </c>
      <c r="I13" s="177"/>
      <c r="J13" s="181" t="s">
        <v>343</v>
      </c>
      <c r="K13" s="171" t="s">
        <v>411</v>
      </c>
      <c r="L13" s="177"/>
      <c r="M13" s="181" t="s">
        <v>343</v>
      </c>
      <c r="N13" s="171" t="s">
        <v>412</v>
      </c>
      <c r="O13" s="177"/>
      <c r="P13" s="181" t="s">
        <v>343</v>
      </c>
      <c r="Q13" s="171" t="s">
        <v>413</v>
      </c>
      <c r="R13" s="177"/>
      <c r="S13" s="181" t="s">
        <v>343</v>
      </c>
      <c r="T13" s="171" t="s">
        <v>414</v>
      </c>
      <c r="U13" s="177"/>
      <c r="V13" s="181" t="s">
        <v>343</v>
      </c>
      <c r="W13" s="171" t="s">
        <v>335</v>
      </c>
      <c r="X13" s="186"/>
      <c r="Y13" s="181" t="s">
        <v>343</v>
      </c>
      <c r="Z13" s="171" t="s">
        <v>413</v>
      </c>
      <c r="AA13" s="186"/>
      <c r="AB13" s="181" t="s">
        <v>343</v>
      </c>
      <c r="AC13" s="171" t="s">
        <v>337</v>
      </c>
      <c r="AD13" s="186"/>
      <c r="AE13" s="181" t="s">
        <v>343</v>
      </c>
      <c r="AF13" s="171" t="s">
        <v>410</v>
      </c>
      <c r="AG13" s="186"/>
      <c r="AH13" s="181" t="s">
        <v>343</v>
      </c>
      <c r="AI13" s="171" t="s">
        <v>261</v>
      </c>
      <c r="AJ13" s="192"/>
    </row>
    <row r="14" spans="1:36" ht="22" customHeight="1">
      <c r="A14" s="167" t="s">
        <v>183</v>
      </c>
      <c r="B14" s="171" t="s">
        <v>334</v>
      </c>
      <c r="C14" s="177"/>
      <c r="D14" s="181" t="s">
        <v>183</v>
      </c>
      <c r="E14" s="171" t="s">
        <v>412</v>
      </c>
      <c r="F14" s="177"/>
      <c r="G14" s="181" t="s">
        <v>183</v>
      </c>
      <c r="H14" s="171" t="s">
        <v>413</v>
      </c>
      <c r="I14" s="177"/>
      <c r="J14" s="181" t="s">
        <v>183</v>
      </c>
      <c r="K14" s="171" t="s">
        <v>414</v>
      </c>
      <c r="L14" s="177"/>
      <c r="M14" s="181" t="s">
        <v>183</v>
      </c>
      <c r="N14" s="171" t="s">
        <v>335</v>
      </c>
      <c r="O14" s="177"/>
      <c r="P14" s="181" t="s">
        <v>183</v>
      </c>
      <c r="Q14" s="171" t="s">
        <v>411</v>
      </c>
      <c r="R14" s="177"/>
      <c r="S14" s="181" t="s">
        <v>183</v>
      </c>
      <c r="T14" s="171" t="s">
        <v>337</v>
      </c>
      <c r="U14" s="177"/>
      <c r="V14" s="181" t="s">
        <v>183</v>
      </c>
      <c r="W14" s="171" t="s">
        <v>410</v>
      </c>
      <c r="X14" s="186"/>
      <c r="Y14" s="181" t="s">
        <v>183</v>
      </c>
      <c r="Z14" s="171" t="s">
        <v>411</v>
      </c>
      <c r="AA14" s="186"/>
      <c r="AB14" s="181" t="s">
        <v>183</v>
      </c>
      <c r="AC14" s="171" t="s">
        <v>412</v>
      </c>
      <c r="AD14" s="186"/>
      <c r="AE14" s="181" t="s">
        <v>183</v>
      </c>
      <c r="AF14" s="171" t="s">
        <v>413</v>
      </c>
      <c r="AG14" s="186"/>
      <c r="AH14" s="181" t="s">
        <v>183</v>
      </c>
      <c r="AI14" s="171" t="s">
        <v>413</v>
      </c>
      <c r="AJ14" s="192"/>
    </row>
    <row r="15" spans="1:36" ht="22" customHeight="1">
      <c r="A15" s="167" t="s">
        <v>250</v>
      </c>
      <c r="B15" s="171" t="s">
        <v>337</v>
      </c>
      <c r="C15" s="177"/>
      <c r="D15" s="181" t="s">
        <v>250</v>
      </c>
      <c r="E15" s="171" t="s">
        <v>335</v>
      </c>
      <c r="F15" s="177"/>
      <c r="G15" s="181" t="s">
        <v>250</v>
      </c>
      <c r="H15" s="171" t="s">
        <v>411</v>
      </c>
      <c r="I15" s="177"/>
      <c r="J15" s="181" t="s">
        <v>250</v>
      </c>
      <c r="K15" s="171" t="s">
        <v>337</v>
      </c>
      <c r="L15" s="177"/>
      <c r="M15" s="181" t="s">
        <v>250</v>
      </c>
      <c r="N15" s="171" t="s">
        <v>416</v>
      </c>
      <c r="O15" s="177"/>
      <c r="P15" s="181" t="s">
        <v>250</v>
      </c>
      <c r="Q15" s="171" t="s">
        <v>414</v>
      </c>
      <c r="R15" s="177"/>
      <c r="S15" s="181" t="s">
        <v>250</v>
      </c>
      <c r="T15" s="171" t="s">
        <v>412</v>
      </c>
      <c r="U15" s="177"/>
      <c r="V15" s="181" t="s">
        <v>250</v>
      </c>
      <c r="W15" s="171" t="s">
        <v>413</v>
      </c>
      <c r="X15" s="186"/>
      <c r="Y15" s="181" t="s">
        <v>250</v>
      </c>
      <c r="Z15" s="171" t="s">
        <v>414</v>
      </c>
      <c r="AA15" s="186"/>
      <c r="AB15" s="181" t="s">
        <v>250</v>
      </c>
      <c r="AC15" s="171" t="s">
        <v>335</v>
      </c>
      <c r="AD15" s="186"/>
      <c r="AE15" s="181" t="s">
        <v>250</v>
      </c>
      <c r="AF15" s="171" t="s">
        <v>417</v>
      </c>
      <c r="AG15" s="186"/>
      <c r="AH15" s="181" t="s">
        <v>250</v>
      </c>
      <c r="AI15" s="171" t="s">
        <v>411</v>
      </c>
      <c r="AJ15" s="192"/>
    </row>
    <row r="16" spans="1:36" ht="22" customHeight="1">
      <c r="A16" s="167" t="s">
        <v>345</v>
      </c>
      <c r="B16" s="171" t="s">
        <v>148</v>
      </c>
      <c r="C16" s="177"/>
      <c r="D16" s="181" t="s">
        <v>345</v>
      </c>
      <c r="E16" s="171" t="s">
        <v>410</v>
      </c>
      <c r="F16" s="177"/>
      <c r="G16" s="181" t="s">
        <v>345</v>
      </c>
      <c r="H16" s="171" t="s">
        <v>414</v>
      </c>
      <c r="I16" s="177"/>
      <c r="J16" s="181" t="s">
        <v>345</v>
      </c>
      <c r="K16" s="171" t="s">
        <v>412</v>
      </c>
      <c r="L16" s="177"/>
      <c r="M16" s="181" t="s">
        <v>345</v>
      </c>
      <c r="N16" s="171" t="s">
        <v>413</v>
      </c>
      <c r="O16" s="177"/>
      <c r="P16" s="181" t="s">
        <v>345</v>
      </c>
      <c r="Q16" s="171" t="s">
        <v>337</v>
      </c>
      <c r="R16" s="177"/>
      <c r="S16" s="181" t="s">
        <v>345</v>
      </c>
      <c r="T16" s="171" t="s">
        <v>335</v>
      </c>
      <c r="U16" s="177"/>
      <c r="V16" s="181" t="s">
        <v>345</v>
      </c>
      <c r="W16" s="171" t="s">
        <v>411</v>
      </c>
      <c r="X16" s="186"/>
      <c r="Y16" s="181" t="s">
        <v>345</v>
      </c>
      <c r="Z16" s="171" t="s">
        <v>337</v>
      </c>
      <c r="AA16" s="186"/>
      <c r="AB16" s="181" t="s">
        <v>345</v>
      </c>
      <c r="AC16" s="171" t="s">
        <v>340</v>
      </c>
      <c r="AD16" s="186"/>
      <c r="AE16" s="181" t="s">
        <v>345</v>
      </c>
      <c r="AF16" s="171" t="s">
        <v>414</v>
      </c>
      <c r="AG16" s="186"/>
      <c r="AH16" s="181" t="s">
        <v>345</v>
      </c>
      <c r="AI16" s="171" t="s">
        <v>414</v>
      </c>
      <c r="AJ16" s="192"/>
    </row>
    <row r="17" spans="1:36" ht="22" customHeight="1">
      <c r="A17" s="167" t="s">
        <v>346</v>
      </c>
      <c r="B17" s="171" t="s">
        <v>335</v>
      </c>
      <c r="C17" s="177"/>
      <c r="D17" s="181" t="s">
        <v>346</v>
      </c>
      <c r="E17" s="171" t="s">
        <v>413</v>
      </c>
      <c r="F17" s="177"/>
      <c r="G17" s="181" t="s">
        <v>346</v>
      </c>
      <c r="H17" s="171" t="s">
        <v>337</v>
      </c>
      <c r="I17" s="177"/>
      <c r="J17" s="181" t="s">
        <v>346</v>
      </c>
      <c r="K17" s="171" t="s">
        <v>335</v>
      </c>
      <c r="L17" s="177"/>
      <c r="M17" s="181" t="s">
        <v>346</v>
      </c>
      <c r="N17" s="171" t="s">
        <v>411</v>
      </c>
      <c r="O17" s="177"/>
      <c r="P17" s="181" t="s">
        <v>346</v>
      </c>
      <c r="Q17" s="171" t="s">
        <v>412</v>
      </c>
      <c r="R17" s="177"/>
      <c r="S17" s="181" t="s">
        <v>346</v>
      </c>
      <c r="T17" s="171" t="s">
        <v>340</v>
      </c>
      <c r="U17" s="177"/>
      <c r="V17" s="181" t="s">
        <v>346</v>
      </c>
      <c r="W17" s="171" t="s">
        <v>414</v>
      </c>
      <c r="X17" s="186"/>
      <c r="Y17" s="181" t="s">
        <v>346</v>
      </c>
      <c r="Z17" s="171" t="s">
        <v>412</v>
      </c>
      <c r="AA17" s="186"/>
      <c r="AB17" s="181" t="s">
        <v>346</v>
      </c>
      <c r="AC17" s="171" t="s">
        <v>413</v>
      </c>
      <c r="AD17" s="186"/>
      <c r="AE17" s="181" t="s">
        <v>346</v>
      </c>
      <c r="AF17" s="171" t="s">
        <v>337</v>
      </c>
      <c r="AG17" s="186"/>
      <c r="AH17" s="181" t="s">
        <v>346</v>
      </c>
      <c r="AI17" s="171" t="s">
        <v>337</v>
      </c>
      <c r="AJ17" s="192"/>
    </row>
    <row r="18" spans="1:36" ht="22" customHeight="1">
      <c r="A18" s="167" t="s">
        <v>288</v>
      </c>
      <c r="B18" s="171" t="s">
        <v>261</v>
      </c>
      <c r="C18" s="177"/>
      <c r="D18" s="181" t="s">
        <v>288</v>
      </c>
      <c r="E18" s="171" t="s">
        <v>411</v>
      </c>
      <c r="F18" s="177"/>
      <c r="G18" s="181" t="s">
        <v>288</v>
      </c>
      <c r="H18" s="171" t="s">
        <v>412</v>
      </c>
      <c r="I18" s="177"/>
      <c r="J18" s="181" t="s">
        <v>288</v>
      </c>
      <c r="K18" s="171" t="s">
        <v>410</v>
      </c>
      <c r="L18" s="177"/>
      <c r="M18" s="181" t="s">
        <v>288</v>
      </c>
      <c r="N18" s="171" t="s">
        <v>414</v>
      </c>
      <c r="O18" s="177"/>
      <c r="P18" s="181" t="s">
        <v>288</v>
      </c>
      <c r="Q18" s="171" t="s">
        <v>335</v>
      </c>
      <c r="R18" s="177"/>
      <c r="S18" s="181" t="s">
        <v>288</v>
      </c>
      <c r="T18" s="171" t="s">
        <v>413</v>
      </c>
      <c r="U18" s="177"/>
      <c r="V18" s="181" t="s">
        <v>288</v>
      </c>
      <c r="W18" s="171" t="s">
        <v>337</v>
      </c>
      <c r="X18" s="186"/>
      <c r="Y18" s="181" t="s">
        <v>288</v>
      </c>
      <c r="Z18" s="171" t="s">
        <v>335</v>
      </c>
      <c r="AA18" s="186"/>
      <c r="AB18" s="181" t="s">
        <v>288</v>
      </c>
      <c r="AC18" s="171" t="s">
        <v>411</v>
      </c>
      <c r="AD18" s="186"/>
      <c r="AE18" s="181" t="s">
        <v>288</v>
      </c>
      <c r="AF18" s="171" t="s">
        <v>412</v>
      </c>
      <c r="AG18" s="186"/>
      <c r="AH18" s="181" t="s">
        <v>288</v>
      </c>
      <c r="AI18" s="171" t="s">
        <v>412</v>
      </c>
      <c r="AJ18" s="192"/>
    </row>
    <row r="19" spans="1:36" ht="22" customHeight="1">
      <c r="A19" s="167" t="s">
        <v>7</v>
      </c>
      <c r="B19" s="171" t="s">
        <v>331</v>
      </c>
      <c r="C19" s="177"/>
      <c r="D19" s="181" t="s">
        <v>7</v>
      </c>
      <c r="E19" s="171" t="s">
        <v>414</v>
      </c>
      <c r="F19" s="177"/>
      <c r="G19" s="181" t="s">
        <v>7</v>
      </c>
      <c r="H19" s="171" t="s">
        <v>335</v>
      </c>
      <c r="I19" s="177"/>
      <c r="J19" s="181" t="s">
        <v>7</v>
      </c>
      <c r="K19" s="171" t="s">
        <v>413</v>
      </c>
      <c r="L19" s="177"/>
      <c r="M19" s="181" t="s">
        <v>7</v>
      </c>
      <c r="N19" s="171" t="s">
        <v>337</v>
      </c>
      <c r="O19" s="177"/>
      <c r="P19" s="181" t="s">
        <v>7</v>
      </c>
      <c r="Q19" s="171" t="s">
        <v>340</v>
      </c>
      <c r="R19" s="177"/>
      <c r="S19" s="181" t="s">
        <v>7</v>
      </c>
      <c r="T19" s="171" t="s">
        <v>411</v>
      </c>
      <c r="U19" s="177"/>
      <c r="V19" s="181" t="s">
        <v>7</v>
      </c>
      <c r="W19" s="171" t="s">
        <v>412</v>
      </c>
      <c r="X19" s="186"/>
      <c r="Y19" s="181" t="s">
        <v>7</v>
      </c>
      <c r="Z19" s="171" t="s">
        <v>410</v>
      </c>
      <c r="AA19" s="186"/>
      <c r="AB19" s="181" t="s">
        <v>7</v>
      </c>
      <c r="AC19" s="171" t="s">
        <v>414</v>
      </c>
      <c r="AD19" s="186"/>
      <c r="AE19" s="181" t="s">
        <v>7</v>
      </c>
      <c r="AF19" s="171" t="s">
        <v>335</v>
      </c>
      <c r="AG19" s="186"/>
      <c r="AH19" s="181" t="s">
        <v>7</v>
      </c>
      <c r="AI19" s="171" t="s">
        <v>335</v>
      </c>
      <c r="AJ19" s="192"/>
    </row>
    <row r="20" spans="1:36" ht="22" customHeight="1">
      <c r="A20" s="167" t="s">
        <v>347</v>
      </c>
      <c r="B20" s="171" t="s">
        <v>328</v>
      </c>
      <c r="C20" s="177"/>
      <c r="D20" s="181" t="s">
        <v>347</v>
      </c>
      <c r="E20" s="171" t="s">
        <v>337</v>
      </c>
      <c r="F20" s="177"/>
      <c r="G20" s="181" t="s">
        <v>347</v>
      </c>
      <c r="H20" s="171" t="s">
        <v>410</v>
      </c>
      <c r="I20" s="177"/>
      <c r="J20" s="181" t="s">
        <v>347</v>
      </c>
      <c r="K20" s="171" t="s">
        <v>411</v>
      </c>
      <c r="L20" s="177"/>
      <c r="M20" s="181" t="s">
        <v>347</v>
      </c>
      <c r="N20" s="171" t="s">
        <v>412</v>
      </c>
      <c r="O20" s="177"/>
      <c r="P20" s="181" t="s">
        <v>347</v>
      </c>
      <c r="Q20" s="171" t="s">
        <v>413</v>
      </c>
      <c r="R20" s="177"/>
      <c r="S20" s="181" t="s">
        <v>347</v>
      </c>
      <c r="T20" s="171" t="s">
        <v>414</v>
      </c>
      <c r="U20" s="177"/>
      <c r="V20" s="181" t="s">
        <v>347</v>
      </c>
      <c r="W20" s="171" t="s">
        <v>335</v>
      </c>
      <c r="X20" s="186"/>
      <c r="Y20" s="181" t="s">
        <v>347</v>
      </c>
      <c r="Z20" s="171" t="s">
        <v>413</v>
      </c>
      <c r="AA20" s="186"/>
      <c r="AB20" s="181" t="s">
        <v>347</v>
      </c>
      <c r="AC20" s="171" t="s">
        <v>337</v>
      </c>
      <c r="AD20" s="186"/>
      <c r="AE20" s="181" t="s">
        <v>347</v>
      </c>
      <c r="AF20" s="171" t="s">
        <v>410</v>
      </c>
      <c r="AG20" s="186"/>
      <c r="AH20" s="181" t="s">
        <v>347</v>
      </c>
      <c r="AI20" s="171" t="s">
        <v>261</v>
      </c>
      <c r="AJ20" s="192"/>
    </row>
    <row r="21" spans="1:36" ht="22" customHeight="1">
      <c r="A21" s="167" t="s">
        <v>175</v>
      </c>
      <c r="B21" s="171" t="s">
        <v>334</v>
      </c>
      <c r="C21" s="177"/>
      <c r="D21" s="181" t="s">
        <v>175</v>
      </c>
      <c r="E21" s="171" t="s">
        <v>412</v>
      </c>
      <c r="F21" s="177"/>
      <c r="G21" s="181" t="s">
        <v>175</v>
      </c>
      <c r="H21" s="171" t="s">
        <v>413</v>
      </c>
      <c r="I21" s="177"/>
      <c r="J21" s="181" t="s">
        <v>175</v>
      </c>
      <c r="K21" s="171" t="s">
        <v>414</v>
      </c>
      <c r="L21" s="177"/>
      <c r="M21" s="181" t="s">
        <v>175</v>
      </c>
      <c r="N21" s="171" t="s">
        <v>335</v>
      </c>
      <c r="O21" s="177"/>
      <c r="P21" s="181" t="s">
        <v>175</v>
      </c>
      <c r="Q21" s="171" t="s">
        <v>411</v>
      </c>
      <c r="R21" s="177"/>
      <c r="S21" s="181" t="s">
        <v>175</v>
      </c>
      <c r="T21" s="171" t="s">
        <v>337</v>
      </c>
      <c r="U21" s="177"/>
      <c r="V21" s="181" t="s">
        <v>175</v>
      </c>
      <c r="W21" s="171" t="s">
        <v>410</v>
      </c>
      <c r="X21" s="186"/>
      <c r="Y21" s="181" t="s">
        <v>175</v>
      </c>
      <c r="Z21" s="171" t="s">
        <v>411</v>
      </c>
      <c r="AA21" s="186"/>
      <c r="AB21" s="181" t="s">
        <v>175</v>
      </c>
      <c r="AC21" s="171" t="s">
        <v>412</v>
      </c>
      <c r="AD21" s="186"/>
      <c r="AE21" s="181" t="s">
        <v>175</v>
      </c>
      <c r="AF21" s="171" t="s">
        <v>413</v>
      </c>
      <c r="AG21" s="186"/>
      <c r="AH21" s="181" t="s">
        <v>175</v>
      </c>
      <c r="AI21" s="171" t="s">
        <v>413</v>
      </c>
      <c r="AJ21" s="192"/>
    </row>
    <row r="22" spans="1:36" ht="22" customHeight="1">
      <c r="A22" s="167" t="s">
        <v>348</v>
      </c>
      <c r="B22" s="171" t="s">
        <v>337</v>
      </c>
      <c r="C22" s="177"/>
      <c r="D22" s="181" t="s">
        <v>348</v>
      </c>
      <c r="E22" s="171" t="s">
        <v>335</v>
      </c>
      <c r="F22" s="177"/>
      <c r="G22" s="181" t="s">
        <v>348</v>
      </c>
      <c r="H22" s="171" t="s">
        <v>411</v>
      </c>
      <c r="I22" s="177"/>
      <c r="J22" s="181" t="s">
        <v>348</v>
      </c>
      <c r="K22" s="171" t="s">
        <v>337</v>
      </c>
      <c r="L22" s="177"/>
      <c r="M22" s="181" t="s">
        <v>348</v>
      </c>
      <c r="N22" s="171" t="s">
        <v>410</v>
      </c>
      <c r="O22" s="177"/>
      <c r="P22" s="181" t="s">
        <v>348</v>
      </c>
      <c r="Q22" s="171" t="s">
        <v>414</v>
      </c>
      <c r="R22" s="177"/>
      <c r="S22" s="181" t="s">
        <v>348</v>
      </c>
      <c r="T22" s="171" t="s">
        <v>412</v>
      </c>
      <c r="U22" s="177"/>
      <c r="V22" s="181" t="s">
        <v>348</v>
      </c>
      <c r="W22" s="171" t="s">
        <v>413</v>
      </c>
      <c r="X22" s="186"/>
      <c r="Y22" s="181" t="s">
        <v>348</v>
      </c>
      <c r="Z22" s="171" t="s">
        <v>414</v>
      </c>
      <c r="AA22" s="186"/>
      <c r="AB22" s="181" t="s">
        <v>348</v>
      </c>
      <c r="AC22" s="171" t="s">
        <v>335</v>
      </c>
      <c r="AD22" s="186"/>
      <c r="AE22" s="181" t="s">
        <v>348</v>
      </c>
      <c r="AF22" s="171" t="s">
        <v>411</v>
      </c>
      <c r="AG22" s="186"/>
      <c r="AH22" s="181" t="s">
        <v>348</v>
      </c>
      <c r="AI22" s="171" t="s">
        <v>411</v>
      </c>
      <c r="AJ22" s="192"/>
    </row>
    <row r="23" spans="1:36" ht="22" customHeight="1">
      <c r="A23" s="167" t="s">
        <v>349</v>
      </c>
      <c r="B23" s="171" t="s">
        <v>148</v>
      </c>
      <c r="C23" s="177"/>
      <c r="D23" s="181" t="s">
        <v>349</v>
      </c>
      <c r="E23" s="171" t="s">
        <v>410</v>
      </c>
      <c r="F23" s="177"/>
      <c r="G23" s="181" t="s">
        <v>349</v>
      </c>
      <c r="H23" s="171" t="s">
        <v>414</v>
      </c>
      <c r="I23" s="177"/>
      <c r="J23" s="181" t="s">
        <v>349</v>
      </c>
      <c r="K23" s="171" t="s">
        <v>412</v>
      </c>
      <c r="L23" s="177"/>
      <c r="M23" s="181" t="s">
        <v>349</v>
      </c>
      <c r="N23" s="171" t="s">
        <v>413</v>
      </c>
      <c r="O23" s="177"/>
      <c r="P23" s="181" t="s">
        <v>349</v>
      </c>
      <c r="Q23" s="171" t="s">
        <v>337</v>
      </c>
      <c r="R23" s="177"/>
      <c r="S23" s="181" t="s">
        <v>349</v>
      </c>
      <c r="T23" s="171" t="s">
        <v>335</v>
      </c>
      <c r="U23" s="177"/>
      <c r="V23" s="181" t="s">
        <v>349</v>
      </c>
      <c r="W23" s="171" t="s">
        <v>411</v>
      </c>
      <c r="X23" s="186"/>
      <c r="Y23" s="181" t="s">
        <v>349</v>
      </c>
      <c r="Z23" s="171" t="s">
        <v>337</v>
      </c>
      <c r="AA23" s="186"/>
      <c r="AB23" s="181" t="s">
        <v>349</v>
      </c>
      <c r="AC23" s="171" t="s">
        <v>410</v>
      </c>
      <c r="AD23" s="186"/>
      <c r="AE23" s="181" t="s">
        <v>349</v>
      </c>
      <c r="AF23" s="171" t="s">
        <v>414</v>
      </c>
      <c r="AG23" s="186"/>
      <c r="AH23" s="181" t="s">
        <v>349</v>
      </c>
      <c r="AI23" s="171" t="s">
        <v>414</v>
      </c>
      <c r="AJ23" s="192"/>
    </row>
    <row r="24" spans="1:36" ht="22" customHeight="1">
      <c r="A24" s="167" t="s">
        <v>350</v>
      </c>
      <c r="B24" s="171" t="s">
        <v>335</v>
      </c>
      <c r="C24" s="177"/>
      <c r="D24" s="181" t="s">
        <v>350</v>
      </c>
      <c r="E24" s="171" t="s">
        <v>413</v>
      </c>
      <c r="F24" s="177"/>
      <c r="G24" s="181" t="s">
        <v>350</v>
      </c>
      <c r="H24" s="171" t="s">
        <v>337</v>
      </c>
      <c r="I24" s="177"/>
      <c r="J24" s="181" t="s">
        <v>350</v>
      </c>
      <c r="K24" s="171" t="s">
        <v>335</v>
      </c>
      <c r="L24" s="177"/>
      <c r="M24" s="181" t="s">
        <v>350</v>
      </c>
      <c r="N24" s="171" t="s">
        <v>411</v>
      </c>
      <c r="O24" s="177"/>
      <c r="P24" s="181" t="s">
        <v>350</v>
      </c>
      <c r="Q24" s="171" t="s">
        <v>412</v>
      </c>
      <c r="R24" s="177"/>
      <c r="S24" s="181" t="s">
        <v>350</v>
      </c>
      <c r="T24" s="171" t="s">
        <v>410</v>
      </c>
      <c r="U24" s="177"/>
      <c r="V24" s="181" t="s">
        <v>350</v>
      </c>
      <c r="W24" s="171" t="s">
        <v>414</v>
      </c>
      <c r="X24" s="186"/>
      <c r="Y24" s="181" t="s">
        <v>350</v>
      </c>
      <c r="Z24" s="171" t="s">
        <v>412</v>
      </c>
      <c r="AA24" s="186"/>
      <c r="AB24" s="181" t="s">
        <v>350</v>
      </c>
      <c r="AC24" s="171" t="s">
        <v>413</v>
      </c>
      <c r="AD24" s="186"/>
      <c r="AE24" s="181" t="s">
        <v>350</v>
      </c>
      <c r="AF24" s="171" t="s">
        <v>337</v>
      </c>
      <c r="AG24" s="186"/>
      <c r="AH24" s="181" t="s">
        <v>350</v>
      </c>
      <c r="AI24" s="171" t="s">
        <v>231</v>
      </c>
      <c r="AJ24" s="192"/>
    </row>
    <row r="25" spans="1:36" ht="22" customHeight="1">
      <c r="A25" s="167" t="s">
        <v>249</v>
      </c>
      <c r="B25" s="171" t="s">
        <v>261</v>
      </c>
      <c r="C25" s="177"/>
      <c r="D25" s="181" t="s">
        <v>249</v>
      </c>
      <c r="E25" s="171" t="s">
        <v>411</v>
      </c>
      <c r="F25" s="177"/>
      <c r="G25" s="181" t="s">
        <v>249</v>
      </c>
      <c r="H25" s="171" t="s">
        <v>412</v>
      </c>
      <c r="I25" s="177"/>
      <c r="J25" s="181" t="s">
        <v>249</v>
      </c>
      <c r="K25" s="171" t="s">
        <v>340</v>
      </c>
      <c r="L25" s="177"/>
      <c r="M25" s="181" t="s">
        <v>249</v>
      </c>
      <c r="N25" s="171" t="s">
        <v>414</v>
      </c>
      <c r="O25" s="177"/>
      <c r="P25" s="181" t="s">
        <v>249</v>
      </c>
      <c r="Q25" s="171" t="s">
        <v>335</v>
      </c>
      <c r="R25" s="177"/>
      <c r="S25" s="181" t="s">
        <v>249</v>
      </c>
      <c r="T25" s="171" t="s">
        <v>413</v>
      </c>
      <c r="U25" s="177"/>
      <c r="V25" s="181" t="s">
        <v>249</v>
      </c>
      <c r="W25" s="171" t="s">
        <v>337</v>
      </c>
      <c r="X25" s="186"/>
      <c r="Y25" s="181" t="s">
        <v>249</v>
      </c>
      <c r="Z25" s="171" t="s">
        <v>335</v>
      </c>
      <c r="AA25" s="186"/>
      <c r="AB25" s="181" t="s">
        <v>249</v>
      </c>
      <c r="AC25" s="171" t="s">
        <v>411</v>
      </c>
      <c r="AD25" s="186"/>
      <c r="AE25" s="181" t="s">
        <v>249</v>
      </c>
      <c r="AF25" s="171" t="s">
        <v>412</v>
      </c>
      <c r="AG25" s="186"/>
      <c r="AH25" s="181" t="s">
        <v>249</v>
      </c>
      <c r="AI25" s="171" t="s">
        <v>412</v>
      </c>
      <c r="AJ25" s="192"/>
    </row>
    <row r="26" spans="1:36" ht="22" customHeight="1">
      <c r="A26" s="167" t="s">
        <v>352</v>
      </c>
      <c r="B26" s="171" t="s">
        <v>331</v>
      </c>
      <c r="C26" s="177"/>
      <c r="D26" s="181" t="s">
        <v>352</v>
      </c>
      <c r="E26" s="171" t="s">
        <v>414</v>
      </c>
      <c r="F26" s="177"/>
      <c r="G26" s="181" t="s">
        <v>352</v>
      </c>
      <c r="H26" s="171" t="s">
        <v>335</v>
      </c>
      <c r="I26" s="177"/>
      <c r="J26" s="181" t="s">
        <v>352</v>
      </c>
      <c r="K26" s="171" t="s">
        <v>413</v>
      </c>
      <c r="L26" s="177"/>
      <c r="M26" s="181" t="s">
        <v>352</v>
      </c>
      <c r="N26" s="171" t="s">
        <v>337</v>
      </c>
      <c r="O26" s="177"/>
      <c r="P26" s="181" t="s">
        <v>352</v>
      </c>
      <c r="Q26" s="171" t="s">
        <v>410</v>
      </c>
      <c r="R26" s="177"/>
      <c r="S26" s="181" t="s">
        <v>352</v>
      </c>
      <c r="T26" s="171" t="s">
        <v>411</v>
      </c>
      <c r="U26" s="177"/>
      <c r="V26" s="181" t="s">
        <v>352</v>
      </c>
      <c r="W26" s="171" t="s">
        <v>412</v>
      </c>
      <c r="X26" s="186"/>
      <c r="Y26" s="181" t="s">
        <v>352</v>
      </c>
      <c r="Z26" s="171" t="s">
        <v>410</v>
      </c>
      <c r="AA26" s="186"/>
      <c r="AB26" s="181" t="s">
        <v>352</v>
      </c>
      <c r="AC26" s="171" t="s">
        <v>414</v>
      </c>
      <c r="AD26" s="186"/>
      <c r="AE26" s="181" t="s">
        <v>352</v>
      </c>
      <c r="AF26" s="171" t="s">
        <v>335</v>
      </c>
      <c r="AG26" s="186"/>
      <c r="AH26" s="181" t="s">
        <v>352</v>
      </c>
      <c r="AI26" s="171" t="s">
        <v>335</v>
      </c>
      <c r="AJ26" s="192"/>
    </row>
    <row r="27" spans="1:36" ht="22" customHeight="1">
      <c r="A27" s="167" t="s">
        <v>353</v>
      </c>
      <c r="B27" s="171" t="s">
        <v>328</v>
      </c>
      <c r="C27" s="177"/>
      <c r="D27" s="181" t="s">
        <v>353</v>
      </c>
      <c r="E27" s="171" t="s">
        <v>337</v>
      </c>
      <c r="F27" s="177"/>
      <c r="G27" s="181" t="s">
        <v>353</v>
      </c>
      <c r="H27" s="171" t="s">
        <v>410</v>
      </c>
      <c r="I27" s="177"/>
      <c r="J27" s="181" t="s">
        <v>353</v>
      </c>
      <c r="K27" s="171" t="s">
        <v>411</v>
      </c>
      <c r="L27" s="177"/>
      <c r="M27" s="181" t="s">
        <v>353</v>
      </c>
      <c r="N27" s="171" t="s">
        <v>412</v>
      </c>
      <c r="O27" s="177"/>
      <c r="P27" s="181" t="s">
        <v>353</v>
      </c>
      <c r="Q27" s="171" t="s">
        <v>418</v>
      </c>
      <c r="R27" s="177"/>
      <c r="S27" s="181" t="s">
        <v>353</v>
      </c>
      <c r="T27" s="171" t="s">
        <v>414</v>
      </c>
      <c r="U27" s="177"/>
      <c r="V27" s="181" t="s">
        <v>353</v>
      </c>
      <c r="W27" s="171" t="s">
        <v>46</v>
      </c>
      <c r="X27" s="186"/>
      <c r="Y27" s="181" t="s">
        <v>353</v>
      </c>
      <c r="Z27" s="171" t="s">
        <v>413</v>
      </c>
      <c r="AA27" s="186"/>
      <c r="AB27" s="181" t="s">
        <v>353</v>
      </c>
      <c r="AC27" s="171" t="s">
        <v>337</v>
      </c>
      <c r="AD27" s="186"/>
      <c r="AE27" s="181" t="s">
        <v>353</v>
      </c>
      <c r="AF27" s="171" t="s">
        <v>340</v>
      </c>
      <c r="AG27" s="186"/>
      <c r="AH27" s="181" t="s">
        <v>353</v>
      </c>
      <c r="AI27" s="171" t="s">
        <v>261</v>
      </c>
      <c r="AJ27" s="192"/>
    </row>
    <row r="28" spans="1:36" ht="22" customHeight="1">
      <c r="A28" s="167" t="s">
        <v>91</v>
      </c>
      <c r="B28" s="171" t="s">
        <v>334</v>
      </c>
      <c r="C28" s="177"/>
      <c r="D28" s="181" t="s">
        <v>91</v>
      </c>
      <c r="E28" s="171" t="s">
        <v>412</v>
      </c>
      <c r="F28" s="177"/>
      <c r="G28" s="181" t="s">
        <v>91</v>
      </c>
      <c r="H28" s="171" t="s">
        <v>413</v>
      </c>
      <c r="I28" s="177"/>
      <c r="J28" s="181" t="s">
        <v>91</v>
      </c>
      <c r="K28" s="171" t="s">
        <v>414</v>
      </c>
      <c r="L28" s="177"/>
      <c r="M28" s="181" t="s">
        <v>91</v>
      </c>
      <c r="N28" s="171" t="s">
        <v>335</v>
      </c>
      <c r="O28" s="177"/>
      <c r="P28" s="181" t="s">
        <v>91</v>
      </c>
      <c r="Q28" s="171" t="s">
        <v>411</v>
      </c>
      <c r="R28" s="177"/>
      <c r="S28" s="181" t="s">
        <v>91</v>
      </c>
      <c r="T28" s="171" t="s">
        <v>337</v>
      </c>
      <c r="U28" s="177"/>
      <c r="V28" s="181" t="s">
        <v>91</v>
      </c>
      <c r="W28" s="171" t="s">
        <v>340</v>
      </c>
      <c r="X28" s="186"/>
      <c r="Y28" s="181" t="s">
        <v>91</v>
      </c>
      <c r="Z28" s="171" t="s">
        <v>411</v>
      </c>
      <c r="AA28" s="186"/>
      <c r="AB28" s="181" t="s">
        <v>91</v>
      </c>
      <c r="AC28" s="171" t="s">
        <v>412</v>
      </c>
      <c r="AD28" s="186"/>
      <c r="AE28" s="181" t="s">
        <v>91</v>
      </c>
      <c r="AF28" s="171" t="s">
        <v>413</v>
      </c>
      <c r="AG28" s="186"/>
      <c r="AH28" s="181" t="s">
        <v>91</v>
      </c>
      <c r="AI28" s="171" t="s">
        <v>413</v>
      </c>
      <c r="AJ28" s="192"/>
    </row>
    <row r="29" spans="1:36" ht="22" customHeight="1">
      <c r="A29" s="167" t="s">
        <v>327</v>
      </c>
      <c r="B29" s="171" t="s">
        <v>337</v>
      </c>
      <c r="C29" s="177"/>
      <c r="D29" s="181" t="s">
        <v>327</v>
      </c>
      <c r="E29" s="171" t="s">
        <v>335</v>
      </c>
      <c r="F29" s="177"/>
      <c r="G29" s="181" t="s">
        <v>327</v>
      </c>
      <c r="H29" s="171" t="s">
        <v>411</v>
      </c>
      <c r="I29" s="177"/>
      <c r="J29" s="181" t="s">
        <v>327</v>
      </c>
      <c r="K29" s="171" t="s">
        <v>337</v>
      </c>
      <c r="L29" s="177"/>
      <c r="M29" s="181" t="s">
        <v>327</v>
      </c>
      <c r="N29" s="171" t="s">
        <v>410</v>
      </c>
      <c r="O29" s="177"/>
      <c r="P29" s="181" t="s">
        <v>327</v>
      </c>
      <c r="Q29" s="171" t="s">
        <v>414</v>
      </c>
      <c r="R29" s="177"/>
      <c r="S29" s="181" t="s">
        <v>327</v>
      </c>
      <c r="T29" s="171" t="s">
        <v>412</v>
      </c>
      <c r="U29" s="177"/>
      <c r="V29" s="181" t="s">
        <v>327</v>
      </c>
      <c r="W29" s="171" t="s">
        <v>413</v>
      </c>
      <c r="X29" s="186"/>
      <c r="Y29" s="181" t="s">
        <v>327</v>
      </c>
      <c r="Z29" s="171" t="s">
        <v>414</v>
      </c>
      <c r="AA29" s="186"/>
      <c r="AB29" s="181" t="s">
        <v>327</v>
      </c>
      <c r="AC29" s="171" t="s">
        <v>335</v>
      </c>
      <c r="AD29" s="186"/>
      <c r="AE29" s="181" t="s">
        <v>327</v>
      </c>
      <c r="AF29" s="171" t="s">
        <v>411</v>
      </c>
      <c r="AG29" s="186"/>
      <c r="AH29" s="181" t="s">
        <v>327</v>
      </c>
      <c r="AI29" s="171" t="s">
        <v>411</v>
      </c>
      <c r="AJ29" s="192"/>
    </row>
    <row r="30" spans="1:36" ht="22" customHeight="1">
      <c r="A30" s="167" t="s">
        <v>332</v>
      </c>
      <c r="B30" s="171" t="s">
        <v>148</v>
      </c>
      <c r="C30" s="177"/>
      <c r="D30" s="181" t="s">
        <v>332</v>
      </c>
      <c r="E30" s="171" t="s">
        <v>410</v>
      </c>
      <c r="F30" s="177"/>
      <c r="G30" s="181" t="s">
        <v>332</v>
      </c>
      <c r="H30" s="171" t="s">
        <v>414</v>
      </c>
      <c r="I30" s="177"/>
      <c r="J30" s="181" t="s">
        <v>332</v>
      </c>
      <c r="K30" s="171" t="s">
        <v>412</v>
      </c>
      <c r="L30" s="177"/>
      <c r="M30" s="181" t="s">
        <v>332</v>
      </c>
      <c r="N30" s="171" t="s">
        <v>413</v>
      </c>
      <c r="O30" s="177"/>
      <c r="P30" s="181" t="s">
        <v>332</v>
      </c>
      <c r="Q30" s="171" t="s">
        <v>337</v>
      </c>
      <c r="R30" s="177"/>
      <c r="S30" s="181" t="s">
        <v>332</v>
      </c>
      <c r="T30" s="171" t="s">
        <v>335</v>
      </c>
      <c r="U30" s="177"/>
      <c r="V30" s="181" t="s">
        <v>332</v>
      </c>
      <c r="W30" s="171" t="s">
        <v>411</v>
      </c>
      <c r="X30" s="186"/>
      <c r="Y30" s="181" t="s">
        <v>332</v>
      </c>
      <c r="Z30" s="171" t="s">
        <v>337</v>
      </c>
      <c r="AA30" s="186"/>
      <c r="AB30" s="181" t="s">
        <v>332</v>
      </c>
      <c r="AC30" s="171" t="s">
        <v>410</v>
      </c>
      <c r="AD30" s="186"/>
      <c r="AE30" s="181" t="s">
        <v>332</v>
      </c>
      <c r="AF30" s="171" t="s">
        <v>414</v>
      </c>
      <c r="AG30" s="186"/>
      <c r="AH30" s="181" t="s">
        <v>332</v>
      </c>
      <c r="AI30" s="171" t="s">
        <v>414</v>
      </c>
      <c r="AJ30" s="192"/>
    </row>
    <row r="31" spans="1:36" ht="22" customHeight="1">
      <c r="A31" s="167" t="s">
        <v>355</v>
      </c>
      <c r="B31" s="171" t="s">
        <v>335</v>
      </c>
      <c r="C31" s="177"/>
      <c r="D31" s="181" t="s">
        <v>355</v>
      </c>
      <c r="E31" s="171" t="s">
        <v>413</v>
      </c>
      <c r="F31" s="177"/>
      <c r="G31" s="181" t="s">
        <v>355</v>
      </c>
      <c r="H31" s="171" t="s">
        <v>337</v>
      </c>
      <c r="I31" s="177"/>
      <c r="J31" s="181" t="s">
        <v>355</v>
      </c>
      <c r="K31" s="171" t="s">
        <v>335</v>
      </c>
      <c r="L31" s="177"/>
      <c r="M31" s="181" t="s">
        <v>355</v>
      </c>
      <c r="N31" s="171" t="s">
        <v>411</v>
      </c>
      <c r="O31" s="177"/>
      <c r="P31" s="181" t="s">
        <v>355</v>
      </c>
      <c r="Q31" s="171" t="s">
        <v>412</v>
      </c>
      <c r="R31" s="177"/>
      <c r="S31" s="181" t="s">
        <v>355</v>
      </c>
      <c r="T31" s="171" t="s">
        <v>410</v>
      </c>
      <c r="U31" s="177"/>
      <c r="V31" s="181" t="s">
        <v>355</v>
      </c>
      <c r="W31" s="171" t="s">
        <v>414</v>
      </c>
      <c r="X31" s="186"/>
      <c r="Y31" s="181" t="s">
        <v>355</v>
      </c>
      <c r="Z31" s="171" t="s">
        <v>412</v>
      </c>
      <c r="AA31" s="186"/>
      <c r="AB31" s="181" t="s">
        <v>355</v>
      </c>
      <c r="AC31" s="171" t="s">
        <v>413</v>
      </c>
      <c r="AD31" s="186"/>
      <c r="AE31" s="181" t="s">
        <v>355</v>
      </c>
      <c r="AF31" s="171" t="s">
        <v>337</v>
      </c>
      <c r="AG31" s="186"/>
      <c r="AH31" s="181" t="s">
        <v>355</v>
      </c>
      <c r="AI31" s="171" t="s">
        <v>337</v>
      </c>
      <c r="AJ31" s="192"/>
    </row>
    <row r="32" spans="1:36" ht="22" customHeight="1">
      <c r="A32" s="167" t="s">
        <v>248</v>
      </c>
      <c r="B32" s="171" t="s">
        <v>261</v>
      </c>
      <c r="C32" s="177"/>
      <c r="D32" s="181" t="s">
        <v>248</v>
      </c>
      <c r="E32" s="171" t="s">
        <v>411</v>
      </c>
      <c r="F32" s="177"/>
      <c r="G32" s="181" t="s">
        <v>248</v>
      </c>
      <c r="H32" s="171" t="s">
        <v>412</v>
      </c>
      <c r="I32" s="177"/>
      <c r="J32" s="181" t="s">
        <v>248</v>
      </c>
      <c r="K32" s="171" t="s">
        <v>410</v>
      </c>
      <c r="L32" s="177"/>
      <c r="M32" s="181" t="s">
        <v>248</v>
      </c>
      <c r="N32" s="171" t="s">
        <v>414</v>
      </c>
      <c r="O32" s="177"/>
      <c r="P32" s="181" t="s">
        <v>248</v>
      </c>
      <c r="Q32" s="171" t="s">
        <v>335</v>
      </c>
      <c r="R32" s="177"/>
      <c r="S32" s="181" t="s">
        <v>248</v>
      </c>
      <c r="T32" s="171" t="s">
        <v>413</v>
      </c>
      <c r="U32" s="177"/>
      <c r="V32" s="181" t="s">
        <v>248</v>
      </c>
      <c r="W32" s="171" t="s">
        <v>337</v>
      </c>
      <c r="X32" s="186"/>
      <c r="Y32" s="181" t="s">
        <v>248</v>
      </c>
      <c r="Z32" s="171" t="s">
        <v>335</v>
      </c>
      <c r="AA32" s="186"/>
      <c r="AB32" s="181" t="s">
        <v>248</v>
      </c>
      <c r="AC32" s="171" t="s">
        <v>411</v>
      </c>
      <c r="AD32" s="186"/>
      <c r="AE32" s="181" t="s">
        <v>248</v>
      </c>
      <c r="AF32" s="171" t="s">
        <v>412</v>
      </c>
      <c r="AG32" s="186"/>
      <c r="AH32" s="181" t="s">
        <v>248</v>
      </c>
      <c r="AI32" s="171" t="s">
        <v>412</v>
      </c>
      <c r="AJ32" s="192"/>
    </row>
    <row r="33" spans="1:36" ht="22" customHeight="1">
      <c r="A33" s="167" t="s">
        <v>356</v>
      </c>
      <c r="B33" s="171" t="s">
        <v>419</v>
      </c>
      <c r="C33" s="177"/>
      <c r="D33" s="181" t="s">
        <v>356</v>
      </c>
      <c r="E33" s="171" t="s">
        <v>414</v>
      </c>
      <c r="F33" s="177"/>
      <c r="G33" s="181" t="s">
        <v>356</v>
      </c>
      <c r="H33" s="171" t="s">
        <v>335</v>
      </c>
      <c r="I33" s="177"/>
      <c r="J33" s="181" t="s">
        <v>356</v>
      </c>
      <c r="K33" s="171" t="s">
        <v>413</v>
      </c>
      <c r="L33" s="177"/>
      <c r="M33" s="181" t="s">
        <v>356</v>
      </c>
      <c r="N33" s="171" t="s">
        <v>337</v>
      </c>
      <c r="O33" s="177"/>
      <c r="P33" s="181" t="s">
        <v>356</v>
      </c>
      <c r="Q33" s="171" t="s">
        <v>261</v>
      </c>
      <c r="R33" s="177"/>
      <c r="S33" s="181" t="s">
        <v>356</v>
      </c>
      <c r="T33" s="171" t="s">
        <v>411</v>
      </c>
      <c r="U33" s="177"/>
      <c r="V33" s="181" t="s">
        <v>356</v>
      </c>
      <c r="W33" s="171" t="s">
        <v>412</v>
      </c>
      <c r="X33" s="186"/>
      <c r="Y33" s="181" t="s">
        <v>356</v>
      </c>
      <c r="Z33" s="171" t="s">
        <v>261</v>
      </c>
      <c r="AA33" s="186"/>
      <c r="AB33" s="181" t="s">
        <v>356</v>
      </c>
      <c r="AC33" s="171" t="s">
        <v>414</v>
      </c>
      <c r="AD33" s="186"/>
      <c r="AE33" s="181"/>
      <c r="AF33" s="171"/>
      <c r="AG33" s="186"/>
      <c r="AH33" s="181" t="s">
        <v>356</v>
      </c>
      <c r="AI33" s="171" t="s">
        <v>335</v>
      </c>
      <c r="AJ33" s="192"/>
    </row>
    <row r="34" spans="1:36" ht="22" customHeight="1">
      <c r="A34" s="167" t="s">
        <v>220</v>
      </c>
      <c r="B34" s="171" t="s">
        <v>328</v>
      </c>
      <c r="C34" s="177"/>
      <c r="D34" s="181" t="s">
        <v>220</v>
      </c>
      <c r="E34" s="171" t="s">
        <v>337</v>
      </c>
      <c r="F34" s="186"/>
      <c r="G34" s="181" t="s">
        <v>220</v>
      </c>
      <c r="H34" s="171" t="s">
        <v>261</v>
      </c>
      <c r="I34" s="186"/>
      <c r="J34" s="181" t="s">
        <v>220</v>
      </c>
      <c r="K34" s="171" t="s">
        <v>411</v>
      </c>
      <c r="L34" s="186"/>
      <c r="M34" s="181" t="s">
        <v>220</v>
      </c>
      <c r="N34" s="171" t="s">
        <v>412</v>
      </c>
      <c r="O34" s="186"/>
      <c r="P34" s="181" t="s">
        <v>220</v>
      </c>
      <c r="Q34" s="171" t="s">
        <v>331</v>
      </c>
      <c r="R34" s="186"/>
      <c r="S34" s="181" t="s">
        <v>220</v>
      </c>
      <c r="T34" s="171" t="s">
        <v>334</v>
      </c>
      <c r="U34" s="186"/>
      <c r="V34" s="181" t="s">
        <v>220</v>
      </c>
      <c r="W34" s="171" t="s">
        <v>335</v>
      </c>
      <c r="X34" s="186"/>
      <c r="Y34" s="181" t="s">
        <v>220</v>
      </c>
      <c r="Z34" s="171" t="s">
        <v>331</v>
      </c>
      <c r="AA34" s="186"/>
      <c r="AB34" s="181" t="s">
        <v>220</v>
      </c>
      <c r="AC34" s="171" t="s">
        <v>337</v>
      </c>
      <c r="AD34" s="186"/>
      <c r="AE34" s="189"/>
      <c r="AF34" s="171"/>
      <c r="AG34" s="186"/>
      <c r="AH34" s="181" t="s">
        <v>220</v>
      </c>
      <c r="AI34" s="171" t="s">
        <v>261</v>
      </c>
      <c r="AJ34" s="192"/>
    </row>
    <row r="35" spans="1:36" ht="22" customHeight="1" thickBot="1">
      <c r="A35" s="168"/>
      <c r="B35" s="172"/>
      <c r="C35" s="178"/>
      <c r="D35" s="560" t="s">
        <v>357</v>
      </c>
      <c r="E35" s="184" t="s">
        <v>148</v>
      </c>
      <c r="F35" s="187"/>
      <c r="G35" s="182"/>
      <c r="H35" s="561"/>
      <c r="I35" s="187"/>
      <c r="J35" s="182" t="s">
        <v>357</v>
      </c>
      <c r="K35" s="562" t="s">
        <v>414</v>
      </c>
      <c r="L35" s="187"/>
      <c r="M35" s="560" t="s">
        <v>357</v>
      </c>
      <c r="N35" s="171" t="s">
        <v>335</v>
      </c>
      <c r="O35" s="187"/>
      <c r="P35" s="188"/>
      <c r="Q35" s="561"/>
      <c r="R35" s="187"/>
      <c r="S35" s="560" t="s">
        <v>357</v>
      </c>
      <c r="T35" s="184" t="s">
        <v>337</v>
      </c>
      <c r="U35" s="187"/>
      <c r="V35" s="563"/>
      <c r="W35" s="184"/>
      <c r="X35" s="187"/>
      <c r="Y35" s="560" t="s">
        <v>357</v>
      </c>
      <c r="Z35" s="184" t="s">
        <v>328</v>
      </c>
      <c r="AA35" s="187"/>
      <c r="AB35" s="182" t="s">
        <v>357</v>
      </c>
      <c r="AC35" s="562" t="s">
        <v>148</v>
      </c>
      <c r="AD35" s="187"/>
      <c r="AE35" s="188"/>
      <c r="AF35" s="561"/>
      <c r="AG35" s="187"/>
      <c r="AH35" s="560" t="s">
        <v>357</v>
      </c>
      <c r="AI35" s="184" t="s">
        <v>413</v>
      </c>
      <c r="AJ35" s="193"/>
    </row>
    <row r="36" spans="1:36" ht="22" customHeight="1" thickBot="1">
      <c r="A36" s="564" t="s">
        <v>140</v>
      </c>
      <c r="B36" s="565"/>
      <c r="C36" s="195">
        <f>COUNTIF(C5:C35,"●")</f>
        <v>0</v>
      </c>
      <c r="D36" s="555" t="s">
        <v>140</v>
      </c>
      <c r="E36" s="566"/>
      <c r="F36" s="195">
        <f>COUNTIF(F5:F35,"●")</f>
        <v>0</v>
      </c>
      <c r="G36" s="567" t="s">
        <v>140</v>
      </c>
      <c r="H36" s="565"/>
      <c r="I36" s="195">
        <f>COUNTIF(I5:I35,"●")</f>
        <v>0</v>
      </c>
      <c r="J36" s="567" t="s">
        <v>140</v>
      </c>
      <c r="K36" s="565"/>
      <c r="L36" s="195">
        <f>COUNTIF(L5:L35,"●")</f>
        <v>0</v>
      </c>
      <c r="M36" s="556" t="s">
        <v>140</v>
      </c>
      <c r="N36" s="566"/>
      <c r="O36" s="195">
        <f>COUNTIF(O5:O35,"●")</f>
        <v>0</v>
      </c>
      <c r="P36" s="567" t="s">
        <v>140</v>
      </c>
      <c r="Q36" s="565"/>
      <c r="R36" s="195">
        <f>COUNTIF(R5:R35,"●")</f>
        <v>0</v>
      </c>
      <c r="S36" s="556" t="s">
        <v>140</v>
      </c>
      <c r="T36" s="556"/>
      <c r="U36" s="196">
        <f>COUNTIF(U5:U35,"●")</f>
        <v>0</v>
      </c>
      <c r="V36" s="556" t="s">
        <v>140</v>
      </c>
      <c r="W36" s="566"/>
      <c r="X36" s="195">
        <f>COUNTIF(X5:X35,"●")</f>
        <v>0</v>
      </c>
      <c r="Y36" s="556" t="s">
        <v>140</v>
      </c>
      <c r="Z36" s="566"/>
      <c r="AA36" s="195">
        <f>COUNTIF(AA5:AA35,"●")</f>
        <v>0</v>
      </c>
      <c r="AB36" s="567" t="s">
        <v>140</v>
      </c>
      <c r="AC36" s="565"/>
      <c r="AD36" s="195">
        <f>COUNTIF(AD5:AD35,"●")</f>
        <v>0</v>
      </c>
      <c r="AE36" s="567" t="s">
        <v>140</v>
      </c>
      <c r="AF36" s="565"/>
      <c r="AG36" s="195">
        <f>COUNTIF(AG5:AG35,"●")</f>
        <v>0</v>
      </c>
      <c r="AH36" s="556" t="s">
        <v>140</v>
      </c>
      <c r="AI36" s="566"/>
      <c r="AJ36" s="197">
        <f>COUNTIF(AJ5:AJ35,"●")</f>
        <v>0</v>
      </c>
    </row>
    <row r="37" spans="1:36" ht="22" customHeight="1" thickBot="1">
      <c r="A37" s="169"/>
      <c r="B37" s="173"/>
      <c r="C37" s="17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555" t="s">
        <v>358</v>
      </c>
      <c r="AI37" s="557"/>
      <c r="AJ37" s="194">
        <f>C36+F36+I36+L36+O36+R36+U36+X36+AA36+AD36+AG36+AJ36</f>
        <v>0</v>
      </c>
    </row>
  </sheetData>
  <mergeCells count="27">
    <mergeCell ref="AH37:AI37"/>
    <mergeCell ref="S36:T36"/>
    <mergeCell ref="V36:W36"/>
    <mergeCell ref="Y36:Z36"/>
    <mergeCell ref="AB36:AC36"/>
    <mergeCell ref="AE36:AF36"/>
    <mergeCell ref="AH36:AI36"/>
    <mergeCell ref="Y3:AA3"/>
    <mergeCell ref="AB3:AD3"/>
    <mergeCell ref="AE3:AG3"/>
    <mergeCell ref="AH3:AJ3"/>
    <mergeCell ref="A36:B36"/>
    <mergeCell ref="D36:E36"/>
    <mergeCell ref="G36:H36"/>
    <mergeCell ref="J36:K36"/>
    <mergeCell ref="M36:N36"/>
    <mergeCell ref="P36:Q36"/>
    <mergeCell ref="AI1:AJ1"/>
    <mergeCell ref="AB2:AJ2"/>
    <mergeCell ref="A3:C3"/>
    <mergeCell ref="D3:F3"/>
    <mergeCell ref="G3:I3"/>
    <mergeCell ref="J3:L3"/>
    <mergeCell ref="M3:O3"/>
    <mergeCell ref="P3:R3"/>
    <mergeCell ref="S3:U3"/>
    <mergeCell ref="V3:X3"/>
  </mergeCells>
  <phoneticPr fontId="68"/>
  <pageMargins left="0.7" right="0.7" top="0.75" bottom="0.75" header="0.3" footer="0.3"/>
  <pageSetup paperSize="9" scale="62"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92DB415-D613-4A9E-8C99-55B9DE4FFE2A}">
  <ds:schemaRefs>
    <ds:schemaRef ds:uri="http://schemas.microsoft.com/sharepoint/v3/contenttype/forms"/>
  </ds:schemaRefs>
</ds:datastoreItem>
</file>

<file path=customXml/itemProps2.xml><?xml version="1.0" encoding="utf-8"?>
<ds:datastoreItem xmlns:ds="http://schemas.openxmlformats.org/officeDocument/2006/customXml" ds:itemID="{5B927E0C-DF8E-47BC-921C-262336AA74A0}">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8B97BE19-CDDD-400E-817A-CFDD13F7EC12"/>
    <ds:schemaRef ds:uri="http://www.w3.org/XML/1998/namespace"/>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5EF6B0F7-4DA3-495A-BAD2-712ADC3F3A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様式１　事業費精算書</vt:lpstr>
      <vt:lpstr>様式２　保育児童数の積算根拠</vt:lpstr>
      <vt:lpstr>様式３　決算書（事業費積算書）</vt:lpstr>
      <vt:lpstr>様式4-1_24時間保育実施状況</vt:lpstr>
      <vt:lpstr>様式4-2_病児等保育実施状況</vt:lpstr>
      <vt:lpstr>様式4-3_緊急一時保育</vt:lpstr>
      <vt:lpstr>様式4-4_児童保育（学童　小学校低学年）保育実施状況</vt:lpstr>
      <vt:lpstr>様式4-5_休日保育実施状況</vt:lpstr>
      <vt:lpstr>'様式１　事業費精算書'!Print_Area</vt:lpstr>
      <vt:lpstr>'様式２　保育児童数の積算根拠'!Print_Area</vt:lpstr>
      <vt:lpstr>'様式３　決算書（事業費積算書）'!Print_Area</vt:lpstr>
      <vt:lpstr>'様式4-1_24時間保育実施状況'!Print_Area</vt:lpstr>
      <vt:lpstr>'様式4-2_病児等保育実施状況'!Print_Area</vt:lpstr>
      <vt:lpstr>'様式4-3_緊急一時保育'!Print_Area</vt:lpstr>
      <vt:lpstr>'様式4-4_児童保育（学童　小学校低学年）保育実施状況'!Print_Area</vt:lpstr>
      <vt:lpstr>'様式4-5_休日保育実施状況'!Print_Area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2013-10-09T04:14:07Z</cp:lastPrinted>
  <dcterms:created xsi:type="dcterms:W3CDTF">2006-09-13T11:12:02Z</dcterms:created>
  <dcterms:modified xsi:type="dcterms:W3CDTF">2026-03-12T01:38:46Z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0x0101002DA299AC048A4B8EA9C1D19079C1A32200D7D4F3F9BD6D2B44A9E3C6CA26071834</vt:lpwstr>
  </property>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2025-02-18T06:37:37Z</vt:filetime>
  </property>
</Properties>
</file>