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T:\170教育委員会事務局\010教委学びの変革推進部\060学校経営課\02 学校財務係\204 電力調達契約見直し\15_R07年度\03_R8～契約\03_広島県立可部高等学校外１校電気需給契約\"/>
    </mc:Choice>
  </mc:AlternateContent>
  <xr:revisionPtr revIDLastSave="0" documentId="13_ncr:1_{641AB0EF-7B02-4350-9BD1-7152D9C016CB}" xr6:coauthVersionLast="47" xr6:coauthVersionMax="47" xr10:uidLastSave="{00000000-0000-0000-0000-000000000000}"/>
  <bookViews>
    <workbookView xWindow="-28920" yWindow="-4245" windowWidth="29040" windowHeight="15720" xr2:uid="{00000000-000D-0000-FFFF-FFFF00000000}"/>
  </bookViews>
  <sheets>
    <sheet name="入札付属書" sheetId="1" r:id="rId1"/>
    <sheet name="記入例" sheetId="3" r:id="rId2"/>
  </sheets>
  <definedNames>
    <definedName name="_xlnm.Print_Area" localSheetId="1">記入例!$A$1:$R$46</definedName>
    <definedName name="_xlnm.Print_Area" localSheetId="0">入札付属書!$A$1:$R$46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 i="3" l="1"/>
  <c r="K18" i="3"/>
  <c r="N18" i="3"/>
  <c r="Q18" i="3"/>
  <c r="E18" i="3" l="1"/>
  <c r="E19" i="3" l="1"/>
  <c r="E20" i="3"/>
  <c r="F30" i="3"/>
  <c r="Q29" i="3"/>
  <c r="N29" i="3"/>
  <c r="K29" i="3"/>
  <c r="H29" i="3"/>
  <c r="E29" i="3"/>
  <c r="Q28" i="3"/>
  <c r="N28" i="3"/>
  <c r="K28" i="3"/>
  <c r="H28" i="3"/>
  <c r="E28" i="3"/>
  <c r="Q27" i="3"/>
  <c r="N27" i="3"/>
  <c r="K27" i="3"/>
  <c r="H27" i="3"/>
  <c r="E27" i="3"/>
  <c r="Q26" i="3"/>
  <c r="N26" i="3"/>
  <c r="K26" i="3"/>
  <c r="H26" i="3"/>
  <c r="E26" i="3"/>
  <c r="Q25" i="3"/>
  <c r="N25" i="3"/>
  <c r="K25" i="3"/>
  <c r="H25" i="3"/>
  <c r="E25" i="3"/>
  <c r="Q24" i="3"/>
  <c r="N24" i="3"/>
  <c r="K24" i="3"/>
  <c r="H24" i="3"/>
  <c r="E24" i="3"/>
  <c r="Q23" i="3"/>
  <c r="N23" i="3"/>
  <c r="K23" i="3"/>
  <c r="H23" i="3"/>
  <c r="E23" i="3"/>
  <c r="Q22" i="3"/>
  <c r="N22" i="3"/>
  <c r="K22" i="3"/>
  <c r="H22" i="3"/>
  <c r="E22" i="3"/>
  <c r="Q21" i="3"/>
  <c r="N21" i="3"/>
  <c r="K21" i="3"/>
  <c r="H21" i="3"/>
  <c r="E21" i="3"/>
  <c r="Q20" i="3"/>
  <c r="N20" i="3"/>
  <c r="K20" i="3"/>
  <c r="H20" i="3"/>
  <c r="Q19" i="3"/>
  <c r="N19" i="3"/>
  <c r="K19" i="3"/>
  <c r="H19" i="3"/>
  <c r="R18" i="3" l="1"/>
  <c r="R32" i="3"/>
  <c r="R29" i="3"/>
  <c r="R26" i="3"/>
  <c r="R25" i="3"/>
  <c r="R22" i="3"/>
  <c r="R20" i="3"/>
  <c r="R28" i="3"/>
  <c r="R21" i="3"/>
  <c r="R27" i="3"/>
  <c r="R19" i="3"/>
  <c r="R24" i="3"/>
  <c r="R23" i="3"/>
  <c r="R30" i="3" l="1"/>
  <c r="R31" i="3"/>
  <c r="R33" i="3" s="1"/>
  <c r="Q20" i="1" l="1"/>
  <c r="Q21" i="1"/>
  <c r="Q22" i="1"/>
  <c r="Q23" i="1"/>
  <c r="Q24" i="1"/>
  <c r="Q25" i="1"/>
  <c r="Q26" i="1"/>
  <c r="Q27" i="1"/>
  <c r="Q28" i="1"/>
  <c r="Q29" i="1"/>
  <c r="Q19" i="1"/>
  <c r="Q18" i="1"/>
  <c r="R32" i="1" s="1"/>
  <c r="N20" i="1"/>
  <c r="N21" i="1"/>
  <c r="N22" i="1"/>
  <c r="N23" i="1"/>
  <c r="N24" i="1"/>
  <c r="N25" i="1"/>
  <c r="N26" i="1"/>
  <c r="N27" i="1"/>
  <c r="N28" i="1"/>
  <c r="N29" i="1"/>
  <c r="N19" i="1"/>
  <c r="N18" i="1"/>
  <c r="K20" i="1"/>
  <c r="K21" i="1"/>
  <c r="K22" i="1"/>
  <c r="K23" i="1"/>
  <c r="K24" i="1"/>
  <c r="K25" i="1"/>
  <c r="K26" i="1"/>
  <c r="K27" i="1"/>
  <c r="K28" i="1"/>
  <c r="K29" i="1"/>
  <c r="K19" i="1"/>
  <c r="K18" i="1"/>
  <c r="F30" i="1"/>
  <c r="H18" i="1" l="1"/>
  <c r="H20" i="1"/>
  <c r="H21" i="1"/>
  <c r="H22" i="1"/>
  <c r="H23" i="1"/>
  <c r="H24" i="1"/>
  <c r="H25" i="1"/>
  <c r="H26" i="1"/>
  <c r="H27" i="1"/>
  <c r="H28" i="1"/>
  <c r="H29" i="1"/>
  <c r="H19" i="1"/>
  <c r="E19" i="1"/>
  <c r="E18" i="1"/>
  <c r="E20" i="1"/>
  <c r="E21" i="1"/>
  <c r="E22" i="1"/>
  <c r="R22" i="1" s="1"/>
  <c r="E23" i="1"/>
  <c r="E24" i="1"/>
  <c r="E25" i="1"/>
  <c r="E26" i="1"/>
  <c r="E27" i="1"/>
  <c r="E28" i="1"/>
  <c r="E29" i="1"/>
  <c r="R19" i="1" l="1"/>
  <c r="R28" i="1"/>
  <c r="R20" i="1"/>
  <c r="R27" i="1"/>
  <c r="R18" i="1"/>
  <c r="R26" i="1"/>
  <c r="R25" i="1"/>
  <c r="R24" i="1"/>
  <c r="R23" i="1"/>
  <c r="R29" i="1"/>
  <c r="R21" i="1"/>
  <c r="R31" i="1" l="1"/>
  <c r="R33" i="1" s="1"/>
  <c r="R30" i="1"/>
</calcChain>
</file>

<file path=xl/sharedStrings.xml><?xml version="1.0" encoding="utf-8"?>
<sst xmlns="http://schemas.openxmlformats.org/spreadsheetml/2006/main" count="113" uniqueCount="59">
  <si>
    <t>（単位：円）</t>
    <rPh sb="1" eb="3">
      <t>タンイ</t>
    </rPh>
    <rPh sb="4" eb="5">
      <t>エン</t>
    </rPh>
    <phoneticPr fontId="6"/>
  </si>
  <si>
    <t>基　本　料　金</t>
    <rPh sb="0" eb="3">
      <t>キホン</t>
    </rPh>
    <rPh sb="4" eb="7">
      <t>リョウキン</t>
    </rPh>
    <phoneticPr fontId="6"/>
  </si>
  <si>
    <t>再エネ賦課金</t>
    <rPh sb="0" eb="1">
      <t>サイ</t>
    </rPh>
    <rPh sb="3" eb="6">
      <t>フカキン</t>
    </rPh>
    <phoneticPr fontId="6"/>
  </si>
  <si>
    <t>月額合計</t>
    <rPh sb="0" eb="2">
      <t>ゲツガク</t>
    </rPh>
    <rPh sb="2" eb="4">
      <t>ゴウケイ</t>
    </rPh>
    <phoneticPr fontId="6"/>
  </si>
  <si>
    <t>契約
電力
(kW)</t>
    <rPh sb="0" eb="2">
      <t>ケイヤク</t>
    </rPh>
    <rPh sb="3" eb="5">
      <t>デンリョク</t>
    </rPh>
    <phoneticPr fontId="6"/>
  </si>
  <si>
    <t>小計(A)</t>
    <rPh sb="0" eb="2">
      <t>ショウケイ</t>
    </rPh>
    <phoneticPr fontId="6"/>
  </si>
  <si>
    <t>使用予定
電力量
(kWh)</t>
    <rPh sb="0" eb="2">
      <t>シヨウ</t>
    </rPh>
    <rPh sb="2" eb="4">
      <t>ヨテイ</t>
    </rPh>
    <rPh sb="5" eb="7">
      <t>デンリョク</t>
    </rPh>
    <rPh sb="7" eb="8">
      <t>リョウ</t>
    </rPh>
    <phoneticPr fontId="6"/>
  </si>
  <si>
    <t>小計(B)</t>
    <rPh sb="0" eb="2">
      <t>ショウケイ</t>
    </rPh>
    <phoneticPr fontId="6"/>
  </si>
  <si>
    <t>小計(C)</t>
    <rPh sb="0" eb="2">
      <t>ショウケイ</t>
    </rPh>
    <phoneticPr fontId="6"/>
  </si>
  <si>
    <t>小計(D)</t>
    <rPh sb="0" eb="2">
      <t>ショウケイ</t>
    </rPh>
    <phoneticPr fontId="6"/>
  </si>
  <si>
    <t>小計(E)</t>
    <rPh sb="0" eb="2">
      <t>ショウケイ</t>
    </rPh>
    <phoneticPr fontId="6"/>
  </si>
  <si>
    <t>（年間使用予定電力量）</t>
    <rPh sb="1" eb="3">
      <t>ネンカン</t>
    </rPh>
    <rPh sb="3" eb="5">
      <t>シヨウ</t>
    </rPh>
    <rPh sb="5" eb="7">
      <t>ヨテイ</t>
    </rPh>
    <rPh sb="7" eb="9">
      <t>デンリョク</t>
    </rPh>
    <rPh sb="9" eb="10">
      <t>リョウ</t>
    </rPh>
    <phoneticPr fontId="6"/>
  </si>
  <si>
    <t>基本の積算方法</t>
    <rPh sb="0" eb="2">
      <t>キホン</t>
    </rPh>
    <rPh sb="3" eb="7">
      <t>セキサンホウホウ</t>
    </rPh>
    <phoneticPr fontId="6"/>
  </si>
  <si>
    <t>　○○〇の単価
（○○〇に単価名称を記入）</t>
    <rPh sb="5" eb="7">
      <t>タンカ</t>
    </rPh>
    <rPh sb="13" eb="15">
      <t>タンカ</t>
    </rPh>
    <rPh sb="15" eb="17">
      <t>メイショウ</t>
    </rPh>
    <rPh sb="18" eb="20">
      <t>キニュウ</t>
    </rPh>
    <phoneticPr fontId="3"/>
  </si>
  <si>
    <t>燃料費等調整額の積算方法</t>
    <rPh sb="6" eb="7">
      <t>ガク</t>
    </rPh>
    <rPh sb="8" eb="10">
      <t>セキサン</t>
    </rPh>
    <rPh sb="10" eb="12">
      <t>ホウホウ</t>
    </rPh>
    <phoneticPr fontId="6"/>
  </si>
  <si>
    <r>
      <t>実績月</t>
    </r>
    <r>
      <rPr>
        <strike/>
        <sz val="9"/>
        <rFont val="ＭＳ ゴシック"/>
        <family val="3"/>
        <charset val="128"/>
      </rPr>
      <t xml:space="preserve">
</t>
    </r>
    <rPh sb="0" eb="2">
      <t>ジッセキ</t>
    </rPh>
    <rPh sb="2" eb="3">
      <t>ツキ</t>
    </rPh>
    <phoneticPr fontId="6"/>
  </si>
  <si>
    <t>別紙のとおり</t>
    <rPh sb="0" eb="2">
      <t>ベッシ</t>
    </rPh>
    <phoneticPr fontId="6"/>
  </si>
  <si>
    <t>(別記様式第２－２号)</t>
  </si>
  <si>
    <r>
      <t xml:space="preserve">         </t>
    </r>
    <r>
      <rPr>
        <b/>
        <u/>
        <sz val="14"/>
        <rFont val="ＭＳ ゴシック"/>
        <family val="3"/>
        <charset val="128"/>
      </rPr>
      <t xml:space="preserve">                                             </t>
    </r>
    <phoneticPr fontId="6"/>
  </si>
  <si>
    <t>　広島県教育委員会教育長様</t>
  </si>
  <si>
    <t>(各金額には、消費税及び地方消費税相当額を含む。)</t>
    <rPh sb="2" eb="4">
      <t>キンガク</t>
    </rPh>
    <phoneticPr fontId="6"/>
  </si>
  <si>
    <t xml:space="preserve">力率
割引･
割増
</t>
    <rPh sb="0" eb="1">
      <t>リキ</t>
    </rPh>
    <rPh sb="1" eb="2">
      <t>リツ</t>
    </rPh>
    <rPh sb="3" eb="5">
      <t>ワリビキ</t>
    </rPh>
    <rPh sb="7" eb="9">
      <t>ワリマシ</t>
    </rPh>
    <phoneticPr fontId="6"/>
  </si>
  <si>
    <r>
      <t xml:space="preserve">①１年間予定料金
</t>
    </r>
    <r>
      <rPr>
        <sz val="9"/>
        <rFont val="ＭＳ ゴシック"/>
        <family val="3"/>
        <charset val="128"/>
      </rPr>
      <t>〔月額合計12ヶ月分〕</t>
    </r>
    <rPh sb="2" eb="4">
      <t>ネンカン</t>
    </rPh>
    <rPh sb="4" eb="6">
      <t>ヨテイ</t>
    </rPh>
    <rPh sb="6" eb="8">
      <t>リョウキン</t>
    </rPh>
    <rPh sb="10" eb="12">
      <t>ゲツガク</t>
    </rPh>
    <rPh sb="12" eb="14">
      <t>ゴウケイ</t>
    </rPh>
    <rPh sb="17" eb="18">
      <t>ゲツ</t>
    </rPh>
    <rPh sb="18" eb="19">
      <t>ブン</t>
    </rPh>
    <phoneticPr fontId="6"/>
  </si>
  <si>
    <t>入 札 参 加 者</t>
    <rPh sb="0" eb="1">
      <t>ニュウ</t>
    </rPh>
    <rPh sb="2" eb="3">
      <t>サツ</t>
    </rPh>
    <rPh sb="4" eb="5">
      <t>サン</t>
    </rPh>
    <rPh sb="6" eb="7">
      <t>カ</t>
    </rPh>
    <rPh sb="8" eb="9">
      <t>モノ</t>
    </rPh>
    <phoneticPr fontId="6"/>
  </si>
  <si>
    <t>(所　 在 　地)</t>
    <rPh sb="1" eb="2">
      <t>ショ</t>
    </rPh>
    <rPh sb="4" eb="5">
      <t>ザイ</t>
    </rPh>
    <rPh sb="7" eb="8">
      <t>チ</t>
    </rPh>
    <phoneticPr fontId="6"/>
  </si>
  <si>
    <t>(商号又は名称)</t>
    <rPh sb="1" eb="3">
      <t>ショウゴウ</t>
    </rPh>
    <rPh sb="3" eb="4">
      <t>マタ</t>
    </rPh>
    <rPh sb="5" eb="7">
      <t>メイショウ</t>
    </rPh>
    <phoneticPr fontId="6"/>
  </si>
  <si>
    <t>令和　　年　　月　　日　</t>
    <rPh sb="0" eb="2">
      <t>レイワ</t>
    </rPh>
    <rPh sb="4" eb="5">
      <t>ネン</t>
    </rPh>
    <rPh sb="7" eb="8">
      <t>ガツ</t>
    </rPh>
    <rPh sb="10" eb="11">
      <t>ニチ</t>
    </rPh>
    <phoneticPr fontId="6"/>
  </si>
  <si>
    <t>（提出日を記入）　</t>
    <rPh sb="1" eb="3">
      <t>テイシュツ</t>
    </rPh>
    <rPh sb="3" eb="4">
      <t>ビ</t>
    </rPh>
    <rPh sb="5" eb="7">
      <t>キニュウ</t>
    </rPh>
    <phoneticPr fontId="6"/>
  </si>
  <si>
    <t>基本
料金
単価</t>
    <rPh sb="0" eb="2">
      <t>キホン</t>
    </rPh>
    <rPh sb="3" eb="5">
      <t>リョウキン</t>
    </rPh>
    <rPh sb="6" eb="8">
      <t>タンカ</t>
    </rPh>
    <phoneticPr fontId="6"/>
  </si>
  <si>
    <t>(A)+(B)+(C)+(D)+(E)</t>
    <phoneticPr fontId="6"/>
  </si>
  <si>
    <t>(A)+(B)+(C)+(D)+(E)</t>
    <phoneticPr fontId="6"/>
  </si>
  <si>
    <t>契約電力×基本料金単価×力率割引（185％―[力率]）</t>
    <phoneticPr fontId="6"/>
  </si>
  <si>
    <t>電　力　量　料　金</t>
    <phoneticPr fontId="6"/>
  </si>
  <si>
    <t>燃料費調整額・市場価格調整・離島ユニバーサルサービス調整額を含む、「燃料費等調整額」</t>
    <phoneticPr fontId="6"/>
  </si>
  <si>
    <r>
      <t>その他
（燃料費等調整額、再エネ賦課金</t>
    </r>
    <r>
      <rPr>
        <u/>
        <sz val="9"/>
        <rFont val="ＭＳ ゴシック"/>
        <family val="3"/>
        <charset val="128"/>
      </rPr>
      <t>以外に必要な料金</t>
    </r>
    <r>
      <rPr>
        <sz val="9"/>
        <rFont val="ＭＳ ゴシック"/>
        <family val="3"/>
        <charset val="128"/>
      </rPr>
      <t>がある場合のみ記入）</t>
    </r>
    <rPh sb="2" eb="3">
      <t>タ</t>
    </rPh>
    <rPh sb="13" eb="14">
      <t>サイ</t>
    </rPh>
    <rPh sb="16" eb="18">
      <t>フカ</t>
    </rPh>
    <rPh sb="18" eb="19">
      <t>キン</t>
    </rPh>
    <rPh sb="19" eb="21">
      <t>イガイ</t>
    </rPh>
    <rPh sb="22" eb="24">
      <t>ヒツヨウ</t>
    </rPh>
    <rPh sb="25" eb="27">
      <t>リョウキン</t>
    </rPh>
    <rPh sb="30" eb="32">
      <t>バアイ</t>
    </rPh>
    <rPh sb="34" eb="36">
      <t>キニュウ</t>
    </rPh>
    <phoneticPr fontId="3"/>
  </si>
  <si>
    <t>電力量
料金
単価</t>
    <rPh sb="0" eb="3">
      <t>デンリョクリョウ</t>
    </rPh>
    <rPh sb="4" eb="6">
      <t>リョウキン</t>
    </rPh>
    <rPh sb="7" eb="9">
      <t>タンカ</t>
    </rPh>
    <phoneticPr fontId="6"/>
  </si>
  <si>
    <t>１月</t>
  </si>
  <si>
    <t>２月</t>
  </si>
  <si>
    <t>３月</t>
  </si>
  <si>
    <t>６月</t>
  </si>
  <si>
    <t>７月</t>
  </si>
  <si>
    <t>８月</t>
  </si>
  <si>
    <t>９月</t>
  </si>
  <si>
    <t>令和７年11月の単価である3.98円を適用</t>
    <rPh sb="0" eb="2">
      <t>レイワ</t>
    </rPh>
    <rPh sb="3" eb="4">
      <t>ネン</t>
    </rPh>
    <rPh sb="6" eb="7">
      <t>ガツ</t>
    </rPh>
    <rPh sb="8" eb="10">
      <t>タンカ</t>
    </rPh>
    <rPh sb="17" eb="18">
      <t>エン</t>
    </rPh>
    <rPh sb="19" eb="21">
      <t>テキヨウ</t>
    </rPh>
    <phoneticPr fontId="6"/>
  </si>
  <si>
    <r>
      <rPr>
        <sz val="8"/>
        <rFont val="ＭＳ ゴシック"/>
        <family val="3"/>
        <charset val="128"/>
      </rPr>
      <t>燃料費等
調整単価</t>
    </r>
    <r>
      <rPr>
        <sz val="9"/>
        <rFont val="ＭＳ ゴシック"/>
        <family val="3"/>
        <charset val="128"/>
      </rPr>
      <t xml:space="preserve">
</t>
    </r>
    <r>
      <rPr>
        <sz val="8"/>
        <rFont val="ＭＳ ゴシック"/>
        <family val="3"/>
        <charset val="128"/>
      </rPr>
      <t>※令和７年11月実績を基準とする。</t>
    </r>
    <rPh sb="7" eb="9">
      <t>タンカ</t>
    </rPh>
    <rPh sb="11" eb="13">
      <t>レイワ</t>
    </rPh>
    <rPh sb="14" eb="15">
      <t>ネン</t>
    </rPh>
    <rPh sb="17" eb="18">
      <t>ガツ</t>
    </rPh>
    <rPh sb="18" eb="20">
      <t>ジッセキ</t>
    </rPh>
    <rPh sb="21" eb="23">
      <t>キジュン</t>
    </rPh>
    <phoneticPr fontId="6"/>
  </si>
  <si>
    <t>②１年８か月間予定料金</t>
    <rPh sb="2" eb="3">
      <t>ネン</t>
    </rPh>
    <rPh sb="5" eb="7">
      <t>ゲツカン</t>
    </rPh>
    <rPh sb="7" eb="9">
      <t>ヨテイ</t>
    </rPh>
    <rPh sb="9" eb="11">
      <t>リョウキン</t>
    </rPh>
    <phoneticPr fontId="6"/>
  </si>
  <si>
    <t>③１年８か月間割引金額</t>
    <rPh sb="2" eb="3">
      <t>ネン</t>
    </rPh>
    <rPh sb="5" eb="7">
      <t>ゲツカン</t>
    </rPh>
    <rPh sb="7" eb="9">
      <t>ワリビキ</t>
    </rPh>
    <phoneticPr fontId="6"/>
  </si>
  <si>
    <t>４月</t>
    <rPh sb="1" eb="2">
      <t>ガツ</t>
    </rPh>
    <phoneticPr fontId="3"/>
  </si>
  <si>
    <t>５月</t>
    <phoneticPr fontId="3"/>
  </si>
  <si>
    <t>１０月</t>
  </si>
  <si>
    <t>１１月</t>
  </si>
  <si>
    <t>１２月</t>
  </si>
  <si>
    <t>④１年８か月間予定総額
〔②－③〕</t>
    <rPh sb="2" eb="3">
      <t>ネン</t>
    </rPh>
    <rPh sb="5" eb="7">
      <t>ゲツカン</t>
    </rPh>
    <rPh sb="7" eb="9">
      <t>ヨテイ</t>
    </rPh>
    <rPh sb="9" eb="11">
      <t>ソウガク</t>
    </rPh>
    <phoneticPr fontId="6"/>
  </si>
  <si>
    <t>１年８か月間割引金額の積算方法・条件等</t>
    <rPh sb="1" eb="2">
      <t>ネン</t>
    </rPh>
    <rPh sb="4" eb="6">
      <t>ゲツカン</t>
    </rPh>
    <rPh sb="6" eb="8">
      <t>ワリビキ</t>
    </rPh>
    <rPh sb="16" eb="18">
      <t>ジョウケン</t>
    </rPh>
    <rPh sb="18" eb="19">
      <t>ナド</t>
    </rPh>
    <phoneticPr fontId="6"/>
  </si>
  <si>
    <t>月額割引：（契約電力）×（基本料金単価）×力率割引（185％―[力率]）×（割引率３％）</t>
    <rPh sb="0" eb="2">
      <t>ゲツガク</t>
    </rPh>
    <rPh sb="2" eb="4">
      <t>ワリビキ</t>
    </rPh>
    <phoneticPr fontId="6"/>
  </si>
  <si>
    <t>入札付属書（入札書積算内訳）：広島県立可部高等学校外１校で使用する電気</t>
    <rPh sb="17" eb="19">
      <t>ケンリツ</t>
    </rPh>
    <rPh sb="19" eb="21">
      <t>カベ</t>
    </rPh>
    <rPh sb="21" eb="25">
      <t>コウトウガッコウ</t>
    </rPh>
    <rPh sb="25" eb="26">
      <t>ホカ</t>
    </rPh>
    <rPh sb="27" eb="28">
      <t>コウ</t>
    </rPh>
    <rPh sb="29" eb="31">
      <t>シヨウ</t>
    </rPh>
    <rPh sb="33" eb="35">
      <t>デンキ</t>
    </rPh>
    <phoneticPr fontId="3"/>
  </si>
  <si>
    <t>入札付属書（入札書積算内訳）：広島県立可部高等学校外１校で使用する電気</t>
    <rPh sb="15" eb="19">
      <t>ヒロシマケンリツ</t>
    </rPh>
    <rPh sb="19" eb="21">
      <t>カベ</t>
    </rPh>
    <rPh sb="21" eb="25">
      <t>コウトウガッコウ</t>
    </rPh>
    <rPh sb="25" eb="26">
      <t>ホカ</t>
    </rPh>
    <rPh sb="27" eb="28">
      <t>コウ</t>
    </rPh>
    <rPh sb="29" eb="31">
      <t>シヨウ</t>
    </rPh>
    <rPh sb="33" eb="35">
      <t>デンキ</t>
    </rPh>
    <phoneticPr fontId="6"/>
  </si>
  <si>
    <r>
      <rPr>
        <sz val="8"/>
        <rFont val="ＭＳ ゴシック"/>
        <family val="3"/>
        <charset val="128"/>
      </rPr>
      <t>燃料費等
調整単価</t>
    </r>
    <r>
      <rPr>
        <sz val="9"/>
        <rFont val="ＭＳ ゴシック"/>
        <family val="3"/>
        <charset val="128"/>
      </rPr>
      <t xml:space="preserve">
</t>
    </r>
    <r>
      <rPr>
        <sz val="8"/>
        <rFont val="ＭＳ ゴシック"/>
        <family val="3"/>
        <charset val="128"/>
      </rPr>
      <t>※令和８年１月実績を基準とする。</t>
    </r>
    <rPh sb="7" eb="9">
      <t>タンカ</t>
    </rPh>
    <rPh sb="11" eb="13">
      <t>レイワ</t>
    </rPh>
    <rPh sb="14" eb="15">
      <t>ネン</t>
    </rPh>
    <rPh sb="16" eb="17">
      <t>ガツ</t>
    </rPh>
    <rPh sb="17" eb="19">
      <t>ジッセキ</t>
    </rPh>
    <rPh sb="20" eb="22">
      <t>キジュン</t>
    </rPh>
    <phoneticPr fontId="6"/>
  </si>
  <si>
    <t>令和８年１月の単価である3.98円を適用</t>
    <rPh sb="0" eb="2">
      <t>レイワ</t>
    </rPh>
    <rPh sb="3" eb="4">
      <t>ネン</t>
    </rPh>
    <rPh sb="5" eb="6">
      <t>ガツ</t>
    </rPh>
    <rPh sb="7" eb="9">
      <t>タンカ</t>
    </rPh>
    <rPh sb="16" eb="17">
      <t>エン</t>
    </rPh>
    <rPh sb="18" eb="20">
      <t>テキヨウ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</si>
</sst>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Red]\-#,##0.00\ "/>
  </numFmts>
  <fonts count="18" x14ac:knownFonts="1">
    <font>
      <sz val="11"/>
      <name val="ＭＳ Ｐゴシック"/>
      <family val="3"/>
      <charset val="128"/>
    </font>
    <font>
      <sz val="11"/>
      <name val="ＭＳ Ｐゴシック"/>
      <family val="3"/>
      <charset val="128"/>
    </font>
    <font>
      <sz val="9"/>
      <name val="ＭＳ ゴシック"/>
      <family val="3"/>
      <charset val="128"/>
    </font>
    <font>
      <sz val="6"/>
      <name val="ＭＳ Ｐゴシック"/>
      <family val="2"/>
      <charset val="128"/>
      <scheme val="minor"/>
    </font>
    <font>
      <b/>
      <sz val="14"/>
      <name val="ＭＳ ゴシック"/>
      <family val="3"/>
      <charset val="128"/>
    </font>
    <font>
      <b/>
      <u/>
      <sz val="14"/>
      <name val="ＭＳ ゴシック"/>
      <family val="3"/>
      <charset val="128"/>
    </font>
    <font>
      <sz val="6"/>
      <name val="ＭＳ Ｐゴシック"/>
      <family val="3"/>
      <charset val="128"/>
    </font>
    <font>
      <sz val="8"/>
      <name val="ＭＳ ゴシック"/>
      <family val="3"/>
      <charset val="128"/>
    </font>
    <font>
      <sz val="11"/>
      <name val="ＭＳ ゴシック"/>
      <family val="3"/>
      <charset val="128"/>
    </font>
    <font>
      <sz val="10"/>
      <name val="ＭＳ Ｐゴシック"/>
      <family val="3"/>
      <charset val="128"/>
    </font>
    <font>
      <strike/>
      <sz val="9"/>
      <name val="ＭＳ ゴシック"/>
      <family val="3"/>
      <charset val="128"/>
    </font>
    <font>
      <sz val="10"/>
      <name val="ＭＳ ゴシック"/>
      <family val="3"/>
      <charset val="128"/>
    </font>
    <font>
      <b/>
      <sz val="16"/>
      <name val="ＭＳ ゴシック"/>
      <family val="3"/>
      <charset val="128"/>
    </font>
    <font>
      <u/>
      <sz val="9"/>
      <name val="ＭＳ ゴシック"/>
      <family val="3"/>
      <charset val="128"/>
    </font>
    <font>
      <sz val="11"/>
      <name val="ＭＳ Ｐゴシック"/>
      <family val="3"/>
    </font>
    <font>
      <sz val="10"/>
      <name val="ＭＳ ゴシック"/>
      <family val="3"/>
    </font>
    <font>
      <sz val="10"/>
      <color theme="1"/>
      <name val="ＭＳ ゴシック"/>
      <family val="3"/>
      <charset val="128"/>
    </font>
    <font>
      <sz val="11"/>
      <color theme="1"/>
      <name val="ＭＳ Ｐゴシック"/>
      <family val="3"/>
      <scheme val="minor"/>
    </font>
  </fonts>
  <fills count="6">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6"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style="thick">
        <color indexed="64"/>
      </right>
      <top/>
      <bottom style="thick">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ck">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s>
  <cellStyleXfs count="5">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xf numFmtId="38" fontId="14" fillId="0" borderId="0" applyFont="0" applyFill="0" applyBorder="0" applyAlignment="0" applyProtection="0"/>
    <xf numFmtId="38" fontId="17" fillId="0" borderId="0" applyFont="0" applyFill="0" applyBorder="0" applyAlignment="0" applyProtection="0">
      <alignment vertical="center"/>
    </xf>
  </cellStyleXfs>
  <cellXfs count="73">
    <xf numFmtId="0" fontId="0" fillId="0" borderId="0" xfId="0"/>
    <xf numFmtId="38" fontId="2" fillId="0" borderId="0" xfId="1" applyFont="1"/>
    <xf numFmtId="38" fontId="2" fillId="0" borderId="0" xfId="1" applyFont="1" applyAlignment="1">
      <alignment vertical="center"/>
    </xf>
    <xf numFmtId="38" fontId="2" fillId="0" borderId="0" xfId="1" applyFont="1" applyBorder="1"/>
    <xf numFmtId="38" fontId="2" fillId="0" borderId="0" xfId="1" applyFont="1" applyBorder="1" applyAlignment="1">
      <alignment vertical="center"/>
    </xf>
    <xf numFmtId="38" fontId="2" fillId="0" borderId="0" xfId="1" applyFont="1" applyAlignment="1">
      <alignment horizontal="right"/>
    </xf>
    <xf numFmtId="38" fontId="2" fillId="0" borderId="4" xfId="1" applyFont="1" applyBorder="1" applyAlignment="1">
      <alignment horizontal="center" vertical="center"/>
    </xf>
    <xf numFmtId="38" fontId="2" fillId="0" borderId="0" xfId="1" applyFont="1" applyBorder="1" applyAlignment="1">
      <alignment horizontal="right"/>
    </xf>
    <xf numFmtId="38" fontId="2" fillId="0" borderId="0" xfId="1" applyFont="1" applyBorder="1" applyAlignment="1">
      <alignment horizontal="center"/>
    </xf>
    <xf numFmtId="0" fontId="1" fillId="0" borderId="0" xfId="0" applyFont="1"/>
    <xf numFmtId="0" fontId="1" fillId="0" borderId="0" xfId="0" applyFont="1" applyAlignment="1">
      <alignment vertical="center"/>
    </xf>
    <xf numFmtId="38" fontId="4" fillId="0" borderId="0" xfId="1" applyFont="1" applyAlignment="1">
      <alignment vertical="center" wrapText="1"/>
    </xf>
    <xf numFmtId="38" fontId="4" fillId="0" borderId="0" xfId="1" applyFont="1" applyAlignment="1">
      <alignment vertical="center"/>
    </xf>
    <xf numFmtId="38" fontId="2" fillId="0" borderId="1" xfId="1" applyFont="1" applyBorder="1" applyAlignment="1">
      <alignment horizontal="center" vertical="center" wrapText="1"/>
    </xf>
    <xf numFmtId="38" fontId="2" fillId="0" borderId="1" xfId="1" applyFont="1" applyBorder="1" applyAlignment="1">
      <alignment horizontal="center" vertical="center"/>
    </xf>
    <xf numFmtId="38" fontId="2" fillId="0" borderId="0" xfId="1" applyFont="1" applyAlignment="1">
      <alignment horizontal="right" vertical="top"/>
    </xf>
    <xf numFmtId="38" fontId="2" fillId="3" borderId="1" xfId="1" applyFont="1" applyFill="1" applyBorder="1" applyAlignment="1">
      <alignment horizontal="center" vertical="center" wrapText="1"/>
    </xf>
    <xf numFmtId="38" fontId="2" fillId="0" borderId="15" xfId="1" applyFont="1" applyBorder="1" applyAlignment="1">
      <alignment horizontal="center" vertical="center"/>
    </xf>
    <xf numFmtId="38" fontId="11" fillId="3" borderId="1" xfId="1" applyFont="1" applyFill="1" applyBorder="1" applyAlignment="1">
      <alignment vertical="center"/>
    </xf>
    <xf numFmtId="38" fontId="9" fillId="4" borderId="1" xfId="1" applyFont="1" applyFill="1" applyBorder="1" applyAlignment="1">
      <alignment vertical="center"/>
    </xf>
    <xf numFmtId="38" fontId="11" fillId="3" borderId="16" xfId="1" applyFont="1" applyFill="1" applyBorder="1" applyAlignment="1">
      <alignment vertical="center"/>
    </xf>
    <xf numFmtId="40" fontId="11" fillId="0" borderId="1" xfId="1" applyNumberFormat="1" applyFont="1" applyBorder="1" applyAlignment="1">
      <alignment vertical="center"/>
    </xf>
    <xf numFmtId="176" fontId="11" fillId="0" borderId="1" xfId="1" applyNumberFormat="1" applyFont="1" applyBorder="1" applyAlignment="1">
      <alignment vertical="center"/>
    </xf>
    <xf numFmtId="9" fontId="11" fillId="0" borderId="1" xfId="2" applyFont="1" applyBorder="1" applyAlignment="1">
      <alignment horizontal="center" vertical="center"/>
    </xf>
    <xf numFmtId="0" fontId="11" fillId="0" borderId="1" xfId="1" applyNumberFormat="1" applyFont="1" applyBorder="1" applyAlignment="1">
      <alignment horizontal="right" vertical="center"/>
    </xf>
    <xf numFmtId="38" fontId="11" fillId="0" borderId="6" xfId="1" applyFont="1" applyBorder="1" applyAlignment="1">
      <alignment vertical="center"/>
    </xf>
    <xf numFmtId="38" fontId="2" fillId="0" borderId="0" xfId="1" applyFont="1" applyAlignment="1">
      <alignment horizontal="left" vertical="center"/>
    </xf>
    <xf numFmtId="38" fontId="7" fillId="0" borderId="0" xfId="1" applyFont="1" applyFill="1" applyAlignment="1">
      <alignment horizontal="right"/>
    </xf>
    <xf numFmtId="38" fontId="7" fillId="0" borderId="1" xfId="1" applyFont="1" applyBorder="1" applyAlignment="1">
      <alignment horizontal="center" vertical="center" wrapText="1"/>
    </xf>
    <xf numFmtId="38" fontId="2" fillId="0" borderId="0" xfId="1" applyFont="1" applyBorder="1" applyAlignment="1">
      <alignment horizontal="right" vertical="center"/>
    </xf>
    <xf numFmtId="49" fontId="7" fillId="0" borderId="5" xfId="1" quotePrefix="1" applyNumberFormat="1" applyFont="1" applyBorder="1" applyAlignment="1">
      <alignment horizontal="center" vertical="center"/>
    </xf>
    <xf numFmtId="38" fontId="11" fillId="0" borderId="8" xfId="1" applyFont="1" applyBorder="1" applyAlignment="1">
      <alignment horizontal="right" vertical="center"/>
    </xf>
    <xf numFmtId="38" fontId="11" fillId="0" borderId="9" xfId="1" applyFont="1" applyBorder="1" applyAlignment="1">
      <alignment horizontal="right" vertical="center"/>
    </xf>
    <xf numFmtId="38" fontId="15" fillId="0" borderId="8" xfId="3" applyFont="1" applyBorder="1" applyAlignment="1">
      <alignment horizontal="right" vertical="center"/>
    </xf>
    <xf numFmtId="38" fontId="16" fillId="5" borderId="1" xfId="1" applyFont="1" applyFill="1" applyBorder="1" applyAlignment="1">
      <alignment vertical="center"/>
    </xf>
    <xf numFmtId="38" fontId="2" fillId="0" borderId="12" xfId="1" applyFont="1" applyBorder="1" applyAlignment="1">
      <alignment horizontal="center" vertical="center" wrapText="1"/>
    </xf>
    <xf numFmtId="38" fontId="2" fillId="0" borderId="1" xfId="1" applyFont="1" applyBorder="1" applyAlignment="1">
      <alignment horizontal="center" vertical="center" wrapText="1"/>
    </xf>
    <xf numFmtId="38" fontId="2" fillId="0" borderId="13" xfId="1" applyFont="1" applyBorder="1" applyAlignment="1">
      <alignment horizontal="center" vertical="center" wrapText="1"/>
    </xf>
    <xf numFmtId="38" fontId="2" fillId="0" borderId="14" xfId="1" applyFont="1" applyBorder="1" applyAlignment="1">
      <alignment horizontal="center" vertical="center" wrapText="1"/>
    </xf>
    <xf numFmtId="38" fontId="2" fillId="0" borderId="1" xfId="1" applyFont="1" applyBorder="1" applyAlignment="1">
      <alignment horizontal="center" vertical="center"/>
    </xf>
    <xf numFmtId="38" fontId="2" fillId="0" borderId="2" xfId="1" applyFont="1" applyBorder="1" applyAlignment="1">
      <alignment horizontal="center" vertical="center"/>
    </xf>
    <xf numFmtId="38" fontId="2" fillId="0" borderId="3" xfId="1" applyFont="1" applyBorder="1" applyAlignment="1">
      <alignment horizontal="center" vertical="center"/>
    </xf>
    <xf numFmtId="38" fontId="2" fillId="0" borderId="27" xfId="1" applyFont="1" applyBorder="1" applyAlignment="1">
      <alignment horizontal="center" vertical="center"/>
    </xf>
    <xf numFmtId="38" fontId="2" fillId="0" borderId="20" xfId="1" applyFont="1" applyBorder="1" applyAlignment="1">
      <alignment horizontal="left" vertical="center"/>
    </xf>
    <xf numFmtId="38" fontId="2" fillId="0" borderId="21" xfId="1" applyFont="1" applyBorder="1" applyAlignment="1">
      <alignment horizontal="left" vertical="center"/>
    </xf>
    <xf numFmtId="38" fontId="2" fillId="0" borderId="22" xfId="1" applyFont="1" applyBorder="1" applyAlignment="1">
      <alignment horizontal="left" vertical="center"/>
    </xf>
    <xf numFmtId="38" fontId="2" fillId="0" borderId="2" xfId="1" applyFont="1" applyBorder="1" applyAlignment="1">
      <alignment horizontal="left" vertical="center"/>
    </xf>
    <xf numFmtId="38" fontId="2" fillId="0" borderId="3" xfId="1" applyFont="1" applyBorder="1" applyAlignment="1">
      <alignment horizontal="left" vertical="center"/>
    </xf>
    <xf numFmtId="38" fontId="2" fillId="0" borderId="23" xfId="1" applyFont="1" applyBorder="1" applyAlignment="1">
      <alignment horizontal="left" vertical="center"/>
    </xf>
    <xf numFmtId="38" fontId="2" fillId="0" borderId="24" xfId="1" applyFont="1" applyBorder="1" applyAlignment="1">
      <alignment horizontal="left" vertical="center"/>
    </xf>
    <xf numFmtId="38" fontId="2" fillId="0" borderId="25" xfId="1" applyFont="1" applyBorder="1" applyAlignment="1">
      <alignment horizontal="left" vertical="center"/>
    </xf>
    <xf numFmtId="38" fontId="2" fillId="0" borderId="26" xfId="1" applyFont="1" applyBorder="1" applyAlignment="1">
      <alignment horizontal="left" vertical="center"/>
    </xf>
    <xf numFmtId="38" fontId="2" fillId="2" borderId="2" xfId="1" applyFont="1" applyFill="1" applyBorder="1" applyAlignment="1">
      <alignment horizontal="center" vertical="center" wrapText="1"/>
    </xf>
    <xf numFmtId="38" fontId="2" fillId="2" borderId="3" xfId="1" applyFont="1" applyFill="1" applyBorder="1" applyAlignment="1">
      <alignment horizontal="center" vertical="center" wrapText="1"/>
    </xf>
    <xf numFmtId="38" fontId="2" fillId="2" borderId="27" xfId="1" applyFont="1" applyFill="1" applyBorder="1" applyAlignment="1">
      <alignment horizontal="center" vertical="center" wrapText="1"/>
    </xf>
    <xf numFmtId="38" fontId="2" fillId="0" borderId="10" xfId="1" applyFont="1" applyBorder="1" applyAlignment="1">
      <alignment horizontal="center" vertical="center"/>
    </xf>
    <xf numFmtId="38" fontId="2" fillId="0" borderId="11" xfId="1" applyFont="1" applyBorder="1" applyAlignment="1">
      <alignment horizontal="center" vertical="center"/>
    </xf>
    <xf numFmtId="38" fontId="2" fillId="0" borderId="12" xfId="1"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7" xfId="0" applyFont="1" applyBorder="1" applyAlignment="1">
      <alignment horizontal="center" vertical="center"/>
    </xf>
    <xf numFmtId="38" fontId="12" fillId="0" borderId="0" xfId="1" applyFont="1" applyAlignment="1">
      <alignment horizontal="center" vertical="center"/>
    </xf>
    <xf numFmtId="38" fontId="8" fillId="0" borderId="7" xfId="1" applyFont="1" applyBorder="1" applyAlignment="1">
      <alignment horizontal="center" vertical="center" wrapText="1"/>
    </xf>
    <xf numFmtId="38" fontId="8" fillId="0" borderId="17" xfId="1" applyFont="1" applyBorder="1" applyAlignment="1">
      <alignment horizontal="center" vertical="center" wrapText="1"/>
    </xf>
    <xf numFmtId="38" fontId="11" fillId="0" borderId="7" xfId="1" applyFont="1" applyBorder="1" applyAlignment="1">
      <alignment horizontal="center" vertical="center" wrapText="1"/>
    </xf>
    <xf numFmtId="38" fontId="11" fillId="0" borderId="18" xfId="1" applyFont="1" applyBorder="1" applyAlignment="1">
      <alignment horizontal="center" vertical="center"/>
    </xf>
    <xf numFmtId="38" fontId="11" fillId="0" borderId="7" xfId="1" applyFont="1" applyBorder="1" applyAlignment="1">
      <alignment horizontal="center" vertical="center"/>
    </xf>
    <xf numFmtId="40" fontId="11" fillId="0" borderId="7" xfId="1" applyNumberFormat="1" applyFont="1" applyBorder="1" applyAlignment="1">
      <alignment horizontal="center" vertical="center" wrapText="1"/>
    </xf>
    <xf numFmtId="40" fontId="11" fillId="0" borderId="18" xfId="1" applyNumberFormat="1" applyFont="1" applyBorder="1" applyAlignment="1">
      <alignment horizontal="center" vertical="center" wrapText="1"/>
    </xf>
    <xf numFmtId="38" fontId="11" fillId="0" borderId="19" xfId="1" applyFont="1" applyBorder="1" applyAlignment="1">
      <alignment horizontal="center" vertical="center"/>
    </xf>
  </cellXfs>
  <cellStyles count="5">
    <cellStyle name="パーセント" xfId="2" builtinId="5"/>
    <cellStyle name="桁区切り" xfId="1" builtinId="6"/>
    <cellStyle name="桁区切り 2" xfId="3" xr:uid="{75E15CEF-B6CF-4060-BA64-A750E1396141}"/>
    <cellStyle name="桁区切り 3" xfId="4" xr:uid="{473FACD4-9E7F-4E15-ACF8-A6C246B4975D}"/>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65086</xdr:colOff>
      <xdr:row>30</xdr:row>
      <xdr:rowOff>71439</xdr:rowOff>
    </xdr:from>
    <xdr:to>
      <xdr:col>12</xdr:col>
      <xdr:colOff>226218</xdr:colOff>
      <xdr:row>35</xdr:row>
      <xdr:rowOff>130968</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55649" y="8084345"/>
          <a:ext cx="10340975" cy="18811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留意事項</a:t>
          </a:r>
          <a:r>
            <a:rPr kumimoji="1" lang="en-US" altLang="ja-JP" sz="1100">
              <a:latin typeface="ＭＳ ゴシック" panose="020B0609070205080204" pitchFamily="49" charset="-128"/>
              <a:ea typeface="ＭＳ ゴシック" panose="020B0609070205080204" pitchFamily="49" charset="-128"/>
            </a:rPr>
            <a:t>】</a:t>
          </a:r>
        </a:p>
        <a:p>
          <a:r>
            <a:rPr kumimoji="1" lang="ja-JP" altLang="en-US" sz="1100">
              <a:latin typeface="ＭＳ ゴシック" panose="020B0609070205080204" pitchFamily="49" charset="-128"/>
              <a:ea typeface="ＭＳ ゴシック" panose="020B0609070205080204" pitchFamily="49" charset="-128"/>
            </a:rPr>
            <a:t>　○この様式は任意です。貴社の積算において、必要な項目の追加等があれば修正してください。</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○「力率割引・割増」欄については、仕様書に定めた予定力率（</a:t>
          </a:r>
          <a:r>
            <a:rPr kumimoji="1" lang="en-US" altLang="ja-JP" sz="1100">
              <a:latin typeface="ＭＳ ゴシック" panose="020B0609070205080204" pitchFamily="49" charset="-128"/>
              <a:ea typeface="ＭＳ ゴシック" panose="020B0609070205080204" pitchFamily="49" charset="-128"/>
            </a:rPr>
            <a:t>100</a:t>
          </a:r>
          <a:r>
            <a:rPr kumimoji="1" lang="ja-JP" altLang="en-US" sz="1100">
              <a:latin typeface="ＭＳ ゴシック" panose="020B0609070205080204" pitchFamily="49" charset="-128"/>
              <a:ea typeface="ＭＳ ゴシック" panose="020B0609070205080204" pitchFamily="49" charset="-128"/>
            </a:rPr>
            <a:t>％）を契約書</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案</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に示す基本料金の算定式に当てはめ、</a:t>
          </a:r>
          <a:r>
            <a:rPr kumimoji="1" lang="en-US" altLang="ja-JP" sz="1100">
              <a:latin typeface="ＭＳ ゴシック" panose="020B0609070205080204" pitchFamily="49" charset="-128"/>
              <a:ea typeface="ＭＳ ゴシック" panose="020B0609070205080204" pitchFamily="49" charset="-128"/>
            </a:rPr>
            <a:t>85</a:t>
          </a:r>
          <a:r>
            <a:rPr kumimoji="1" lang="ja-JP" altLang="en-US" sz="1100">
              <a:latin typeface="ＭＳ ゴシック" panose="020B0609070205080204" pitchFamily="49" charset="-128"/>
              <a:ea typeface="ＭＳ ゴシック" panose="020B0609070205080204" pitchFamily="49" charset="-128"/>
            </a:rPr>
            <a:t>％としています。</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修正する必要があれば、力率割引・割増の計算式等を修正した上、その積算方法を下記「基本の積算方法」に記載してください。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○燃料費等調整額の積算方法を以下に記入してください。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○１年８か月間割引金額の積算方法、条件等があれば、以下に記入してください。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ja-JP" sz="1100">
              <a:solidFill>
                <a:schemeClr val="dk1"/>
              </a:solidFill>
              <a:effectLst/>
              <a:latin typeface="+mn-lt"/>
              <a:ea typeface="+mn-ea"/>
              <a:cs typeface="+mn-cs"/>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上表は、基本料金単価及び電力量料金単価を入力すると自動計算されるようになっていますが、提出前に入札参加者において検算し相違ないこと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を確認してください。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65086</xdr:colOff>
      <xdr:row>30</xdr:row>
      <xdr:rowOff>71439</xdr:rowOff>
    </xdr:from>
    <xdr:to>
      <xdr:col>12</xdr:col>
      <xdr:colOff>226218</xdr:colOff>
      <xdr:row>35</xdr:row>
      <xdr:rowOff>130968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60411" y="8072439"/>
          <a:ext cx="10333832" cy="18883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留意事項</a:t>
          </a:r>
          <a:r>
            <a:rPr kumimoji="1" lang="en-US" altLang="ja-JP" sz="1100">
              <a:latin typeface="ＭＳ ゴシック" panose="020B0609070205080204" pitchFamily="49" charset="-128"/>
              <a:ea typeface="ＭＳ ゴシック" panose="020B0609070205080204" pitchFamily="49" charset="-128"/>
            </a:rPr>
            <a:t>】</a:t>
          </a:r>
        </a:p>
        <a:p>
          <a:r>
            <a:rPr kumimoji="1" lang="ja-JP" altLang="en-US" sz="1100">
              <a:latin typeface="ＭＳ ゴシック" panose="020B0609070205080204" pitchFamily="49" charset="-128"/>
              <a:ea typeface="ＭＳ ゴシック" panose="020B0609070205080204" pitchFamily="49" charset="-128"/>
            </a:rPr>
            <a:t>　○この様式は任意です。貴社の積算において、必要な項目の追加等があれば修正してください。</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○「力率割引・割増」欄については、仕様書に定めた予定力率（</a:t>
          </a:r>
          <a:r>
            <a:rPr kumimoji="1" lang="en-US" altLang="ja-JP" sz="1100">
              <a:latin typeface="ＭＳ ゴシック" panose="020B0609070205080204" pitchFamily="49" charset="-128"/>
              <a:ea typeface="ＭＳ ゴシック" panose="020B0609070205080204" pitchFamily="49" charset="-128"/>
            </a:rPr>
            <a:t>100</a:t>
          </a:r>
          <a:r>
            <a:rPr kumimoji="1" lang="ja-JP" altLang="en-US" sz="1100">
              <a:latin typeface="ＭＳ ゴシック" panose="020B0609070205080204" pitchFamily="49" charset="-128"/>
              <a:ea typeface="ＭＳ ゴシック" panose="020B0609070205080204" pitchFamily="49" charset="-128"/>
            </a:rPr>
            <a:t>％）を契約書</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案</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に示す基本料金の算定式に当てはめ、</a:t>
          </a:r>
          <a:r>
            <a:rPr kumimoji="1" lang="en-US" altLang="ja-JP" sz="1100">
              <a:latin typeface="ＭＳ ゴシック" panose="020B0609070205080204" pitchFamily="49" charset="-128"/>
              <a:ea typeface="ＭＳ ゴシック" panose="020B0609070205080204" pitchFamily="49" charset="-128"/>
            </a:rPr>
            <a:t>85</a:t>
          </a:r>
          <a:r>
            <a:rPr kumimoji="1" lang="ja-JP" altLang="en-US" sz="1100">
              <a:latin typeface="ＭＳ ゴシック" panose="020B0609070205080204" pitchFamily="49" charset="-128"/>
              <a:ea typeface="ＭＳ ゴシック" panose="020B0609070205080204" pitchFamily="49" charset="-128"/>
            </a:rPr>
            <a:t>％としています。</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修正する必要があれば、力率割引・割増の計算式等を修正した上、その積算方法を下記「基本の積算方法」に記載してください。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○燃料費等調整額の積算方法を以下に記入してください。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○１年８か月間割引金額の積算方法、条件等があれば、以下に記入してください。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ja-JP" sz="1100">
              <a:solidFill>
                <a:schemeClr val="dk1"/>
              </a:solidFill>
              <a:effectLst/>
              <a:latin typeface="+mn-lt"/>
              <a:ea typeface="+mn-ea"/>
              <a:cs typeface="+mn-cs"/>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上表は、基本料金単価及び電力量料金単価を入力すると自動計算されるようになっていますが、提出前に入札参加者において検算し相違ないこと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を確認してください。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154781</xdr:colOff>
      <xdr:row>7</xdr:row>
      <xdr:rowOff>154781</xdr:rowOff>
    </xdr:from>
    <xdr:to>
      <xdr:col>10</xdr:col>
      <xdr:colOff>952500</xdr:colOff>
      <xdr:row>12</xdr:row>
      <xdr:rowOff>89694</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845344" y="1226344"/>
          <a:ext cx="9298781" cy="768350"/>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★これは記入方法の参考として作成したものです。よって単価等は架空のデータです（契約電力、使用予定電力量を除く）。</a:t>
          </a:r>
        </a:p>
        <a:p>
          <a:pPr algn="l" rtl="0">
            <a:lnSpc>
              <a:spcPts val="1300"/>
            </a:lnSpc>
            <a:defRPr sz="1000"/>
          </a:pPr>
          <a:r>
            <a:rPr lang="ja-JP" altLang="en-US" sz="1100" b="0" i="0" u="none" strike="noStrike" baseline="0">
              <a:solidFill>
                <a:srgbClr val="000000"/>
              </a:solidFill>
              <a:latin typeface="ＭＳ Ｐゴシック"/>
              <a:ea typeface="ＭＳ Ｐゴシック"/>
            </a:rPr>
            <a:t>★基本料金、１年８か月間割引金額（設定がある場合）の算定方法や条件等について記入する場合は、できるだけ具体的に記載してください。</a:t>
          </a: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16</xdr:col>
      <xdr:colOff>631032</xdr:colOff>
      <xdr:row>3</xdr:row>
      <xdr:rowOff>130970</xdr:rowOff>
    </xdr:from>
    <xdr:to>
      <xdr:col>17</xdr:col>
      <xdr:colOff>1438275</xdr:colOff>
      <xdr:row>8</xdr:row>
      <xdr:rowOff>71438</xdr:rowOff>
    </xdr:to>
    <xdr:sp macro="" textlink="">
      <xdr:nvSpPr>
        <xdr:cNvPr id="4" name="Oval 3">
          <a:extLst>
            <a:ext uri="{FF2B5EF4-FFF2-40B4-BE49-F238E27FC236}">
              <a16:creationId xmlns:a16="http://schemas.microsoft.com/office/drawing/2014/main" id="{00000000-0008-0000-0100-000004000000}"/>
            </a:ext>
          </a:extLst>
        </xdr:cNvPr>
        <xdr:cNvSpPr>
          <a:spLocks noChangeArrowheads="1"/>
        </xdr:cNvSpPr>
      </xdr:nvSpPr>
      <xdr:spPr bwMode="auto">
        <a:xfrm>
          <a:off x="15918657" y="559595"/>
          <a:ext cx="1926431" cy="750093"/>
        </a:xfrm>
        <a:prstGeom prst="ellipse">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45720" tIns="32004" rIns="45720" bIns="0" anchor="t" upright="1"/>
        <a:lstStyle/>
        <a:p>
          <a:pPr algn="ctr" rtl="0">
            <a:defRPr sz="1000"/>
          </a:pPr>
          <a:r>
            <a:rPr lang="ja-JP" altLang="en-US" sz="2400" b="0" i="0" u="none" strike="noStrike" baseline="0">
              <a:solidFill>
                <a:srgbClr val="000000"/>
              </a:solidFill>
              <a:latin typeface="HG創英角ｺﾞｼｯｸUB"/>
              <a:ea typeface="HG創英角ｺﾞｼｯｸUB"/>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5"/>
  <sheetViews>
    <sheetView tabSelected="1" view="pageBreakPreview" topLeftCell="A13" zoomScaleNormal="100" zoomScaleSheetLayoutView="100" workbookViewId="0">
      <selection activeCell="F25" sqref="F25"/>
    </sheetView>
  </sheetViews>
  <sheetFormatPr defaultColWidth="9" defaultRowHeight="11" x14ac:dyDescent="0.2"/>
  <cols>
    <col min="1" max="1" width="9.08984375" style="1" customWidth="1"/>
    <col min="2" max="3" width="12.6328125" style="1" customWidth="1"/>
    <col min="4" max="4" width="6.26953125" style="1" customWidth="1"/>
    <col min="5" max="5" width="14.6328125" style="1" customWidth="1"/>
    <col min="6" max="7" width="12.6328125" style="1" customWidth="1"/>
    <col min="8" max="8" width="14.6328125" style="1" customWidth="1"/>
    <col min="9" max="10" width="12.6328125" style="1" customWidth="1"/>
    <col min="11" max="11" width="14.6328125" style="1" customWidth="1"/>
    <col min="12" max="13" width="12.6328125" style="1" customWidth="1"/>
    <col min="14" max="14" width="14.6328125" style="1" customWidth="1"/>
    <col min="15" max="16" width="12.6328125" style="1" customWidth="1"/>
    <col min="17" max="17" width="14.6328125" style="1" customWidth="1"/>
    <col min="18" max="18" width="19.7265625" style="1" bestFit="1" customWidth="1"/>
    <col min="19" max="20" width="11.08984375" style="1" customWidth="1"/>
    <col min="21" max="21" width="19.7265625" style="1" customWidth="1"/>
    <col min="22" max="16384" width="9" style="1"/>
  </cols>
  <sheetData>
    <row r="1" spans="1:23" x14ac:dyDescent="0.2">
      <c r="A1" s="1" t="s">
        <v>17</v>
      </c>
    </row>
    <row r="2" spans="1:23" ht="11.25" customHeight="1" x14ac:dyDescent="0.2">
      <c r="C2" s="11" t="s">
        <v>18</v>
      </c>
      <c r="D2" s="12"/>
      <c r="E2" s="12"/>
      <c r="F2" s="12"/>
      <c r="G2" s="12"/>
      <c r="H2" s="12"/>
      <c r="I2" s="12"/>
      <c r="J2" s="12"/>
      <c r="K2" s="12"/>
      <c r="L2" s="12"/>
      <c r="M2" s="12"/>
      <c r="N2" s="12"/>
      <c r="O2" s="12"/>
      <c r="P2" s="12"/>
      <c r="Q2" s="12"/>
    </row>
    <row r="3" spans="1:23" ht="11.25" customHeight="1" x14ac:dyDescent="0.2">
      <c r="A3" s="64" t="s">
        <v>55</v>
      </c>
      <c r="B3" s="64"/>
      <c r="C3" s="64"/>
      <c r="D3" s="64"/>
      <c r="E3" s="64"/>
      <c r="F3" s="64"/>
      <c r="G3" s="64"/>
      <c r="H3" s="64"/>
      <c r="I3" s="64"/>
      <c r="J3" s="64"/>
      <c r="K3" s="64"/>
      <c r="L3" s="64"/>
      <c r="M3" s="64"/>
      <c r="N3" s="64"/>
      <c r="O3" s="64"/>
      <c r="P3" s="64"/>
      <c r="Q3" s="64"/>
      <c r="R3" s="64"/>
    </row>
    <row r="4" spans="1:23" ht="11.25" customHeight="1" x14ac:dyDescent="0.2">
      <c r="A4" s="64"/>
      <c r="B4" s="64"/>
      <c r="C4" s="64"/>
      <c r="D4" s="64"/>
      <c r="E4" s="64"/>
      <c r="F4" s="64"/>
      <c r="G4" s="64"/>
      <c r="H4" s="64"/>
      <c r="I4" s="64"/>
      <c r="J4" s="64"/>
      <c r="K4" s="64"/>
      <c r="L4" s="64"/>
      <c r="M4" s="64"/>
      <c r="N4" s="64"/>
      <c r="O4" s="64"/>
      <c r="P4" s="64"/>
      <c r="Q4" s="64"/>
      <c r="R4" s="64"/>
    </row>
    <row r="5" spans="1:23" ht="13.5" customHeight="1" x14ac:dyDescent="0.2">
      <c r="A5" s="64"/>
      <c r="B5" s="64"/>
      <c r="C5" s="64"/>
      <c r="D5" s="64"/>
      <c r="E5" s="64"/>
      <c r="F5" s="64"/>
      <c r="G5" s="64"/>
      <c r="H5" s="64"/>
      <c r="I5" s="64"/>
      <c r="J5" s="64"/>
      <c r="K5" s="64"/>
      <c r="L5" s="64"/>
      <c r="M5" s="64"/>
      <c r="N5" s="64"/>
      <c r="O5" s="64"/>
      <c r="P5" s="64"/>
      <c r="Q5" s="64"/>
      <c r="R5" s="64"/>
    </row>
    <row r="6" spans="1:23" ht="17.5" customHeight="1" x14ac:dyDescent="0.2">
      <c r="B6" s="2" t="s">
        <v>19</v>
      </c>
      <c r="C6" s="9"/>
      <c r="D6" s="9"/>
      <c r="E6" s="9"/>
      <c r="F6" s="9"/>
      <c r="G6" s="9"/>
      <c r="H6" s="9"/>
      <c r="I6" s="9"/>
      <c r="J6" s="9"/>
      <c r="K6" s="9"/>
      <c r="R6" s="27" t="s">
        <v>27</v>
      </c>
    </row>
    <row r="7" spans="1:23" ht="13" x14ac:dyDescent="0.2">
      <c r="C7" s="9"/>
      <c r="D7" s="9"/>
      <c r="E7" s="9"/>
      <c r="F7" s="9"/>
      <c r="G7" s="9"/>
      <c r="H7" s="9"/>
      <c r="I7" s="9"/>
      <c r="J7" s="9"/>
      <c r="R7" s="5" t="s">
        <v>26</v>
      </c>
    </row>
    <row r="8" spans="1:23" ht="13" x14ac:dyDescent="0.2">
      <c r="C8" s="9"/>
      <c r="D8" s="9"/>
      <c r="E8" s="9"/>
      <c r="F8" s="9"/>
      <c r="G8" s="9"/>
      <c r="H8" s="9"/>
      <c r="I8" s="9"/>
      <c r="J8" s="9"/>
      <c r="R8" s="5"/>
    </row>
    <row r="9" spans="1:23" ht="13" x14ac:dyDescent="0.2">
      <c r="C9" s="9"/>
      <c r="D9" s="9"/>
      <c r="E9" s="9"/>
      <c r="F9" s="9"/>
      <c r="G9" s="9"/>
      <c r="H9" s="9"/>
      <c r="I9" s="9"/>
      <c r="J9" s="9"/>
      <c r="M9" s="1" t="s">
        <v>23</v>
      </c>
      <c r="R9" s="5"/>
    </row>
    <row r="10" spans="1:23" ht="13" x14ac:dyDescent="0.2">
      <c r="C10" s="9"/>
      <c r="D10" s="9"/>
      <c r="E10" s="9"/>
      <c r="F10" s="9"/>
      <c r="G10" s="9"/>
      <c r="H10" s="9"/>
      <c r="I10" s="9"/>
      <c r="J10" s="9"/>
    </row>
    <row r="11" spans="1:23" ht="14.15" customHeight="1" x14ac:dyDescent="0.2">
      <c r="C11" s="9"/>
      <c r="D11" s="9"/>
      <c r="E11" s="9"/>
      <c r="F11" s="9"/>
      <c r="G11" s="9"/>
      <c r="H11" s="9"/>
      <c r="I11" s="9"/>
      <c r="J11" s="9"/>
      <c r="M11" s="26" t="s">
        <v>24</v>
      </c>
    </row>
    <row r="12" spans="1:23" ht="14.15" customHeight="1" x14ac:dyDescent="0.2">
      <c r="C12" s="9"/>
      <c r="D12" s="9"/>
      <c r="E12" s="9"/>
      <c r="F12" s="9"/>
      <c r="G12" s="9"/>
      <c r="H12" s="9"/>
      <c r="I12" s="9"/>
      <c r="J12" s="9"/>
      <c r="M12" s="2"/>
    </row>
    <row r="13" spans="1:23" ht="14.15" customHeight="1" x14ac:dyDescent="0.2">
      <c r="M13" s="26" t="s">
        <v>25</v>
      </c>
    </row>
    <row r="14" spans="1:23" ht="20.149999999999999" customHeight="1" x14ac:dyDescent="0.2">
      <c r="E14" s="3"/>
      <c r="F14" s="4"/>
      <c r="G14" s="3"/>
      <c r="W14" s="3"/>
    </row>
    <row r="15" spans="1:23" ht="11.5" thickBot="1" x14ac:dyDescent="0.25">
      <c r="R15" s="5" t="s">
        <v>0</v>
      </c>
    </row>
    <row r="16" spans="1:23" ht="41.5" customHeight="1" thickTop="1" x14ac:dyDescent="0.2">
      <c r="A16" s="36" t="s">
        <v>15</v>
      </c>
      <c r="B16" s="40" t="s">
        <v>1</v>
      </c>
      <c r="C16" s="41"/>
      <c r="D16" s="41"/>
      <c r="E16" s="42"/>
      <c r="F16" s="40" t="s">
        <v>32</v>
      </c>
      <c r="G16" s="41"/>
      <c r="H16" s="42"/>
      <c r="I16" s="52" t="s">
        <v>33</v>
      </c>
      <c r="J16" s="53"/>
      <c r="K16" s="54"/>
      <c r="L16" s="61" t="s">
        <v>2</v>
      </c>
      <c r="M16" s="62"/>
      <c r="N16" s="63"/>
      <c r="O16" s="58" t="s">
        <v>34</v>
      </c>
      <c r="P16" s="59"/>
      <c r="Q16" s="60"/>
      <c r="R16" s="6" t="s">
        <v>3</v>
      </c>
    </row>
    <row r="17" spans="1:19" ht="70" customHeight="1" x14ac:dyDescent="0.2">
      <c r="A17" s="39"/>
      <c r="B17" s="16" t="s">
        <v>4</v>
      </c>
      <c r="C17" s="13" t="s">
        <v>28</v>
      </c>
      <c r="D17" s="13" t="s">
        <v>21</v>
      </c>
      <c r="E17" s="14" t="s">
        <v>5</v>
      </c>
      <c r="F17" s="16" t="s">
        <v>6</v>
      </c>
      <c r="G17" s="13" t="s">
        <v>35</v>
      </c>
      <c r="H17" s="14" t="s">
        <v>7</v>
      </c>
      <c r="I17" s="16" t="s">
        <v>6</v>
      </c>
      <c r="J17" s="13" t="s">
        <v>44</v>
      </c>
      <c r="K17" s="14" t="s">
        <v>8</v>
      </c>
      <c r="L17" s="16" t="s">
        <v>6</v>
      </c>
      <c r="M17" s="28" t="s">
        <v>43</v>
      </c>
      <c r="N17" s="14" t="s">
        <v>9</v>
      </c>
      <c r="O17" s="16" t="s">
        <v>6</v>
      </c>
      <c r="P17" s="28" t="s">
        <v>13</v>
      </c>
      <c r="Q17" s="17" t="s">
        <v>10</v>
      </c>
      <c r="R17" s="30" t="s">
        <v>30</v>
      </c>
    </row>
    <row r="18" spans="1:19" ht="24" customHeight="1" x14ac:dyDescent="0.2">
      <c r="A18" s="14" t="s">
        <v>47</v>
      </c>
      <c r="B18" s="18">
        <v>388</v>
      </c>
      <c r="C18" s="22"/>
      <c r="D18" s="23">
        <v>0.85</v>
      </c>
      <c r="E18" s="21">
        <f>ROUNDDOWN(B18*C18*D18,2)</f>
        <v>0</v>
      </c>
      <c r="F18" s="34">
        <v>45785</v>
      </c>
      <c r="G18" s="22"/>
      <c r="H18" s="21">
        <f>ROUNDDOWN(F18*G18,2)</f>
        <v>0</v>
      </c>
      <c r="I18" s="19">
        <v>45785</v>
      </c>
      <c r="J18" s="24"/>
      <c r="K18" s="21">
        <f>ROUNDDOWN(I18*J18,2)</f>
        <v>0</v>
      </c>
      <c r="L18" s="19">
        <v>45785</v>
      </c>
      <c r="M18" s="22">
        <v>3.98</v>
      </c>
      <c r="N18" s="21">
        <f>ROUNDDOWN(L18*M18,2)</f>
        <v>182224.3</v>
      </c>
      <c r="O18" s="19">
        <v>45785</v>
      </c>
      <c r="P18" s="22"/>
      <c r="Q18" s="21">
        <f>ROUNDDOWN(O18*P18,2)</f>
        <v>0</v>
      </c>
      <c r="R18" s="25">
        <f>ROUNDDOWN(E18+H18+K18+N18+Q18,0)</f>
        <v>182224</v>
      </c>
    </row>
    <row r="19" spans="1:19" ht="24" customHeight="1" x14ac:dyDescent="0.2">
      <c r="A19" s="14" t="s">
        <v>48</v>
      </c>
      <c r="B19" s="18">
        <v>388</v>
      </c>
      <c r="C19" s="22"/>
      <c r="D19" s="23">
        <v>0.85</v>
      </c>
      <c r="E19" s="21">
        <f>ROUNDDOWN(B19*C19*D19,2)</f>
        <v>0</v>
      </c>
      <c r="F19" s="34">
        <v>37756</v>
      </c>
      <c r="G19" s="22"/>
      <c r="H19" s="21">
        <f t="shared" ref="H19:H29" si="0">ROUNDDOWN(F19*G19,2)</f>
        <v>0</v>
      </c>
      <c r="I19" s="19">
        <v>37756</v>
      </c>
      <c r="J19" s="24"/>
      <c r="K19" s="21">
        <f t="shared" ref="K19:K29" si="1">ROUNDDOWN(I19*J19,2)</f>
        <v>0</v>
      </c>
      <c r="L19" s="19">
        <v>37756</v>
      </c>
      <c r="M19" s="22">
        <v>3.98</v>
      </c>
      <c r="N19" s="21">
        <f t="shared" ref="N19:N29" si="2">ROUNDDOWN(L19*M19,2)</f>
        <v>150268.88</v>
      </c>
      <c r="O19" s="19">
        <v>37756</v>
      </c>
      <c r="P19" s="22"/>
      <c r="Q19" s="21">
        <f t="shared" ref="Q19:Q29" si="3">ROUNDDOWN(O19*P19,2)</f>
        <v>0</v>
      </c>
      <c r="R19" s="25">
        <f>ROUNDDOWN(E19+H19+K19+N19+Q19,0)</f>
        <v>150268</v>
      </c>
    </row>
    <row r="20" spans="1:19" ht="24" customHeight="1" x14ac:dyDescent="0.2">
      <c r="A20" s="14" t="s">
        <v>39</v>
      </c>
      <c r="B20" s="18">
        <v>388</v>
      </c>
      <c r="C20" s="22"/>
      <c r="D20" s="23">
        <v>0.85</v>
      </c>
      <c r="E20" s="21">
        <f t="shared" ref="E20:E29" si="4">ROUNDDOWN(B20*C20*D20,2)</f>
        <v>0</v>
      </c>
      <c r="F20" s="34">
        <v>36451</v>
      </c>
      <c r="G20" s="22"/>
      <c r="H20" s="21">
        <f t="shared" si="0"/>
        <v>0</v>
      </c>
      <c r="I20" s="19">
        <v>36451</v>
      </c>
      <c r="J20" s="24"/>
      <c r="K20" s="21">
        <f t="shared" si="1"/>
        <v>0</v>
      </c>
      <c r="L20" s="19">
        <v>36451</v>
      </c>
      <c r="M20" s="22">
        <v>3.98</v>
      </c>
      <c r="N20" s="21">
        <f t="shared" si="2"/>
        <v>145074.98000000001</v>
      </c>
      <c r="O20" s="19">
        <v>36451</v>
      </c>
      <c r="P20" s="22"/>
      <c r="Q20" s="21">
        <f t="shared" si="3"/>
        <v>0</v>
      </c>
      <c r="R20" s="25">
        <f t="shared" ref="R20:R29" si="5">ROUNDDOWN(E20+H20+K20+N20+Q20,0)</f>
        <v>145074</v>
      </c>
    </row>
    <row r="21" spans="1:19" ht="24" customHeight="1" x14ac:dyDescent="0.2">
      <c r="A21" s="14" t="s">
        <v>40</v>
      </c>
      <c r="B21" s="18">
        <v>388</v>
      </c>
      <c r="C21" s="22"/>
      <c r="D21" s="23">
        <v>0.85</v>
      </c>
      <c r="E21" s="21">
        <f t="shared" si="4"/>
        <v>0</v>
      </c>
      <c r="F21" s="34">
        <v>48845</v>
      </c>
      <c r="G21" s="22"/>
      <c r="H21" s="21">
        <f t="shared" si="0"/>
        <v>0</v>
      </c>
      <c r="I21" s="19">
        <v>48845</v>
      </c>
      <c r="J21" s="24"/>
      <c r="K21" s="21">
        <f t="shared" si="1"/>
        <v>0</v>
      </c>
      <c r="L21" s="19">
        <v>48845</v>
      </c>
      <c r="M21" s="22">
        <v>3.98</v>
      </c>
      <c r="N21" s="21">
        <f t="shared" si="2"/>
        <v>194403.1</v>
      </c>
      <c r="O21" s="19">
        <v>48845</v>
      </c>
      <c r="P21" s="22"/>
      <c r="Q21" s="21">
        <f t="shared" si="3"/>
        <v>0</v>
      </c>
      <c r="R21" s="25">
        <f t="shared" si="5"/>
        <v>194403</v>
      </c>
    </row>
    <row r="22" spans="1:19" ht="24" customHeight="1" x14ac:dyDescent="0.2">
      <c r="A22" s="14" t="s">
        <v>41</v>
      </c>
      <c r="B22" s="18">
        <v>388</v>
      </c>
      <c r="C22" s="22"/>
      <c r="D22" s="23">
        <v>0.85</v>
      </c>
      <c r="E22" s="21">
        <f t="shared" si="4"/>
        <v>0</v>
      </c>
      <c r="F22" s="34">
        <v>68554</v>
      </c>
      <c r="G22" s="22"/>
      <c r="H22" s="21">
        <f t="shared" si="0"/>
        <v>0</v>
      </c>
      <c r="I22" s="19">
        <v>68554</v>
      </c>
      <c r="J22" s="24"/>
      <c r="K22" s="21">
        <f t="shared" si="1"/>
        <v>0</v>
      </c>
      <c r="L22" s="19">
        <v>68554</v>
      </c>
      <c r="M22" s="22">
        <v>3.98</v>
      </c>
      <c r="N22" s="21">
        <f t="shared" si="2"/>
        <v>272844.92</v>
      </c>
      <c r="O22" s="19">
        <v>68554</v>
      </c>
      <c r="P22" s="22"/>
      <c r="Q22" s="21">
        <f t="shared" si="3"/>
        <v>0</v>
      </c>
      <c r="R22" s="25">
        <f t="shared" si="5"/>
        <v>272844</v>
      </c>
    </row>
    <row r="23" spans="1:19" ht="24" customHeight="1" x14ac:dyDescent="0.2">
      <c r="A23" s="14" t="s">
        <v>42</v>
      </c>
      <c r="B23" s="18">
        <v>388</v>
      </c>
      <c r="C23" s="22"/>
      <c r="D23" s="23">
        <v>0.85</v>
      </c>
      <c r="E23" s="21">
        <f t="shared" si="4"/>
        <v>0</v>
      </c>
      <c r="F23" s="34">
        <v>42800</v>
      </c>
      <c r="G23" s="22"/>
      <c r="H23" s="21">
        <f t="shared" si="0"/>
        <v>0</v>
      </c>
      <c r="I23" s="19">
        <v>42800</v>
      </c>
      <c r="J23" s="24"/>
      <c r="K23" s="21">
        <f t="shared" si="1"/>
        <v>0</v>
      </c>
      <c r="L23" s="19">
        <v>42800</v>
      </c>
      <c r="M23" s="22">
        <v>3.98</v>
      </c>
      <c r="N23" s="21">
        <f t="shared" si="2"/>
        <v>170344</v>
      </c>
      <c r="O23" s="19">
        <v>42800</v>
      </c>
      <c r="P23" s="22"/>
      <c r="Q23" s="21">
        <f t="shared" si="3"/>
        <v>0</v>
      </c>
      <c r="R23" s="25">
        <f t="shared" si="5"/>
        <v>170344</v>
      </c>
    </row>
    <row r="24" spans="1:19" ht="24" customHeight="1" x14ac:dyDescent="0.2">
      <c r="A24" s="14" t="s">
        <v>49</v>
      </c>
      <c r="B24" s="18">
        <v>388</v>
      </c>
      <c r="C24" s="22"/>
      <c r="D24" s="23">
        <v>0.85</v>
      </c>
      <c r="E24" s="21">
        <f t="shared" si="4"/>
        <v>0</v>
      </c>
      <c r="F24" s="34">
        <v>58693</v>
      </c>
      <c r="G24" s="22"/>
      <c r="H24" s="21">
        <f t="shared" si="0"/>
        <v>0</v>
      </c>
      <c r="I24" s="19">
        <v>58693</v>
      </c>
      <c r="J24" s="24"/>
      <c r="K24" s="21">
        <f t="shared" si="1"/>
        <v>0</v>
      </c>
      <c r="L24" s="19">
        <v>58693</v>
      </c>
      <c r="M24" s="22">
        <v>3.98</v>
      </c>
      <c r="N24" s="21">
        <f t="shared" si="2"/>
        <v>233598.14</v>
      </c>
      <c r="O24" s="19">
        <v>58693</v>
      </c>
      <c r="P24" s="22"/>
      <c r="Q24" s="21">
        <f t="shared" si="3"/>
        <v>0</v>
      </c>
      <c r="R24" s="25">
        <f t="shared" si="5"/>
        <v>233598</v>
      </c>
    </row>
    <row r="25" spans="1:19" ht="24" customHeight="1" x14ac:dyDescent="0.2">
      <c r="A25" s="14" t="s">
        <v>50</v>
      </c>
      <c r="B25" s="18">
        <v>388</v>
      </c>
      <c r="C25" s="22"/>
      <c r="D25" s="23">
        <v>0.85</v>
      </c>
      <c r="E25" s="21">
        <f t="shared" si="4"/>
        <v>0</v>
      </c>
      <c r="F25" s="34">
        <v>41178</v>
      </c>
      <c r="G25" s="22"/>
      <c r="H25" s="21">
        <f t="shared" si="0"/>
        <v>0</v>
      </c>
      <c r="I25" s="19">
        <v>41178</v>
      </c>
      <c r="J25" s="24"/>
      <c r="K25" s="21">
        <f t="shared" si="1"/>
        <v>0</v>
      </c>
      <c r="L25" s="19">
        <v>41178</v>
      </c>
      <c r="M25" s="22">
        <v>3.98</v>
      </c>
      <c r="N25" s="21">
        <f t="shared" si="2"/>
        <v>163888.44</v>
      </c>
      <c r="O25" s="19">
        <v>41178</v>
      </c>
      <c r="P25" s="22"/>
      <c r="Q25" s="21">
        <f t="shared" si="3"/>
        <v>0</v>
      </c>
      <c r="R25" s="25">
        <f t="shared" si="5"/>
        <v>163888</v>
      </c>
    </row>
    <row r="26" spans="1:19" ht="24" customHeight="1" x14ac:dyDescent="0.2">
      <c r="A26" s="14" t="s">
        <v>51</v>
      </c>
      <c r="B26" s="18">
        <v>388</v>
      </c>
      <c r="C26" s="22"/>
      <c r="D26" s="23">
        <v>0.85</v>
      </c>
      <c r="E26" s="21">
        <f t="shared" si="4"/>
        <v>0</v>
      </c>
      <c r="F26" s="34">
        <v>43138</v>
      </c>
      <c r="G26" s="22"/>
      <c r="H26" s="21">
        <f t="shared" si="0"/>
        <v>0</v>
      </c>
      <c r="I26" s="19">
        <v>43138</v>
      </c>
      <c r="J26" s="24"/>
      <c r="K26" s="21">
        <f t="shared" si="1"/>
        <v>0</v>
      </c>
      <c r="L26" s="19">
        <v>43138</v>
      </c>
      <c r="M26" s="22">
        <v>3.98</v>
      </c>
      <c r="N26" s="21">
        <f t="shared" si="2"/>
        <v>171689.24</v>
      </c>
      <c r="O26" s="19">
        <v>43138</v>
      </c>
      <c r="P26" s="22"/>
      <c r="Q26" s="21">
        <f t="shared" si="3"/>
        <v>0</v>
      </c>
      <c r="R26" s="25">
        <f t="shared" si="5"/>
        <v>171689</v>
      </c>
    </row>
    <row r="27" spans="1:19" ht="24" customHeight="1" x14ac:dyDescent="0.2">
      <c r="A27" s="14" t="s">
        <v>36</v>
      </c>
      <c r="B27" s="18">
        <v>388</v>
      </c>
      <c r="C27" s="22"/>
      <c r="D27" s="23">
        <v>0.85</v>
      </c>
      <c r="E27" s="21">
        <f t="shared" si="4"/>
        <v>0</v>
      </c>
      <c r="F27" s="34">
        <v>57816</v>
      </c>
      <c r="G27" s="22"/>
      <c r="H27" s="21">
        <f t="shared" si="0"/>
        <v>0</v>
      </c>
      <c r="I27" s="19">
        <v>57816</v>
      </c>
      <c r="J27" s="24"/>
      <c r="K27" s="21">
        <f t="shared" si="1"/>
        <v>0</v>
      </c>
      <c r="L27" s="19">
        <v>57816</v>
      </c>
      <c r="M27" s="22">
        <v>3.98</v>
      </c>
      <c r="N27" s="21">
        <f t="shared" si="2"/>
        <v>230107.68</v>
      </c>
      <c r="O27" s="19">
        <v>57816</v>
      </c>
      <c r="P27" s="22"/>
      <c r="Q27" s="21">
        <f t="shared" si="3"/>
        <v>0</v>
      </c>
      <c r="R27" s="25">
        <f t="shared" si="5"/>
        <v>230107</v>
      </c>
    </row>
    <row r="28" spans="1:19" ht="24" customHeight="1" x14ac:dyDescent="0.2">
      <c r="A28" s="14" t="s">
        <v>37</v>
      </c>
      <c r="B28" s="18">
        <v>388</v>
      </c>
      <c r="C28" s="22"/>
      <c r="D28" s="23">
        <v>0.85</v>
      </c>
      <c r="E28" s="21">
        <f t="shared" si="4"/>
        <v>0</v>
      </c>
      <c r="F28" s="34">
        <v>70530</v>
      </c>
      <c r="G28" s="22"/>
      <c r="H28" s="21">
        <f t="shared" si="0"/>
        <v>0</v>
      </c>
      <c r="I28" s="19">
        <v>70530</v>
      </c>
      <c r="J28" s="24"/>
      <c r="K28" s="21">
        <f t="shared" si="1"/>
        <v>0</v>
      </c>
      <c r="L28" s="19">
        <v>70530</v>
      </c>
      <c r="M28" s="22">
        <v>3.98</v>
      </c>
      <c r="N28" s="21">
        <f t="shared" si="2"/>
        <v>280709.40000000002</v>
      </c>
      <c r="O28" s="19">
        <v>70530</v>
      </c>
      <c r="P28" s="22"/>
      <c r="Q28" s="21">
        <f t="shared" si="3"/>
        <v>0</v>
      </c>
      <c r="R28" s="25">
        <f t="shared" si="5"/>
        <v>280709</v>
      </c>
    </row>
    <row r="29" spans="1:19" ht="24" customHeight="1" thickBot="1" x14ac:dyDescent="0.25">
      <c r="A29" s="14" t="s">
        <v>38</v>
      </c>
      <c r="B29" s="18">
        <v>388</v>
      </c>
      <c r="C29" s="22"/>
      <c r="D29" s="23">
        <v>0.85</v>
      </c>
      <c r="E29" s="21">
        <f t="shared" si="4"/>
        <v>0</v>
      </c>
      <c r="F29" s="34">
        <v>58578</v>
      </c>
      <c r="G29" s="22"/>
      <c r="H29" s="21">
        <f t="shared" si="0"/>
        <v>0</v>
      </c>
      <c r="I29" s="19">
        <v>58578</v>
      </c>
      <c r="J29" s="24"/>
      <c r="K29" s="21">
        <f t="shared" si="1"/>
        <v>0</v>
      </c>
      <c r="L29" s="19">
        <v>58578</v>
      </c>
      <c r="M29" s="22">
        <v>3.98</v>
      </c>
      <c r="N29" s="21">
        <f t="shared" si="2"/>
        <v>233140.44</v>
      </c>
      <c r="O29" s="19">
        <v>58578</v>
      </c>
      <c r="P29" s="22"/>
      <c r="Q29" s="21">
        <f t="shared" si="3"/>
        <v>0</v>
      </c>
      <c r="R29" s="25">
        <f t="shared" si="5"/>
        <v>233140</v>
      </c>
    </row>
    <row r="30" spans="1:19" ht="33.4" customHeight="1" thickBot="1" x14ac:dyDescent="0.25">
      <c r="A30" s="7"/>
      <c r="B30" s="8"/>
      <c r="C30" s="8"/>
      <c r="E30" s="29" t="s">
        <v>11</v>
      </c>
      <c r="F30" s="20">
        <f>SUM(F18:F29)</f>
        <v>610124</v>
      </c>
      <c r="P30" s="65" t="s">
        <v>22</v>
      </c>
      <c r="Q30" s="66"/>
      <c r="R30" s="31">
        <f>SUM(R18:R29)</f>
        <v>2428288</v>
      </c>
    </row>
    <row r="31" spans="1:19" ht="33.4" customHeight="1" thickBot="1" x14ac:dyDescent="0.25">
      <c r="A31" s="7"/>
      <c r="B31" s="3"/>
      <c r="C31" s="3"/>
      <c r="D31" s="3"/>
      <c r="E31" s="3"/>
      <c r="P31" s="67" t="s">
        <v>45</v>
      </c>
      <c r="Q31" s="68"/>
      <c r="R31" s="33">
        <f>SUM(R18:R29)+SUM(R18:R25)</f>
        <v>3940931</v>
      </c>
      <c r="S31" s="2"/>
    </row>
    <row r="32" spans="1:19" ht="33.4" customHeight="1" thickBot="1" x14ac:dyDescent="0.25">
      <c r="A32" s="7"/>
      <c r="B32" s="3"/>
      <c r="C32" s="3"/>
      <c r="D32" s="3"/>
      <c r="E32" s="3"/>
      <c r="P32" s="69" t="s">
        <v>46</v>
      </c>
      <c r="Q32" s="68"/>
      <c r="R32" s="31">
        <f>SUM(Q18:Q29)+SUM(Q18:Q26)</f>
        <v>0</v>
      </c>
    </row>
    <row r="33" spans="1:21" ht="33.4" customHeight="1" thickBot="1" x14ac:dyDescent="0.25">
      <c r="A33" s="7"/>
      <c r="B33" s="3"/>
      <c r="C33" s="3"/>
      <c r="D33" s="3"/>
      <c r="E33" s="3"/>
      <c r="P33" s="70" t="s">
        <v>52</v>
      </c>
      <c r="Q33" s="71"/>
      <c r="R33" s="32">
        <f>R31-R32</f>
        <v>3940931</v>
      </c>
    </row>
    <row r="34" spans="1:21" ht="22.5" customHeight="1" x14ac:dyDescent="0.2">
      <c r="A34" s="7"/>
      <c r="B34" s="3"/>
      <c r="C34" s="3"/>
      <c r="D34" s="3"/>
      <c r="E34" s="3"/>
      <c r="F34" s="3"/>
      <c r="G34" s="3"/>
      <c r="H34" s="5"/>
      <c r="I34" s="5"/>
      <c r="J34" s="5"/>
      <c r="K34" s="5"/>
      <c r="L34" s="5"/>
      <c r="M34" s="5"/>
      <c r="N34" s="5"/>
      <c r="O34" s="5"/>
      <c r="P34" s="15"/>
      <c r="Q34" s="5"/>
      <c r="R34" s="15" t="s">
        <v>20</v>
      </c>
    </row>
    <row r="35" spans="1:21" ht="22.5" customHeight="1" x14ac:dyDescent="0.2">
      <c r="A35" s="7"/>
      <c r="B35" s="3"/>
      <c r="C35" s="3"/>
      <c r="D35" s="3"/>
      <c r="E35" s="3"/>
      <c r="F35" s="3"/>
      <c r="G35" s="3"/>
      <c r="H35" s="5"/>
      <c r="I35" s="5"/>
      <c r="J35" s="5"/>
      <c r="K35" s="5"/>
      <c r="L35" s="5"/>
      <c r="M35" s="5"/>
      <c r="N35" s="5"/>
      <c r="O35" s="5"/>
      <c r="P35" s="15"/>
      <c r="Q35" s="5"/>
      <c r="R35" s="15"/>
    </row>
    <row r="36" spans="1:21" ht="22.5" customHeight="1" thickBot="1" x14ac:dyDescent="0.25">
      <c r="A36" s="7"/>
      <c r="B36" s="3"/>
      <c r="C36" s="3"/>
      <c r="D36" s="3"/>
      <c r="E36" s="3"/>
      <c r="F36" s="3"/>
      <c r="G36" s="3"/>
      <c r="H36" s="5"/>
      <c r="I36" s="5"/>
      <c r="J36" s="5"/>
      <c r="K36" s="5"/>
      <c r="L36" s="5"/>
      <c r="M36" s="5"/>
      <c r="N36" s="5"/>
      <c r="O36" s="5"/>
      <c r="P36" s="15"/>
      <c r="Q36" s="5"/>
      <c r="R36" s="15"/>
    </row>
    <row r="37" spans="1:21" ht="12" customHeight="1" x14ac:dyDescent="0.2">
      <c r="A37" s="7"/>
      <c r="B37" s="55" t="s">
        <v>12</v>
      </c>
      <c r="C37" s="56"/>
      <c r="D37" s="43"/>
      <c r="E37" s="44"/>
      <c r="F37" s="44"/>
      <c r="G37" s="44"/>
      <c r="H37" s="44"/>
      <c r="I37" s="44"/>
      <c r="J37" s="44"/>
      <c r="K37" s="44"/>
      <c r="L37" s="45"/>
      <c r="M37" s="5"/>
      <c r="N37" s="5"/>
      <c r="O37" s="5"/>
      <c r="P37" s="5"/>
      <c r="Q37" s="5"/>
      <c r="R37" s="5"/>
      <c r="S37" s="5"/>
      <c r="T37" s="5"/>
      <c r="U37" s="5"/>
    </row>
    <row r="38" spans="1:21" ht="12" customHeight="1" x14ac:dyDescent="0.2">
      <c r="B38" s="57"/>
      <c r="C38" s="39"/>
      <c r="D38" s="46"/>
      <c r="E38" s="47"/>
      <c r="F38" s="47"/>
      <c r="G38" s="47"/>
      <c r="H38" s="47"/>
      <c r="I38" s="47"/>
      <c r="J38" s="47"/>
      <c r="K38" s="47"/>
      <c r="L38" s="48"/>
      <c r="M38" s="4"/>
      <c r="N38" s="4"/>
      <c r="O38" s="4"/>
      <c r="P38" s="4"/>
      <c r="Q38" s="4"/>
      <c r="R38" s="4"/>
      <c r="S38" s="4"/>
      <c r="T38" s="4"/>
      <c r="U38" s="10"/>
    </row>
    <row r="39" spans="1:21" ht="12" customHeight="1" x14ac:dyDescent="0.2">
      <c r="B39" s="57"/>
      <c r="C39" s="39"/>
      <c r="D39" s="46"/>
      <c r="E39" s="47"/>
      <c r="F39" s="47"/>
      <c r="G39" s="47"/>
      <c r="H39" s="47"/>
      <c r="I39" s="47"/>
      <c r="J39" s="47"/>
      <c r="K39" s="47"/>
      <c r="L39" s="48"/>
    </row>
    <row r="40" spans="1:21" ht="12" customHeight="1" x14ac:dyDescent="0.2">
      <c r="B40" s="35" t="s">
        <v>14</v>
      </c>
      <c r="C40" s="36"/>
      <c r="D40" s="46"/>
      <c r="E40" s="47"/>
      <c r="F40" s="47"/>
      <c r="G40" s="47"/>
      <c r="H40" s="47"/>
      <c r="I40" s="47"/>
      <c r="J40" s="47"/>
      <c r="K40" s="47"/>
      <c r="L40" s="48"/>
    </row>
    <row r="41" spans="1:21" ht="12" customHeight="1" x14ac:dyDescent="0.2">
      <c r="B41" s="35"/>
      <c r="C41" s="36"/>
      <c r="D41" s="46"/>
      <c r="E41" s="47"/>
      <c r="F41" s="47"/>
      <c r="G41" s="47"/>
      <c r="H41" s="47"/>
      <c r="I41" s="47"/>
      <c r="J41" s="47"/>
      <c r="K41" s="47"/>
      <c r="L41" s="48"/>
    </row>
    <row r="42" spans="1:21" ht="12" customHeight="1" x14ac:dyDescent="0.2">
      <c r="B42" s="35"/>
      <c r="C42" s="36"/>
      <c r="D42" s="46"/>
      <c r="E42" s="47"/>
      <c r="F42" s="47"/>
      <c r="G42" s="47"/>
      <c r="H42" s="47"/>
      <c r="I42" s="47"/>
      <c r="J42" s="47"/>
      <c r="K42" s="47"/>
      <c r="L42" s="48"/>
    </row>
    <row r="43" spans="1:21" ht="12" customHeight="1" x14ac:dyDescent="0.2">
      <c r="B43" s="35" t="s">
        <v>53</v>
      </c>
      <c r="C43" s="36"/>
      <c r="D43" s="46"/>
      <c r="E43" s="47"/>
      <c r="F43" s="47"/>
      <c r="G43" s="47"/>
      <c r="H43" s="47"/>
      <c r="I43" s="47"/>
      <c r="J43" s="47"/>
      <c r="K43" s="47"/>
      <c r="L43" s="48"/>
    </row>
    <row r="44" spans="1:21" ht="12" customHeight="1" x14ac:dyDescent="0.2">
      <c r="B44" s="35"/>
      <c r="C44" s="36"/>
      <c r="D44" s="46"/>
      <c r="E44" s="47"/>
      <c r="F44" s="47"/>
      <c r="G44" s="47"/>
      <c r="H44" s="47"/>
      <c r="I44" s="47"/>
      <c r="J44" s="47"/>
      <c r="K44" s="47"/>
      <c r="L44" s="48"/>
    </row>
    <row r="45" spans="1:21" ht="12" customHeight="1" thickBot="1" x14ac:dyDescent="0.25">
      <c r="B45" s="37"/>
      <c r="C45" s="38"/>
      <c r="D45" s="49"/>
      <c r="E45" s="50"/>
      <c r="F45" s="50"/>
      <c r="G45" s="50"/>
      <c r="H45" s="50"/>
      <c r="I45" s="50"/>
      <c r="J45" s="50"/>
      <c r="K45" s="50"/>
      <c r="L45" s="51"/>
    </row>
  </sheetData>
  <mergeCells count="17">
    <mergeCell ref="O16:Q16"/>
    <mergeCell ref="L16:N16"/>
    <mergeCell ref="A3:R5"/>
    <mergeCell ref="B40:C42"/>
    <mergeCell ref="P30:Q30"/>
    <mergeCell ref="P31:Q31"/>
    <mergeCell ref="P32:Q32"/>
    <mergeCell ref="P33:Q33"/>
    <mergeCell ref="B43:C45"/>
    <mergeCell ref="A16:A17"/>
    <mergeCell ref="B16:E16"/>
    <mergeCell ref="D37:L39"/>
    <mergeCell ref="D40:L42"/>
    <mergeCell ref="D43:L45"/>
    <mergeCell ref="F16:H16"/>
    <mergeCell ref="I16:K16"/>
    <mergeCell ref="B37:C39"/>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45"/>
  <sheetViews>
    <sheetView view="pageBreakPreview" topLeftCell="A23" zoomScaleNormal="100" zoomScaleSheetLayoutView="100" workbookViewId="0">
      <selection activeCell="O18" sqref="O18:O29"/>
    </sheetView>
  </sheetViews>
  <sheetFormatPr defaultColWidth="9" defaultRowHeight="11" x14ac:dyDescent="0.2"/>
  <cols>
    <col min="1" max="1" width="9.08984375" style="1" customWidth="1"/>
    <col min="2" max="3" width="12.6328125" style="1" customWidth="1"/>
    <col min="4" max="4" width="6.26953125" style="1" customWidth="1"/>
    <col min="5" max="5" width="14.6328125" style="1" customWidth="1"/>
    <col min="6" max="7" width="12.6328125" style="1" customWidth="1"/>
    <col min="8" max="8" width="14.6328125" style="1" customWidth="1"/>
    <col min="9" max="10" width="12.6328125" style="1" customWidth="1"/>
    <col min="11" max="11" width="14.6328125" style="1" customWidth="1"/>
    <col min="12" max="13" width="12.6328125" style="1" customWidth="1"/>
    <col min="14" max="14" width="14.6328125" style="1" customWidth="1"/>
    <col min="15" max="16" width="12.6328125" style="1" customWidth="1"/>
    <col min="17" max="17" width="14.6328125" style="1" customWidth="1"/>
    <col min="18" max="18" width="19.7265625" style="1" bestFit="1" customWidth="1"/>
    <col min="19" max="20" width="11.08984375" style="1" customWidth="1"/>
    <col min="21" max="21" width="19.7265625" style="1" customWidth="1"/>
    <col min="22" max="16384" width="9" style="1"/>
  </cols>
  <sheetData>
    <row r="1" spans="1:23" x14ac:dyDescent="0.2">
      <c r="A1" s="1" t="s">
        <v>17</v>
      </c>
    </row>
    <row r="2" spans="1:23" ht="11.25" customHeight="1" x14ac:dyDescent="0.2">
      <c r="C2" s="11" t="s">
        <v>18</v>
      </c>
      <c r="D2" s="12"/>
      <c r="E2" s="12"/>
      <c r="F2" s="12"/>
      <c r="G2" s="12"/>
      <c r="H2" s="12"/>
      <c r="I2" s="12"/>
      <c r="J2" s="12"/>
      <c r="K2" s="12"/>
      <c r="L2" s="12"/>
      <c r="M2" s="12"/>
      <c r="N2" s="12"/>
      <c r="O2" s="12"/>
      <c r="P2" s="12"/>
      <c r="Q2" s="12"/>
    </row>
    <row r="3" spans="1:23" ht="11.25" customHeight="1" x14ac:dyDescent="0.2">
      <c r="A3" s="64" t="s">
        <v>56</v>
      </c>
      <c r="B3" s="64"/>
      <c r="C3" s="64"/>
      <c r="D3" s="64"/>
      <c r="E3" s="64"/>
      <c r="F3" s="64"/>
      <c r="G3" s="64"/>
      <c r="H3" s="64"/>
      <c r="I3" s="64"/>
      <c r="J3" s="64"/>
      <c r="K3" s="64"/>
      <c r="L3" s="64"/>
      <c r="M3" s="64"/>
      <c r="N3" s="64"/>
      <c r="O3" s="64"/>
      <c r="P3" s="64"/>
      <c r="Q3" s="64"/>
      <c r="R3" s="64"/>
    </row>
    <row r="4" spans="1:23" ht="11.25" customHeight="1" x14ac:dyDescent="0.2">
      <c r="A4" s="64"/>
      <c r="B4" s="64"/>
      <c r="C4" s="64"/>
      <c r="D4" s="64"/>
      <c r="E4" s="64"/>
      <c r="F4" s="64"/>
      <c r="G4" s="64"/>
      <c r="H4" s="64"/>
      <c r="I4" s="64"/>
      <c r="J4" s="64"/>
      <c r="K4" s="64"/>
      <c r="L4" s="64"/>
      <c r="M4" s="64"/>
      <c r="N4" s="64"/>
      <c r="O4" s="64"/>
      <c r="P4" s="64"/>
      <c r="Q4" s="64"/>
      <c r="R4" s="64"/>
    </row>
    <row r="5" spans="1:23" ht="13.5" customHeight="1" x14ac:dyDescent="0.2">
      <c r="A5" s="64"/>
      <c r="B5" s="64"/>
      <c r="C5" s="64"/>
      <c r="D5" s="64"/>
      <c r="E5" s="64"/>
      <c r="F5" s="64"/>
      <c r="G5" s="64"/>
      <c r="H5" s="64"/>
      <c r="I5" s="64"/>
      <c r="J5" s="64"/>
      <c r="K5" s="64"/>
      <c r="L5" s="64"/>
      <c r="M5" s="64"/>
      <c r="N5" s="64"/>
      <c r="O5" s="64"/>
      <c r="P5" s="64"/>
      <c r="Q5" s="64"/>
      <c r="R5" s="64"/>
    </row>
    <row r="6" spans="1:23" ht="13" x14ac:dyDescent="0.2">
      <c r="B6" s="1" t="s">
        <v>19</v>
      </c>
      <c r="C6" s="9"/>
      <c r="D6" s="9"/>
      <c r="E6" s="9"/>
      <c r="F6" s="9"/>
      <c r="G6" s="9"/>
      <c r="H6" s="9"/>
      <c r="I6" s="9"/>
      <c r="J6" s="9"/>
      <c r="K6" s="9"/>
      <c r="R6" s="27" t="s">
        <v>27</v>
      </c>
    </row>
    <row r="7" spans="1:23" ht="13" x14ac:dyDescent="0.2">
      <c r="C7" s="9"/>
      <c r="D7" s="9"/>
      <c r="E7" s="9"/>
      <c r="F7" s="9"/>
      <c r="G7" s="9"/>
      <c r="H7" s="9"/>
      <c r="I7" s="9"/>
      <c r="J7" s="9"/>
      <c r="R7" s="5" t="s">
        <v>26</v>
      </c>
    </row>
    <row r="8" spans="1:23" ht="13" x14ac:dyDescent="0.2">
      <c r="C8" s="9"/>
      <c r="D8" s="9"/>
      <c r="E8" s="9"/>
      <c r="F8" s="9"/>
      <c r="G8" s="9"/>
      <c r="H8" s="9"/>
      <c r="I8" s="9"/>
      <c r="J8" s="9"/>
      <c r="R8" s="5"/>
    </row>
    <row r="9" spans="1:23" ht="13" x14ac:dyDescent="0.2">
      <c r="C9" s="9"/>
      <c r="D9" s="9"/>
      <c r="E9" s="9"/>
      <c r="F9" s="9"/>
      <c r="G9" s="9"/>
      <c r="H9" s="9"/>
      <c r="I9" s="9"/>
      <c r="J9" s="9"/>
      <c r="M9" s="1" t="s">
        <v>23</v>
      </c>
      <c r="R9" s="5"/>
    </row>
    <row r="10" spans="1:23" ht="13" x14ac:dyDescent="0.2">
      <c r="C10" s="9"/>
      <c r="D10" s="9"/>
      <c r="E10" s="9"/>
      <c r="F10" s="9"/>
      <c r="G10" s="9"/>
      <c r="H10" s="9"/>
      <c r="I10" s="9"/>
      <c r="J10" s="9"/>
    </row>
    <row r="11" spans="1:23" ht="14.15" customHeight="1" x14ac:dyDescent="0.2">
      <c r="C11" s="9"/>
      <c r="D11" s="9"/>
      <c r="E11" s="9"/>
      <c r="F11" s="9"/>
      <c r="G11" s="9"/>
      <c r="H11" s="9"/>
      <c r="I11" s="9"/>
      <c r="J11" s="9"/>
      <c r="M11" s="26" t="s">
        <v>24</v>
      </c>
    </row>
    <row r="12" spans="1:23" ht="14.15" customHeight="1" x14ac:dyDescent="0.2">
      <c r="C12" s="9"/>
      <c r="D12" s="9"/>
      <c r="E12" s="9"/>
      <c r="F12" s="9"/>
      <c r="G12" s="9"/>
      <c r="H12" s="9"/>
      <c r="I12" s="9"/>
      <c r="J12" s="9"/>
      <c r="M12" s="2"/>
    </row>
    <row r="13" spans="1:23" ht="14.15" customHeight="1" x14ac:dyDescent="0.2">
      <c r="M13" s="26" t="s">
        <v>25</v>
      </c>
    </row>
    <row r="14" spans="1:23" ht="20.149999999999999" customHeight="1" x14ac:dyDescent="0.2">
      <c r="E14" s="3"/>
      <c r="F14" s="4"/>
      <c r="G14" s="3"/>
      <c r="W14" s="3"/>
    </row>
    <row r="15" spans="1:23" ht="11.5" thickBot="1" x14ac:dyDescent="0.25">
      <c r="R15" s="5" t="s">
        <v>0</v>
      </c>
    </row>
    <row r="16" spans="1:23" ht="41.5" customHeight="1" thickTop="1" x14ac:dyDescent="0.2">
      <c r="A16" s="36" t="s">
        <v>15</v>
      </c>
      <c r="B16" s="40" t="s">
        <v>1</v>
      </c>
      <c r="C16" s="41"/>
      <c r="D16" s="41"/>
      <c r="E16" s="42"/>
      <c r="F16" s="40" t="s">
        <v>32</v>
      </c>
      <c r="G16" s="41"/>
      <c r="H16" s="42"/>
      <c r="I16" s="52" t="s">
        <v>33</v>
      </c>
      <c r="J16" s="53"/>
      <c r="K16" s="54"/>
      <c r="L16" s="61" t="s">
        <v>2</v>
      </c>
      <c r="M16" s="62"/>
      <c r="N16" s="63"/>
      <c r="O16" s="58" t="s">
        <v>34</v>
      </c>
      <c r="P16" s="59"/>
      <c r="Q16" s="60"/>
      <c r="R16" s="6" t="s">
        <v>3</v>
      </c>
    </row>
    <row r="17" spans="1:19" ht="70" customHeight="1" x14ac:dyDescent="0.2">
      <c r="A17" s="39"/>
      <c r="B17" s="16" t="s">
        <v>4</v>
      </c>
      <c r="C17" s="13" t="s">
        <v>28</v>
      </c>
      <c r="D17" s="13" t="s">
        <v>21</v>
      </c>
      <c r="E17" s="14" t="s">
        <v>5</v>
      </c>
      <c r="F17" s="16" t="s">
        <v>6</v>
      </c>
      <c r="G17" s="13" t="s">
        <v>35</v>
      </c>
      <c r="H17" s="14" t="s">
        <v>7</v>
      </c>
      <c r="I17" s="16" t="s">
        <v>6</v>
      </c>
      <c r="J17" s="13" t="s">
        <v>57</v>
      </c>
      <c r="K17" s="14" t="s">
        <v>8</v>
      </c>
      <c r="L17" s="16" t="s">
        <v>6</v>
      </c>
      <c r="M17" s="28" t="s">
        <v>58</v>
      </c>
      <c r="N17" s="14" t="s">
        <v>9</v>
      </c>
      <c r="O17" s="16" t="s">
        <v>6</v>
      </c>
      <c r="P17" s="28" t="s">
        <v>13</v>
      </c>
      <c r="Q17" s="17" t="s">
        <v>10</v>
      </c>
      <c r="R17" s="30" t="s">
        <v>29</v>
      </c>
    </row>
    <row r="18" spans="1:19" ht="24" customHeight="1" x14ac:dyDescent="0.2">
      <c r="A18" s="14" t="s">
        <v>47</v>
      </c>
      <c r="B18" s="18">
        <v>388</v>
      </c>
      <c r="C18" s="22">
        <v>1234.5</v>
      </c>
      <c r="D18" s="23">
        <v>0.85</v>
      </c>
      <c r="E18" s="21">
        <f>ROUNDDOWN(B18*C18*D18,2)</f>
        <v>407138.1</v>
      </c>
      <c r="F18" s="19">
        <v>45785</v>
      </c>
      <c r="G18" s="22">
        <v>14.7</v>
      </c>
      <c r="H18" s="21">
        <f>ROUNDDOWN(F18*G18,2)</f>
        <v>673039.5</v>
      </c>
      <c r="I18" s="19">
        <v>45785</v>
      </c>
      <c r="J18" s="24">
        <v>-1.48</v>
      </c>
      <c r="K18" s="21">
        <f>ROUNDDOWN(I18*J18,2)</f>
        <v>-67761.8</v>
      </c>
      <c r="L18" s="19">
        <v>45785</v>
      </c>
      <c r="M18" s="22">
        <v>3.98</v>
      </c>
      <c r="N18" s="21">
        <f>ROUNDDOWN(L18*M18,2)</f>
        <v>182224.3</v>
      </c>
      <c r="O18" s="19">
        <v>45785</v>
      </c>
      <c r="P18" s="22"/>
      <c r="Q18" s="21">
        <f>ROUNDDOWN(O18*P18,2)</f>
        <v>0</v>
      </c>
      <c r="R18" s="25">
        <f>ROUNDDOWN(E18+H18+K18+N18+Q18,0)</f>
        <v>1194640</v>
      </c>
    </row>
    <row r="19" spans="1:19" ht="24" customHeight="1" x14ac:dyDescent="0.2">
      <c r="A19" s="14" t="s">
        <v>48</v>
      </c>
      <c r="B19" s="18">
        <v>388</v>
      </c>
      <c r="C19" s="22">
        <v>1234.5</v>
      </c>
      <c r="D19" s="23">
        <v>0.85</v>
      </c>
      <c r="E19" s="21">
        <f>ROUNDDOWN(B19*C19*D19,2)</f>
        <v>407138.1</v>
      </c>
      <c r="F19" s="19">
        <v>37756</v>
      </c>
      <c r="G19" s="22">
        <v>14.7</v>
      </c>
      <c r="H19" s="21">
        <f t="shared" ref="H19:H29" si="0">ROUNDDOWN(F19*G19,2)</f>
        <v>555013.19999999995</v>
      </c>
      <c r="I19" s="19">
        <v>37756</v>
      </c>
      <c r="J19" s="24">
        <v>-1.48</v>
      </c>
      <c r="K19" s="21">
        <f t="shared" ref="K19:K29" si="1">ROUNDDOWN(I19*J19,2)</f>
        <v>-55878.879999999997</v>
      </c>
      <c r="L19" s="19">
        <v>37756</v>
      </c>
      <c r="M19" s="22">
        <v>3.98</v>
      </c>
      <c r="N19" s="21">
        <f t="shared" ref="N19:N29" si="2">ROUNDDOWN(L19*M19,2)</f>
        <v>150268.88</v>
      </c>
      <c r="O19" s="19">
        <v>37756</v>
      </c>
      <c r="P19" s="22"/>
      <c r="Q19" s="21">
        <f t="shared" ref="Q19:Q29" si="3">ROUNDDOWN(O19*P19,2)</f>
        <v>0</v>
      </c>
      <c r="R19" s="25">
        <f>ROUNDDOWN(E19+H19+K19+N19+Q19,0)</f>
        <v>1056541</v>
      </c>
    </row>
    <row r="20" spans="1:19" ht="24" customHeight="1" x14ac:dyDescent="0.2">
      <c r="A20" s="14" t="s">
        <v>39</v>
      </c>
      <c r="B20" s="18">
        <v>388</v>
      </c>
      <c r="C20" s="22">
        <v>1234.5</v>
      </c>
      <c r="D20" s="23">
        <v>0.85</v>
      </c>
      <c r="E20" s="21">
        <f t="shared" ref="E20:E29" si="4">ROUNDDOWN(B20*C20*D20,2)</f>
        <v>407138.1</v>
      </c>
      <c r="F20" s="19">
        <v>36451</v>
      </c>
      <c r="G20" s="22">
        <v>14.7</v>
      </c>
      <c r="H20" s="21">
        <f t="shared" si="0"/>
        <v>535829.69999999995</v>
      </c>
      <c r="I20" s="19">
        <v>36451</v>
      </c>
      <c r="J20" s="24">
        <v>-1.48</v>
      </c>
      <c r="K20" s="21">
        <f t="shared" si="1"/>
        <v>-53947.48</v>
      </c>
      <c r="L20" s="19">
        <v>36451</v>
      </c>
      <c r="M20" s="22">
        <v>3.98</v>
      </c>
      <c r="N20" s="21">
        <f t="shared" si="2"/>
        <v>145074.98000000001</v>
      </c>
      <c r="O20" s="19">
        <v>36451</v>
      </c>
      <c r="P20" s="22"/>
      <c r="Q20" s="21">
        <f t="shared" si="3"/>
        <v>0</v>
      </c>
      <c r="R20" s="25">
        <f t="shared" ref="R20:R29" si="5">ROUNDDOWN(E20+H20+K20+N20+Q20,0)</f>
        <v>1034095</v>
      </c>
    </row>
    <row r="21" spans="1:19" ht="24" customHeight="1" x14ac:dyDescent="0.2">
      <c r="A21" s="14" t="s">
        <v>40</v>
      </c>
      <c r="B21" s="18">
        <v>388</v>
      </c>
      <c r="C21" s="22">
        <v>1234.5</v>
      </c>
      <c r="D21" s="23">
        <v>0.85</v>
      </c>
      <c r="E21" s="21">
        <f t="shared" si="4"/>
        <v>407138.1</v>
      </c>
      <c r="F21" s="19">
        <v>48845</v>
      </c>
      <c r="G21" s="22">
        <v>12.4</v>
      </c>
      <c r="H21" s="21">
        <f t="shared" si="0"/>
        <v>605678</v>
      </c>
      <c r="I21" s="19">
        <v>48845</v>
      </c>
      <c r="J21" s="24">
        <v>-1.48</v>
      </c>
      <c r="K21" s="21">
        <f t="shared" si="1"/>
        <v>-72290.600000000006</v>
      </c>
      <c r="L21" s="19">
        <v>48845</v>
      </c>
      <c r="M21" s="22">
        <v>3.98</v>
      </c>
      <c r="N21" s="21">
        <f t="shared" si="2"/>
        <v>194403.1</v>
      </c>
      <c r="O21" s="19">
        <v>48845</v>
      </c>
      <c r="P21" s="22"/>
      <c r="Q21" s="21">
        <f t="shared" si="3"/>
        <v>0</v>
      </c>
      <c r="R21" s="25">
        <f t="shared" si="5"/>
        <v>1134928</v>
      </c>
    </row>
    <row r="22" spans="1:19" ht="24" customHeight="1" x14ac:dyDescent="0.2">
      <c r="A22" s="14" t="s">
        <v>41</v>
      </c>
      <c r="B22" s="18">
        <v>388</v>
      </c>
      <c r="C22" s="22">
        <v>1234.5</v>
      </c>
      <c r="D22" s="23">
        <v>0.85</v>
      </c>
      <c r="E22" s="21">
        <f t="shared" si="4"/>
        <v>407138.1</v>
      </c>
      <c r="F22" s="19">
        <v>68554</v>
      </c>
      <c r="G22" s="22">
        <v>12.4</v>
      </c>
      <c r="H22" s="21">
        <f t="shared" si="0"/>
        <v>850069.6</v>
      </c>
      <c r="I22" s="19">
        <v>68554</v>
      </c>
      <c r="J22" s="24">
        <v>-1.48</v>
      </c>
      <c r="K22" s="21">
        <f t="shared" si="1"/>
        <v>-101459.92</v>
      </c>
      <c r="L22" s="19">
        <v>68554</v>
      </c>
      <c r="M22" s="22">
        <v>3.98</v>
      </c>
      <c r="N22" s="21">
        <f t="shared" si="2"/>
        <v>272844.92</v>
      </c>
      <c r="O22" s="19">
        <v>68554</v>
      </c>
      <c r="P22" s="22"/>
      <c r="Q22" s="21">
        <f t="shared" si="3"/>
        <v>0</v>
      </c>
      <c r="R22" s="25">
        <f t="shared" si="5"/>
        <v>1428592</v>
      </c>
    </row>
    <row r="23" spans="1:19" ht="24" customHeight="1" x14ac:dyDescent="0.2">
      <c r="A23" s="14" t="s">
        <v>42</v>
      </c>
      <c r="B23" s="18">
        <v>388</v>
      </c>
      <c r="C23" s="22">
        <v>1234.5</v>
      </c>
      <c r="D23" s="23">
        <v>0.85</v>
      </c>
      <c r="E23" s="21">
        <f t="shared" si="4"/>
        <v>407138.1</v>
      </c>
      <c r="F23" s="19">
        <v>42800</v>
      </c>
      <c r="G23" s="22">
        <v>12.4</v>
      </c>
      <c r="H23" s="21">
        <f t="shared" si="0"/>
        <v>530720</v>
      </c>
      <c r="I23" s="19">
        <v>42800</v>
      </c>
      <c r="J23" s="24">
        <v>-1.48</v>
      </c>
      <c r="K23" s="21">
        <f t="shared" si="1"/>
        <v>-63344</v>
      </c>
      <c r="L23" s="19">
        <v>42800</v>
      </c>
      <c r="M23" s="22">
        <v>3.98</v>
      </c>
      <c r="N23" s="21">
        <f t="shared" si="2"/>
        <v>170344</v>
      </c>
      <c r="O23" s="19">
        <v>42800</v>
      </c>
      <c r="P23" s="22"/>
      <c r="Q23" s="21">
        <f t="shared" si="3"/>
        <v>0</v>
      </c>
      <c r="R23" s="25">
        <f t="shared" si="5"/>
        <v>1044858</v>
      </c>
    </row>
    <row r="24" spans="1:19" ht="24" customHeight="1" x14ac:dyDescent="0.2">
      <c r="A24" s="14" t="s">
        <v>49</v>
      </c>
      <c r="B24" s="18">
        <v>388</v>
      </c>
      <c r="C24" s="22">
        <v>1234.5</v>
      </c>
      <c r="D24" s="23">
        <v>0.85</v>
      </c>
      <c r="E24" s="21">
        <f t="shared" si="4"/>
        <v>407138.1</v>
      </c>
      <c r="F24" s="19">
        <v>58693</v>
      </c>
      <c r="G24" s="22">
        <v>12.4</v>
      </c>
      <c r="H24" s="21">
        <f t="shared" si="0"/>
        <v>727793.2</v>
      </c>
      <c r="I24" s="19">
        <v>58693</v>
      </c>
      <c r="J24" s="24">
        <v>-1.48</v>
      </c>
      <c r="K24" s="21">
        <f t="shared" si="1"/>
        <v>-86865.64</v>
      </c>
      <c r="L24" s="19">
        <v>58693</v>
      </c>
      <c r="M24" s="22">
        <v>3.98</v>
      </c>
      <c r="N24" s="21">
        <f t="shared" si="2"/>
        <v>233598.14</v>
      </c>
      <c r="O24" s="19">
        <v>58693</v>
      </c>
      <c r="P24" s="22"/>
      <c r="Q24" s="21">
        <f t="shared" si="3"/>
        <v>0</v>
      </c>
      <c r="R24" s="25">
        <f t="shared" si="5"/>
        <v>1281663</v>
      </c>
    </row>
    <row r="25" spans="1:19" ht="24" customHeight="1" x14ac:dyDescent="0.2">
      <c r="A25" s="14" t="s">
        <v>50</v>
      </c>
      <c r="B25" s="18">
        <v>388</v>
      </c>
      <c r="C25" s="22">
        <v>1234.5</v>
      </c>
      <c r="D25" s="23">
        <v>0.85</v>
      </c>
      <c r="E25" s="21">
        <f t="shared" si="4"/>
        <v>407138.1</v>
      </c>
      <c r="F25" s="19">
        <v>41178</v>
      </c>
      <c r="G25" s="22">
        <v>12.4</v>
      </c>
      <c r="H25" s="21">
        <f t="shared" si="0"/>
        <v>510607.2</v>
      </c>
      <c r="I25" s="19">
        <v>41178</v>
      </c>
      <c r="J25" s="24">
        <v>-1.48</v>
      </c>
      <c r="K25" s="21">
        <f t="shared" si="1"/>
        <v>-60943.44</v>
      </c>
      <c r="L25" s="19">
        <v>41178</v>
      </c>
      <c r="M25" s="22">
        <v>3.98</v>
      </c>
      <c r="N25" s="21">
        <f t="shared" si="2"/>
        <v>163888.44</v>
      </c>
      <c r="O25" s="19">
        <v>41178</v>
      </c>
      <c r="P25" s="22"/>
      <c r="Q25" s="21">
        <f t="shared" si="3"/>
        <v>0</v>
      </c>
      <c r="R25" s="25">
        <f t="shared" si="5"/>
        <v>1020690</v>
      </c>
    </row>
    <row r="26" spans="1:19" ht="24" customHeight="1" x14ac:dyDescent="0.2">
      <c r="A26" s="14" t="s">
        <v>51</v>
      </c>
      <c r="B26" s="18">
        <v>388</v>
      </c>
      <c r="C26" s="22">
        <v>1234.5</v>
      </c>
      <c r="D26" s="23">
        <v>0.85</v>
      </c>
      <c r="E26" s="21">
        <f t="shared" si="4"/>
        <v>407138.1</v>
      </c>
      <c r="F26" s="19">
        <v>43138</v>
      </c>
      <c r="G26" s="22">
        <v>12.4</v>
      </c>
      <c r="H26" s="21">
        <f t="shared" si="0"/>
        <v>534911.19999999995</v>
      </c>
      <c r="I26" s="19">
        <v>43138</v>
      </c>
      <c r="J26" s="24">
        <v>-1.48</v>
      </c>
      <c r="K26" s="21">
        <f t="shared" si="1"/>
        <v>-63844.24</v>
      </c>
      <c r="L26" s="19">
        <v>43138</v>
      </c>
      <c r="M26" s="22">
        <v>3.98</v>
      </c>
      <c r="N26" s="21">
        <f t="shared" si="2"/>
        <v>171689.24</v>
      </c>
      <c r="O26" s="19">
        <v>43138</v>
      </c>
      <c r="P26" s="22"/>
      <c r="Q26" s="21">
        <f t="shared" si="3"/>
        <v>0</v>
      </c>
      <c r="R26" s="25">
        <f t="shared" si="5"/>
        <v>1049894</v>
      </c>
    </row>
    <row r="27" spans="1:19" ht="24" customHeight="1" x14ac:dyDescent="0.2">
      <c r="A27" s="14" t="s">
        <v>36</v>
      </c>
      <c r="B27" s="18">
        <v>388</v>
      </c>
      <c r="C27" s="22">
        <v>1234.5</v>
      </c>
      <c r="D27" s="23">
        <v>0.85</v>
      </c>
      <c r="E27" s="21">
        <f t="shared" si="4"/>
        <v>407138.1</v>
      </c>
      <c r="F27" s="19">
        <v>57816</v>
      </c>
      <c r="G27" s="22">
        <v>12.4</v>
      </c>
      <c r="H27" s="21">
        <f t="shared" si="0"/>
        <v>716918.4</v>
      </c>
      <c r="I27" s="19">
        <v>57816</v>
      </c>
      <c r="J27" s="24">
        <v>-1.48</v>
      </c>
      <c r="K27" s="21">
        <f t="shared" si="1"/>
        <v>-85567.679999999993</v>
      </c>
      <c r="L27" s="19">
        <v>57816</v>
      </c>
      <c r="M27" s="22">
        <v>3.98</v>
      </c>
      <c r="N27" s="21">
        <f t="shared" si="2"/>
        <v>230107.68</v>
      </c>
      <c r="O27" s="19">
        <v>57816</v>
      </c>
      <c r="P27" s="22"/>
      <c r="Q27" s="21">
        <f t="shared" si="3"/>
        <v>0</v>
      </c>
      <c r="R27" s="25">
        <f t="shared" si="5"/>
        <v>1268596</v>
      </c>
    </row>
    <row r="28" spans="1:19" ht="24" customHeight="1" x14ac:dyDescent="0.2">
      <c r="A28" s="14" t="s">
        <v>37</v>
      </c>
      <c r="B28" s="18">
        <v>388</v>
      </c>
      <c r="C28" s="22">
        <v>1234.5</v>
      </c>
      <c r="D28" s="23">
        <v>0.85</v>
      </c>
      <c r="E28" s="21">
        <f t="shared" si="4"/>
        <v>407138.1</v>
      </c>
      <c r="F28" s="19">
        <v>70530</v>
      </c>
      <c r="G28" s="22">
        <v>12.4</v>
      </c>
      <c r="H28" s="21">
        <f t="shared" si="0"/>
        <v>874572</v>
      </c>
      <c r="I28" s="19">
        <v>70530</v>
      </c>
      <c r="J28" s="24">
        <v>-1.48</v>
      </c>
      <c r="K28" s="21">
        <f t="shared" si="1"/>
        <v>-104384.4</v>
      </c>
      <c r="L28" s="19">
        <v>70530</v>
      </c>
      <c r="M28" s="22">
        <v>3.98</v>
      </c>
      <c r="N28" s="21">
        <f t="shared" si="2"/>
        <v>280709.40000000002</v>
      </c>
      <c r="O28" s="19">
        <v>70530</v>
      </c>
      <c r="P28" s="22"/>
      <c r="Q28" s="21">
        <f t="shared" si="3"/>
        <v>0</v>
      </c>
      <c r="R28" s="25">
        <f t="shared" si="5"/>
        <v>1458035</v>
      </c>
    </row>
    <row r="29" spans="1:19" ht="24" customHeight="1" thickBot="1" x14ac:dyDescent="0.25">
      <c r="A29" s="14" t="s">
        <v>38</v>
      </c>
      <c r="B29" s="18">
        <v>388</v>
      </c>
      <c r="C29" s="22">
        <v>1234.5</v>
      </c>
      <c r="D29" s="23">
        <v>0.85</v>
      </c>
      <c r="E29" s="21">
        <f t="shared" si="4"/>
        <v>407138.1</v>
      </c>
      <c r="F29" s="19">
        <v>58578</v>
      </c>
      <c r="G29" s="22">
        <v>12.4</v>
      </c>
      <c r="H29" s="21">
        <f t="shared" si="0"/>
        <v>726367.2</v>
      </c>
      <c r="I29" s="19">
        <v>58578</v>
      </c>
      <c r="J29" s="24">
        <v>-1.48</v>
      </c>
      <c r="K29" s="21">
        <f t="shared" si="1"/>
        <v>-86695.44</v>
      </c>
      <c r="L29" s="19">
        <v>58578</v>
      </c>
      <c r="M29" s="22">
        <v>3.98</v>
      </c>
      <c r="N29" s="21">
        <f t="shared" si="2"/>
        <v>233140.44</v>
      </c>
      <c r="O29" s="19">
        <v>58578</v>
      </c>
      <c r="P29" s="22"/>
      <c r="Q29" s="21">
        <f t="shared" si="3"/>
        <v>0</v>
      </c>
      <c r="R29" s="25">
        <f t="shared" si="5"/>
        <v>1279950</v>
      </c>
    </row>
    <row r="30" spans="1:19" ht="33.4" customHeight="1" thickBot="1" x14ac:dyDescent="0.25">
      <c r="A30" s="7"/>
      <c r="B30" s="8"/>
      <c r="C30" s="8"/>
      <c r="E30" s="29" t="s">
        <v>11</v>
      </c>
      <c r="F30" s="20">
        <f>SUM(F18:F29)</f>
        <v>610124</v>
      </c>
      <c r="P30" s="65" t="s">
        <v>22</v>
      </c>
      <c r="Q30" s="66"/>
      <c r="R30" s="31">
        <f>SUM(R18:R29)</f>
        <v>14252482</v>
      </c>
    </row>
    <row r="31" spans="1:19" ht="33.4" customHeight="1" thickBot="1" x14ac:dyDescent="0.25">
      <c r="A31" s="7"/>
      <c r="B31" s="3"/>
      <c r="C31" s="3"/>
      <c r="D31" s="3"/>
      <c r="E31" s="3"/>
      <c r="P31" s="67" t="s">
        <v>45</v>
      </c>
      <c r="Q31" s="68"/>
      <c r="R31" s="33">
        <f>SUM(R18:R29)+SUM(R18:R25)</f>
        <v>23448489</v>
      </c>
      <c r="S31" s="2"/>
    </row>
    <row r="32" spans="1:19" ht="33.4" customHeight="1" thickBot="1" x14ac:dyDescent="0.25">
      <c r="A32" s="7"/>
      <c r="B32" s="3"/>
      <c r="C32" s="3"/>
      <c r="D32" s="3"/>
      <c r="E32" s="3"/>
      <c r="P32" s="69" t="s">
        <v>46</v>
      </c>
      <c r="Q32" s="72"/>
      <c r="R32" s="31">
        <f>SUM(Q18:Q29)+SUM(Q18:Q26)</f>
        <v>0</v>
      </c>
    </row>
    <row r="33" spans="1:21" ht="33.4" customHeight="1" thickBot="1" x14ac:dyDescent="0.25">
      <c r="A33" s="7"/>
      <c r="B33" s="3"/>
      <c r="C33" s="3"/>
      <c r="D33" s="3"/>
      <c r="E33" s="3"/>
      <c r="P33" s="70" t="s">
        <v>52</v>
      </c>
      <c r="Q33" s="71"/>
      <c r="R33" s="32">
        <f>R31-R32</f>
        <v>23448489</v>
      </c>
    </row>
    <row r="34" spans="1:21" ht="22.5" customHeight="1" x14ac:dyDescent="0.2">
      <c r="A34" s="7"/>
      <c r="B34" s="3"/>
      <c r="C34" s="3"/>
      <c r="D34" s="3"/>
      <c r="E34" s="3"/>
      <c r="F34" s="3"/>
      <c r="G34" s="3"/>
      <c r="H34" s="5"/>
      <c r="I34" s="5"/>
      <c r="J34" s="5"/>
      <c r="K34" s="5"/>
      <c r="L34" s="5"/>
      <c r="M34" s="5"/>
      <c r="N34" s="5"/>
      <c r="O34" s="5"/>
      <c r="P34" s="15"/>
      <c r="Q34" s="5"/>
      <c r="R34" s="15" t="s">
        <v>20</v>
      </c>
    </row>
    <row r="35" spans="1:21" ht="22.5" customHeight="1" x14ac:dyDescent="0.2">
      <c r="A35" s="7"/>
      <c r="B35" s="3"/>
      <c r="C35" s="3"/>
      <c r="D35" s="3"/>
      <c r="E35" s="3"/>
      <c r="F35" s="3"/>
      <c r="G35" s="3"/>
      <c r="H35" s="5"/>
      <c r="I35" s="5"/>
      <c r="J35" s="5"/>
      <c r="K35" s="5"/>
      <c r="L35" s="5"/>
      <c r="M35" s="5"/>
      <c r="N35" s="5"/>
      <c r="O35" s="5"/>
      <c r="P35" s="15"/>
      <c r="Q35" s="5"/>
      <c r="R35" s="15"/>
    </row>
    <row r="36" spans="1:21" ht="22.5" customHeight="1" thickBot="1" x14ac:dyDescent="0.25">
      <c r="A36" s="7"/>
      <c r="B36" s="3"/>
      <c r="C36" s="3"/>
      <c r="D36" s="3"/>
      <c r="E36" s="3"/>
      <c r="F36" s="3"/>
      <c r="G36" s="3"/>
      <c r="H36" s="5"/>
      <c r="I36" s="5"/>
      <c r="J36" s="5"/>
      <c r="K36" s="5"/>
      <c r="L36" s="5"/>
      <c r="M36" s="5"/>
      <c r="N36" s="5"/>
      <c r="O36" s="5"/>
      <c r="P36" s="15"/>
      <c r="Q36" s="5"/>
      <c r="R36" s="15"/>
    </row>
    <row r="37" spans="1:21" ht="12" customHeight="1" x14ac:dyDescent="0.2">
      <c r="A37" s="7"/>
      <c r="B37" s="55" t="s">
        <v>12</v>
      </c>
      <c r="C37" s="56"/>
      <c r="D37" s="43" t="s">
        <v>31</v>
      </c>
      <c r="E37" s="44"/>
      <c r="F37" s="44"/>
      <c r="G37" s="44"/>
      <c r="H37" s="44"/>
      <c r="I37" s="44"/>
      <c r="J37" s="44"/>
      <c r="K37" s="44"/>
      <c r="L37" s="45"/>
      <c r="M37" s="5"/>
      <c r="N37" s="5"/>
      <c r="O37" s="5"/>
      <c r="P37" s="5"/>
      <c r="Q37" s="5"/>
      <c r="R37" s="5"/>
      <c r="S37" s="5"/>
      <c r="T37" s="5"/>
      <c r="U37" s="5"/>
    </row>
    <row r="38" spans="1:21" ht="12" customHeight="1" x14ac:dyDescent="0.2">
      <c r="B38" s="57"/>
      <c r="C38" s="39"/>
      <c r="D38" s="46"/>
      <c r="E38" s="47"/>
      <c r="F38" s="47"/>
      <c r="G38" s="47"/>
      <c r="H38" s="47"/>
      <c r="I38" s="47"/>
      <c r="J38" s="47"/>
      <c r="K38" s="47"/>
      <c r="L38" s="48"/>
      <c r="M38" s="4"/>
      <c r="N38" s="4"/>
      <c r="O38" s="4"/>
      <c r="P38" s="4"/>
      <c r="Q38" s="4"/>
      <c r="R38" s="4"/>
      <c r="S38" s="4"/>
      <c r="T38" s="4"/>
      <c r="U38" s="10"/>
    </row>
    <row r="39" spans="1:21" ht="12" customHeight="1" x14ac:dyDescent="0.2">
      <c r="B39" s="57"/>
      <c r="C39" s="39"/>
      <c r="D39" s="46"/>
      <c r="E39" s="47"/>
      <c r="F39" s="47"/>
      <c r="G39" s="47"/>
      <c r="H39" s="47"/>
      <c r="I39" s="47"/>
      <c r="J39" s="47"/>
      <c r="K39" s="47"/>
      <c r="L39" s="48"/>
    </row>
    <row r="40" spans="1:21" ht="12" customHeight="1" x14ac:dyDescent="0.2">
      <c r="B40" s="35" t="s">
        <v>14</v>
      </c>
      <c r="C40" s="36"/>
      <c r="D40" s="46" t="s">
        <v>16</v>
      </c>
      <c r="E40" s="47"/>
      <c r="F40" s="47"/>
      <c r="G40" s="47"/>
      <c r="H40" s="47"/>
      <c r="I40" s="47"/>
      <c r="J40" s="47"/>
      <c r="K40" s="47"/>
      <c r="L40" s="48"/>
    </row>
    <row r="41" spans="1:21" ht="12" customHeight="1" x14ac:dyDescent="0.2">
      <c r="B41" s="35"/>
      <c r="C41" s="36"/>
      <c r="D41" s="46"/>
      <c r="E41" s="47"/>
      <c r="F41" s="47"/>
      <c r="G41" s="47"/>
      <c r="H41" s="47"/>
      <c r="I41" s="47"/>
      <c r="J41" s="47"/>
      <c r="K41" s="47"/>
      <c r="L41" s="48"/>
    </row>
    <row r="42" spans="1:21" ht="12" customHeight="1" x14ac:dyDescent="0.2">
      <c r="B42" s="35"/>
      <c r="C42" s="36"/>
      <c r="D42" s="46"/>
      <c r="E42" s="47"/>
      <c r="F42" s="47"/>
      <c r="G42" s="47"/>
      <c r="H42" s="47"/>
      <c r="I42" s="47"/>
      <c r="J42" s="47"/>
      <c r="K42" s="47"/>
      <c r="L42" s="48"/>
    </row>
    <row r="43" spans="1:21" ht="12" customHeight="1" x14ac:dyDescent="0.2">
      <c r="B43" s="35" t="s">
        <v>53</v>
      </c>
      <c r="C43" s="36"/>
      <c r="D43" s="46" t="s">
        <v>54</v>
      </c>
      <c r="E43" s="47"/>
      <c r="F43" s="47"/>
      <c r="G43" s="47"/>
      <c r="H43" s="47"/>
      <c r="I43" s="47"/>
      <c r="J43" s="47"/>
      <c r="K43" s="47"/>
      <c r="L43" s="48"/>
    </row>
    <row r="44" spans="1:21" ht="12" customHeight="1" x14ac:dyDescent="0.2">
      <c r="B44" s="35"/>
      <c r="C44" s="36"/>
      <c r="D44" s="46"/>
      <c r="E44" s="47"/>
      <c r="F44" s="47"/>
      <c r="G44" s="47"/>
      <c r="H44" s="47"/>
      <c r="I44" s="47"/>
      <c r="J44" s="47"/>
      <c r="K44" s="47"/>
      <c r="L44" s="48"/>
    </row>
    <row r="45" spans="1:21" ht="12" customHeight="1" thickBot="1" x14ac:dyDescent="0.25">
      <c r="B45" s="37"/>
      <c r="C45" s="38"/>
      <c r="D45" s="49"/>
      <c r="E45" s="50"/>
      <c r="F45" s="50"/>
      <c r="G45" s="50"/>
      <c r="H45" s="50"/>
      <c r="I45" s="50"/>
      <c r="J45" s="50"/>
      <c r="K45" s="50"/>
      <c r="L45" s="51"/>
    </row>
  </sheetData>
  <mergeCells count="17">
    <mergeCell ref="B40:C42"/>
    <mergeCell ref="D40:L42"/>
    <mergeCell ref="B43:C45"/>
    <mergeCell ref="D43:L45"/>
    <mergeCell ref="P30:Q30"/>
    <mergeCell ref="P31:Q31"/>
    <mergeCell ref="P32:Q32"/>
    <mergeCell ref="P33:Q33"/>
    <mergeCell ref="B37:C39"/>
    <mergeCell ref="D37:L39"/>
    <mergeCell ref="A3:R5"/>
    <mergeCell ref="A16:A17"/>
    <mergeCell ref="B16:E16"/>
    <mergeCell ref="F16:H16"/>
    <mergeCell ref="I16:K16"/>
    <mergeCell ref="L16:N16"/>
    <mergeCell ref="O16:Q16"/>
  </mergeCells>
  <phoneticPr fontId="6"/>
  <pageMargins left="0.70866141732283472" right="0.70866141732283472" top="0.74803149606299213" bottom="0.74803149606299213" header="0.31496062992125984" footer="0.31496062992125984"/>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入札付属書</vt:lpstr>
      <vt:lpstr>記入例</vt:lpstr>
      <vt:lpstr>記入例!Print_Area</vt:lpstr>
      <vt:lpstr>入札付属書!Print_Area</vt:lpstr>
    </vt:vector>
  </TitlesOfParts>
  <Company>広島県庁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誉田 純樹</cp:lastModifiedBy>
  <cp:lastPrinted>2024-03-01T10:39:41Z</cp:lastPrinted>
  <dcterms:created xsi:type="dcterms:W3CDTF">2023-12-14T01:32:50Z</dcterms:created>
  <dcterms:modified xsi:type="dcterms:W3CDTF">2026-02-09T04:40:10Z</dcterms:modified>
</cp:coreProperties>
</file>