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8_{964F85E6-4AB8-4A42-BDA5-0DAE3D0A58AA}" xr6:coauthVersionLast="47" xr6:coauthVersionMax="47" xr10:uidLastSave="{00000000-0000-0000-0000-000000000000}"/>
  <bookViews>
    <workbookView xWindow="2688" yWindow="2688" windowWidth="17280" windowHeight="10044" tabRatio="785" xr2:uid="{00000000-000D-0000-FFFF-FFFF00000000}"/>
  </bookViews>
  <sheets>
    <sheet name="設計書" sheetId="40" r:id="rId1"/>
    <sheet name="所属別事業量一覧表" sheetId="39" r:id="rId2"/>
    <sheet name="場所表_広島西_新規" sheetId="41" state="hidden" r:id="rId3"/>
    <sheet name="場所表_広島南_新規" sheetId="43" state="hidden" r:id="rId4"/>
    <sheet name="場所表_廿日市_新規" sheetId="45" state="hidden" r:id="rId5"/>
    <sheet name="場所表_大竹_新規" sheetId="47" state="hidden" r:id="rId6"/>
    <sheet name="場所表_新規" sheetId="37" state="hidden" r:id="rId7"/>
    <sheet name="場所表_更新" sheetId="38" state="hidden" r:id="rId8"/>
    <sheet name="場所表_広島西_更新" sheetId="42" r:id="rId9"/>
    <sheet name="場所表_広島南_更新" sheetId="44" r:id="rId10"/>
    <sheet name="場所表_廿日市_更新" sheetId="46" r:id="rId11"/>
    <sheet name="場所表_大竹_更新" sheetId="48" r:id="rId12"/>
  </sheets>
  <definedNames>
    <definedName name="COL_事業量" localSheetId="0">設計書!$E$5</definedName>
    <definedName name="COL_詳細情報" localSheetId="0">設計書!$C$5</definedName>
    <definedName name="COL_単位" localSheetId="0">設計書!$F$5</definedName>
    <definedName name="COL_塗装情報" localSheetId="1">所属別事業量一覧表!$E$8</definedName>
    <definedName name="COL_塗装情報" localSheetId="0">設計書!$D$5</definedName>
    <definedName name="COL_発注分類" localSheetId="1">所属別事業量一覧表!$A$8</definedName>
    <definedName name="COL_発注分類" localSheetId="0">設計書!$A$5</definedName>
    <definedName name="COL_幅員" localSheetId="0">設計書!$B$5</definedName>
    <definedName name="COUNT_SUM" localSheetId="1">所属別事業量一覧表!$F$14</definedName>
    <definedName name="EditCol" localSheetId="8">場所表_広島西_更新!$H$3:$H$12</definedName>
    <definedName name="EditCol" localSheetId="2">場所表_広島西_新規!$H$3:$H$7</definedName>
    <definedName name="EditCol" localSheetId="9">場所表_広島南_更新!$H$3:$H$13</definedName>
    <definedName name="EditCol" localSheetId="3">場所表_広島南_新規!$H$3:$H$7</definedName>
    <definedName name="EditCol" localSheetId="7">場所表_更新!$G$3:$G$7</definedName>
    <definedName name="EditCol" localSheetId="6">場所表_新規!$H$3:$H$7</definedName>
    <definedName name="EditCol" localSheetId="11">場所表_大竹_更新!#REF!</definedName>
    <definedName name="EditCol" localSheetId="5">場所表_大竹_新規!$H$3:$H$7</definedName>
    <definedName name="EditCol" localSheetId="10">場所表_廿日市_更新!#REF!</definedName>
    <definedName name="EditCol" localSheetId="4">場所表_廿日市_新規!$H$3:$H$7</definedName>
    <definedName name="EditRow" localSheetId="8">場所表_広島西_更新!$B$6:$J$6</definedName>
    <definedName name="EditRow" localSheetId="2">場所表_広島西_新規!$A$6:$J$6</definedName>
    <definedName name="EditRow" localSheetId="9">場所表_広島南_更新!$B$6:$J$6</definedName>
    <definedName name="EditRow" localSheetId="3">場所表_広島南_新規!$A$6:$J$6</definedName>
    <definedName name="EditRow" localSheetId="7">場所表_更新!$A$6:$I$6</definedName>
    <definedName name="EditRow" localSheetId="6">場所表_新規!$A$6:$J$6</definedName>
    <definedName name="EditRow" localSheetId="11">場所表_大竹_更新!$B$6:$H$6</definedName>
    <definedName name="EditRow" localSheetId="5">場所表_大竹_新規!$A$6:$J$6</definedName>
    <definedName name="EditRow" localSheetId="10">場所表_廿日市_更新!#REF!</definedName>
    <definedName name="EditRow" localSheetId="4">場所表_廿日市_新規!$A$6:$J$6</definedName>
    <definedName name="EndCol" localSheetId="8">場所表_広島西_更新!$I$3:$I$12</definedName>
    <definedName name="EndCol" localSheetId="2">場所表_広島西_新規!$I$3:$I$7</definedName>
    <definedName name="EndCol" localSheetId="9">場所表_広島南_更新!$I$3:$I$13</definedName>
    <definedName name="EndCol" localSheetId="3">場所表_広島南_新規!$I$3:$I$7</definedName>
    <definedName name="EndCol" localSheetId="7">場所表_更新!$H$3:$H$7</definedName>
    <definedName name="EndCol" localSheetId="6">場所表_新規!$I$3:$I$7</definedName>
    <definedName name="EndCol" localSheetId="11">場所表_大竹_更新!#REF!</definedName>
    <definedName name="EndCol" localSheetId="5">場所表_大竹_新規!$I$3:$I$7</definedName>
    <definedName name="EndCol" localSheetId="10">場所表_廿日市_更新!$H$3:$H$6</definedName>
    <definedName name="EndCol" localSheetId="4">場所表_廿日市_新規!$I$3:$I$7</definedName>
    <definedName name="EndRow" localSheetId="8">場所表_広島西_更新!$B$12:$J$12</definedName>
    <definedName name="EndRow" localSheetId="2">場所表_広島西_新規!$A$7:$J$7</definedName>
    <definedName name="EndRow" localSheetId="9">場所表_広島南_更新!$B$13:$J$13</definedName>
    <definedName name="EndRow" localSheetId="3">場所表_広島南_新規!$A$7:$J$7</definedName>
    <definedName name="EndRow" localSheetId="7">場所表_更新!$A$7:$I$7</definedName>
    <definedName name="EndRow" localSheetId="6">場所表_新規!$A$7:$J$7</definedName>
    <definedName name="EndRow" localSheetId="11">場所表_大竹_更新!$B$20:$H$20</definedName>
    <definedName name="EndRow" localSheetId="5">場所表_大竹_新規!$A$7:$J$7</definedName>
    <definedName name="EndRow" localSheetId="10">場所表_廿日市_更新!$B$6:$I$6</definedName>
    <definedName name="EndRow" localSheetId="4">場所表_廿日市_新規!$A$7:$J$7</definedName>
    <definedName name="INSERT_START" localSheetId="1">所属別事業量一覧表!$9:$9</definedName>
    <definedName name="INSERT_START" localSheetId="0">設計書!$7:$7</definedName>
    <definedName name="_xlnm.Print_Area" localSheetId="1">所属別事業量一覧表!$A$1:$BQ$14</definedName>
    <definedName name="_xlnm.Print_Area" localSheetId="8">場所表_広島西_更新!$A$1:$J$16</definedName>
    <definedName name="_xlnm.Print_Area" localSheetId="2">場所表_広島西_新規!$A$1:$J$9</definedName>
    <definedName name="_xlnm.Print_Area" localSheetId="9">場所表_広島南_更新!$A$1:$J$17</definedName>
    <definedName name="_xlnm.Print_Area" localSheetId="3">場所表_広島南_新規!$A$1:$J$9</definedName>
    <definedName name="_xlnm.Print_Area" localSheetId="7">場所表_更新!$A$1:$I$11</definedName>
    <definedName name="_xlnm.Print_Area" localSheetId="6">場所表_新規!$A$1:$J$9</definedName>
    <definedName name="_xlnm.Print_Area" localSheetId="11">場所表_大竹_更新!$A$1:$H$24</definedName>
    <definedName name="_xlnm.Print_Area" localSheetId="5">場所表_大竹_新規!$A$1:$J$9</definedName>
    <definedName name="_xlnm.Print_Area" localSheetId="10">場所表_廿日市_更新!$A$1:$I$10</definedName>
    <definedName name="_xlnm.Print_Area" localSheetId="4">場所表_廿日市_新規!$A$1:$J$9</definedName>
    <definedName name="_xlnm.Print_Area" localSheetId="0">設計書!$A$1:$H$22</definedName>
    <definedName name="_xlnm.Print_Titles" localSheetId="8">場所表_広島西_更新!$2:$4</definedName>
    <definedName name="_xlnm.Print_Titles" localSheetId="2">場所表_広島西_新規!$2:$4</definedName>
    <definedName name="_xlnm.Print_Titles" localSheetId="9">場所表_広島南_更新!$2:$4</definedName>
    <definedName name="_xlnm.Print_Titles" localSheetId="3">場所表_広島南_新規!$2:$4</definedName>
    <definedName name="_xlnm.Print_Titles" localSheetId="7">場所表_更新!$2:$4</definedName>
    <definedName name="_xlnm.Print_Titles" localSheetId="6">場所表_新規!$2:$4</definedName>
    <definedName name="_xlnm.Print_Titles" localSheetId="11">場所表_大竹_更新!$2:$4</definedName>
    <definedName name="_xlnm.Print_Titles" localSheetId="5">場所表_大竹_新規!$2:$4</definedName>
    <definedName name="_xlnm.Print_Titles" localSheetId="10">場所表_廿日市_更新!$2:$4</definedName>
    <definedName name="_xlnm.Print_Titles" localSheetId="4">場所表_廿日市_新規!$2:$4</definedName>
    <definedName name="PS_1" localSheetId="1">所属別事業量一覧表!$BJ$6</definedName>
    <definedName name="PS_10" localSheetId="1">所属別事業量一覧表!$V$6</definedName>
    <definedName name="PS_11" localSheetId="1">所属別事業量一覧表!$X$6</definedName>
    <definedName name="PS_12" localSheetId="1">所属別事業量一覧表!$AL$6</definedName>
    <definedName name="PS_13" localSheetId="1">所属別事業量一覧表!$AD$6</definedName>
    <definedName name="PS_14" localSheetId="1">所属別事業量一覧表!$AJ$6</definedName>
    <definedName name="PS_15" localSheetId="1">所属別事業量一覧表!$BL$6</definedName>
    <definedName name="PS_16" localSheetId="1">所属別事業量一覧表!$P$6</definedName>
    <definedName name="PS_17" localSheetId="1">所属別事業量一覧表!$BF$6</definedName>
    <definedName name="PS_18" localSheetId="1">所属別事業量一覧表!$Z$6</definedName>
    <definedName name="PS_19" localSheetId="1">所属別事業量一覧表!$AT$6</definedName>
    <definedName name="PS_2" localSheetId="1">所属別事業量一覧表!$BN$6</definedName>
    <definedName name="PS_20" localSheetId="1">所属別事業量一覧表!$AV$6</definedName>
    <definedName name="PS_21" localSheetId="1">所属別事業量一覧表!$AX$6</definedName>
    <definedName name="PS_22" localSheetId="1">所属別事業量一覧表!$AP$6</definedName>
    <definedName name="PS_23" localSheetId="1">所属別事業量一覧表!$AN$6</definedName>
    <definedName name="PS_24" localSheetId="1">所属別事業量一覧表!$AZ$6</definedName>
    <definedName name="PS_25" localSheetId="1">所属別事業量一覧表!$BD$6</definedName>
    <definedName name="PS_26" localSheetId="1">所属別事業量一覧表!$BB$6</definedName>
    <definedName name="PS_27" localSheetId="1">所属別事業量一覧表!$BH$6</definedName>
    <definedName name="PS_28" localSheetId="1">所属別事業量一覧表!$N$6</definedName>
    <definedName name="PS_29" localSheetId="1">所属別事業量一覧表!$J$6</definedName>
    <definedName name="PS_3" localSheetId="1">所属別事業量一覧表!$H$6</definedName>
    <definedName name="PS_30" localSheetId="1">所属別事業量一覧表!$AR$6</definedName>
    <definedName name="PS_31" localSheetId="1">所属別事業量一覧表!$R$6</definedName>
    <definedName name="PS_4" localSheetId="1">所属別事業量一覧表!$F$6</definedName>
    <definedName name="PS_5" localSheetId="1">所属別事業量一覧表!$L$6</definedName>
    <definedName name="PS_6" localSheetId="1">所属別事業量一覧表!$AB$6</definedName>
    <definedName name="PS_7" localSheetId="1">所属別事業量一覧表!$AF$6</definedName>
    <definedName name="PS_8" localSheetId="1">所属別事業量一覧表!$AH$6</definedName>
    <definedName name="PS_9" localSheetId="1">所属別事業量一覧表!$T$6</definedName>
    <definedName name="StartCol" localSheetId="8">場所表_広島西_更新!$G$3:$G$12</definedName>
    <definedName name="StartCol" localSheetId="2">場所表_広島西_新規!$G$3:$G$7</definedName>
    <definedName name="StartCol" localSheetId="9">場所表_広島南_更新!$G$3:$G$13</definedName>
    <definedName name="StartCol" localSheetId="3">場所表_広島南_新規!$G$3:$G$7</definedName>
    <definedName name="StartCol" localSheetId="7">場所表_更新!$F$3:$F$7</definedName>
    <definedName name="StartCol" localSheetId="6">場所表_新規!$G$3:$G$7</definedName>
    <definedName name="StartCol" localSheetId="11">場所表_大竹_更新!$G$3:$G$20</definedName>
    <definedName name="StartCol" localSheetId="5">場所表_大竹_新規!$G$3:$G$7</definedName>
    <definedName name="StartCol" localSheetId="10">場所表_廿日市_更新!$G$3:$G$6</definedName>
    <definedName name="StartCol" localSheetId="4">場所表_廿日市_新規!$G$3:$G$7</definedName>
    <definedName name="StartRow" localSheetId="8">場所表_広島西_更新!$B$5:$J$5</definedName>
    <definedName name="StartRow" localSheetId="2">場所表_広島西_新規!$A$5:$J$5</definedName>
    <definedName name="StartRow" localSheetId="9">場所表_広島南_更新!$B$5:$J$5</definedName>
    <definedName name="StartRow" localSheetId="3">場所表_広島南_新規!$A$5:$J$5</definedName>
    <definedName name="StartRow" localSheetId="7">場所表_更新!$A$5:$I$5</definedName>
    <definedName name="StartRow" localSheetId="6">場所表_新規!$A$5:$J$5</definedName>
    <definedName name="StartRow" localSheetId="11">場所表_大竹_更新!$B$5:$H$5</definedName>
    <definedName name="StartRow" localSheetId="5">場所表_大竹_新規!$A$5:$J$5</definedName>
    <definedName name="StartRow" localSheetId="10">場所表_廿日市_更新!$B$5:$I$5</definedName>
    <definedName name="StartRow" localSheetId="4">場所表_廿日市_新規!$A$5:$J$5</definedName>
    <definedName name="データ" localSheetId="1">所属別事業量一覧表!$A$6:$BO$13</definedName>
    <definedName name="一覧表" localSheetId="1">所属別事業量一覧表!$A$9:$BO$13</definedName>
    <definedName name="一覧表" localSheetId="8">場所表_広島西_更新!$B$5:$J$12</definedName>
    <definedName name="一覧表" localSheetId="2">場所表_広島西_新規!$A$5:$M$7</definedName>
    <definedName name="一覧表" localSheetId="9">場所表_広島南_更新!$B$5:$J$13</definedName>
    <definedName name="一覧表" localSheetId="3">場所表_広島南_新規!$A$5:$M$7</definedName>
    <definedName name="一覧表" localSheetId="7">場所表_更新!$A$5:$L$7</definedName>
    <definedName name="一覧表" localSheetId="6">場所表_新規!$A$5:$M$7</definedName>
    <definedName name="一覧表" localSheetId="11">場所表_大竹_更新!$B$5:$H$20</definedName>
    <definedName name="一覧表" localSheetId="5">場所表_大竹_新規!$A$5:$M$7</definedName>
    <definedName name="一覧表" localSheetId="10">場所表_廿日市_更新!$B$5:$I$6</definedName>
    <definedName name="一覧表" localSheetId="4">場所表_廿日市_新規!$A$5:$M$7</definedName>
    <definedName name="一覧表" localSheetId="0">設計書!$A$6:$H$10</definedName>
    <definedName name="規制番号" localSheetId="8">場所表_広島西_更新!#REF!</definedName>
    <definedName name="規制番号" localSheetId="9">場所表_広島南_更新!#REF!</definedName>
    <definedName name="規制番号" localSheetId="7">場所表_更新!$J$2</definedName>
    <definedName name="規制番号" localSheetId="11">場所表_大竹_更新!#REF!</definedName>
    <definedName name="規制番号" localSheetId="10">場所表_廿日市_更新!#REF!</definedName>
    <definedName name="区分" localSheetId="2">場所表_広島西_新規!$B$2</definedName>
    <definedName name="区分" localSheetId="3">場所表_広島南_新規!$B$2</definedName>
    <definedName name="区分" localSheetId="6">場所表_新規!$B$2</definedName>
    <definedName name="区分" localSheetId="5">場所表_大竹_新規!$B$2</definedName>
    <definedName name="区分" localSheetId="4">場所表_廿日市_新規!$B$2</definedName>
    <definedName name="警察署名" localSheetId="8">場所表_広島西_更新!$J$1</definedName>
    <definedName name="警察署名" localSheetId="2">場所表_広島西_新規!$J$1</definedName>
    <definedName name="警察署名" localSheetId="9">場所表_広島南_更新!$J$1</definedName>
    <definedName name="警察署名" localSheetId="3">場所表_広島南_新規!$J$1</definedName>
    <definedName name="警察署名" localSheetId="7">場所表_更新!$I$1</definedName>
    <definedName name="警察署名" localSheetId="6">場所表_新規!$J$1</definedName>
    <definedName name="警察署名" localSheetId="11">場所表_大竹_更新!$H$1</definedName>
    <definedName name="警察署名" localSheetId="5">場所表_大竹_新規!$J$1</definedName>
    <definedName name="警察署名" localSheetId="10">場所表_廿日市_更新!$I$1</definedName>
    <definedName name="警察署名" localSheetId="4">場所表_廿日市_新規!$J$1</definedName>
    <definedName name="交_通_規_制_課">設計書!$H$3</definedName>
    <definedName name="交通整理員" localSheetId="0">設計書!$D$12:$G$15</definedName>
    <definedName name="交通整理員Ａ" localSheetId="0">設計書!$E$12</definedName>
    <definedName name="交通整理員Ａ_夜間" localSheetId="0">設計書!$E$13</definedName>
    <definedName name="交通整理員B" localSheetId="0">設計書!$E$14</definedName>
    <definedName name="交通整理員Ｂ_夜間" localSheetId="0">設計書!$E$15</definedName>
    <definedName name="更新合計" localSheetId="8">場所表_広島西_更新!$E$13</definedName>
    <definedName name="更新合計" localSheetId="9">場所表_広島南_更新!$E$14</definedName>
    <definedName name="更新合計" localSheetId="7">場所表_更新!$D$8</definedName>
    <definedName name="更新合計" localSheetId="11">場所表_大竹_更新!$E$21</definedName>
    <definedName name="更新合計" localSheetId="10">場所表_廿日市_更新!$E$7</definedName>
    <definedName name="合計" localSheetId="0">設計書!$H$22</definedName>
    <definedName name="事業量" localSheetId="8">場所表_広島西_更新!$G$3:$J$12</definedName>
    <definedName name="事業量" localSheetId="2">場所表_広島西_新規!$G$3:$J$7</definedName>
    <definedName name="事業量" localSheetId="9">場所表_広島南_更新!$G$3:$J$13</definedName>
    <definedName name="事業量" localSheetId="3">場所表_広島南_新規!$G$3:$J$7</definedName>
    <definedName name="事業量" localSheetId="7">場所表_更新!$F$3:$I$7</definedName>
    <definedName name="事業量" localSheetId="6">場所表_新規!$G$3:$J$7</definedName>
    <definedName name="事業量" localSheetId="11">場所表_大竹_更新!$G$3:$H$20</definedName>
    <definedName name="事業量" localSheetId="5">場所表_大竹_新規!$G$3:$J$7</definedName>
    <definedName name="事業量" localSheetId="10">場所表_廿日市_更新!$G$3:$I$6</definedName>
    <definedName name="事業量" localSheetId="4">場所表_廿日市_新規!$G$3:$J$7</definedName>
    <definedName name="事業量新規更新合計" localSheetId="8">場所表_広島西_更新!$G$3:$I$16</definedName>
    <definedName name="事業量新規更新合計" localSheetId="9">場所表_広島南_更新!$G$3:$I$17</definedName>
    <definedName name="事業量新規更新合計" localSheetId="7">場所表_更新!$F$3:$H$11</definedName>
    <definedName name="事業量新規更新合計" localSheetId="11">場所表_大竹_更新!$G$3:$G$24</definedName>
    <definedName name="事業量新規更新合計" localSheetId="10">場所表_廿日市_更新!$G$3:$H$10</definedName>
    <definedName name="事業量新規合計" localSheetId="2">場所表_広島西_新規!$G$3:$I$9</definedName>
    <definedName name="事業量新規合計" localSheetId="3">場所表_広島南_新規!$G$3:$I$9</definedName>
    <definedName name="事業量新規合計" localSheetId="6">場所表_新規!$G$3:$I$9</definedName>
    <definedName name="事業量新規合計" localSheetId="5">場所表_大竹_新規!$G$3:$I$9</definedName>
    <definedName name="事業量新規合計" localSheetId="4">場所表_廿日市_新規!$G$3:$I$9</definedName>
    <definedName name="場所" localSheetId="8">場所表_広島西_更新!#REF!</definedName>
    <definedName name="場所" localSheetId="2">場所表_広島西_新規!$M$2</definedName>
    <definedName name="場所" localSheetId="9">場所表_広島南_更新!#REF!</definedName>
    <definedName name="場所" localSheetId="3">場所表_広島南_新規!$M$2</definedName>
    <definedName name="場所" localSheetId="7">場所表_更新!$L$2</definedName>
    <definedName name="場所" localSheetId="6">場所表_新規!$M$2</definedName>
    <definedName name="場所" localSheetId="11">場所表_大竹_更新!#REF!</definedName>
    <definedName name="場所" localSheetId="5">場所表_大竹_新規!$M$2</definedName>
    <definedName name="場所" localSheetId="10">場所表_廿日市_更新!#REF!</definedName>
    <definedName name="場所" localSheetId="4">場所表_廿日市_新規!$M$2</definedName>
    <definedName name="新規更新合計" localSheetId="8">場所表_広島西_更新!$B$15:$J$16</definedName>
    <definedName name="新規更新合計" localSheetId="9">場所表_広島南_更新!$B$16:$J$17</definedName>
    <definedName name="新規更新合計" localSheetId="7">場所表_更新!$A$10:$I$11</definedName>
    <definedName name="新規更新合計" localSheetId="11">場所表_大竹_更新!$B$23:$H$24</definedName>
    <definedName name="新規更新合計" localSheetId="10">場所表_廿日市_更新!$B$9:$I$10</definedName>
    <definedName name="新規更新合計値" localSheetId="8">場所表_広島西_更新!$E$15</definedName>
    <definedName name="新規更新合計値" localSheetId="9">場所表_広島南_更新!$E$16</definedName>
    <definedName name="新規更新合計値" localSheetId="7">場所表_更新!$D$10</definedName>
    <definedName name="新規更新合計値" localSheetId="11">場所表_大竹_更新!$E$23</definedName>
    <definedName name="新規更新合計値" localSheetId="10">場所表_廿日市_更新!$E$9</definedName>
    <definedName name="新規合計" localSheetId="2">場所表_広島西_新規!$E$8</definedName>
    <definedName name="新規合計" localSheetId="3">場所表_広島南_新規!$E$8</definedName>
    <definedName name="新規合計" localSheetId="6">場所表_新規!$E$8</definedName>
    <definedName name="新規合計" localSheetId="5">場所表_大竹_新規!$E$8</definedName>
    <definedName name="新規合計" localSheetId="4">場所表_廿日市_新規!$E$8</definedName>
    <definedName name="数" localSheetId="8">場所表_広島西_更新!$F$2</definedName>
    <definedName name="数" localSheetId="2">場所表_広島西_新規!$F$2</definedName>
    <definedName name="数" localSheetId="9">場所表_広島南_更新!$F$2</definedName>
    <definedName name="数" localSheetId="3">場所表_広島南_新規!$F$2</definedName>
    <definedName name="数" localSheetId="7">場所表_更新!$E$2</definedName>
    <definedName name="数" localSheetId="6">場所表_新規!$F$2</definedName>
    <definedName name="数" localSheetId="11">場所表_大竹_更新!$F$2</definedName>
    <definedName name="数" localSheetId="5">場所表_大竹_新規!$F$2</definedName>
    <definedName name="数" localSheetId="10">場所表_廿日市_更新!$F$2</definedName>
    <definedName name="数" localSheetId="4">場所表_廿日市_新規!$F$2</definedName>
    <definedName name="整理番号" localSheetId="2">場所表_広島西_新規!$K$2</definedName>
    <definedName name="整理番号" localSheetId="3">場所表_広島南_新規!$K$2</definedName>
    <definedName name="整理番号" localSheetId="6">場所表_新規!$K$2</definedName>
    <definedName name="整理番号" localSheetId="5">場所表_大竹_新規!$K$2</definedName>
    <definedName name="整理番号" localSheetId="4">場所表_廿日市_新規!$K$2</definedName>
    <definedName name="単位" localSheetId="8">場所表_広島西_更新!$G$4:$I$4</definedName>
    <definedName name="単位" localSheetId="2">場所表_広島西_新規!$G$4:$I$4</definedName>
    <definedName name="単位" localSheetId="9">場所表_広島南_更新!$G$4:$I$4</definedName>
    <definedName name="単位" localSheetId="3">場所表_広島南_新規!$G$4:$I$4</definedName>
    <definedName name="単位" localSheetId="7">場所表_更新!$F$4:$H$4</definedName>
    <definedName name="単位" localSheetId="6">場所表_新規!$G$4:$I$4</definedName>
    <definedName name="単位" localSheetId="11">場所表_大竹_更新!$G$4:$G$4</definedName>
    <definedName name="単位" localSheetId="5">場所表_大竹_新規!$G$4:$I$4</definedName>
    <definedName name="単位" localSheetId="10">場所表_廿日市_更新!$G$4:$H$4</definedName>
    <definedName name="単位" localSheetId="4">場所表_廿日市_新規!$G$4:$I$4</definedName>
    <definedName name="単価" localSheetId="0">設計書!$G$5</definedName>
    <definedName name="道路種別" localSheetId="8">場所表_広島西_更新!#REF!</definedName>
    <definedName name="道路種別" localSheetId="2">場所表_広島西_新規!$L$2</definedName>
    <definedName name="道路種別" localSheetId="9">場所表_広島南_更新!#REF!</definedName>
    <definedName name="道路種別" localSheetId="3">場所表_広島南_新規!$L$2</definedName>
    <definedName name="道路種別" localSheetId="7">場所表_更新!$K$2</definedName>
    <definedName name="道路種別" localSheetId="6">場所表_新規!$L$2</definedName>
    <definedName name="道路種別" localSheetId="11">場所表_大竹_更新!#REF!</definedName>
    <definedName name="道路種別" localSheetId="5">場所表_大竹_新規!$L$2</definedName>
    <definedName name="道路種別" localSheetId="10">場所表_廿日市_更新!#REF!</definedName>
    <definedName name="道路種別" localSheetId="4">場所表_廿日市_新規!$L$2</definedName>
    <definedName name="発注分類" localSheetId="8">場所表_広島西_更新!$G$3:$I$3</definedName>
    <definedName name="発注分類" localSheetId="2">場所表_広島西_新規!$G$3:$I$3</definedName>
    <definedName name="発注分類" localSheetId="9">場所表_広島南_更新!$G$3:$I$3</definedName>
    <definedName name="発注分類" localSheetId="3">場所表_広島南_新規!$G$3:$I$3</definedName>
    <definedName name="発注分類" localSheetId="7">場所表_更新!$F$3:$H$3</definedName>
    <definedName name="発注分類" localSheetId="6">場所表_新規!$G$3:$I$3</definedName>
    <definedName name="発注分類" localSheetId="11">場所表_大竹_更新!$G$3:$G$3</definedName>
    <definedName name="発注分類" localSheetId="5">場所表_大竹_新規!$G$3:$I$3</definedName>
    <definedName name="発注分類" localSheetId="10">場所表_廿日市_更新!$G$3:$H$3</definedName>
    <definedName name="発注分類" localSheetId="4">場所表_廿日市_新規!$G$3:$I$3</definedName>
    <definedName name="備考" localSheetId="8">場所表_広島西_更新!$J$3</definedName>
    <definedName name="備考" localSheetId="2">場所表_広島西_新規!$J$3</definedName>
    <definedName name="備考" localSheetId="9">場所表_広島南_更新!$J$3</definedName>
    <definedName name="備考" localSheetId="3">場所表_広島南_新規!$J$3</definedName>
    <definedName name="備考" localSheetId="7">場所表_更新!$I$3</definedName>
    <definedName name="備考" localSheetId="6">場所表_新規!$J$3</definedName>
    <definedName name="備考" localSheetId="11">場所表_大竹_更新!$H$3</definedName>
    <definedName name="備考" localSheetId="5">場所表_大竹_新規!$J$3</definedName>
    <definedName name="備考" localSheetId="10">場所表_廿日市_更新!$I$3</definedName>
    <definedName name="備考" localSheetId="4">場所表_廿日市_新規!$J$3</definedName>
    <definedName name="標示種別" localSheetId="8">場所表_広島西_更新!$E$2</definedName>
    <definedName name="標示種別" localSheetId="2">場所表_広島西_新規!$E$2</definedName>
    <definedName name="標示種別" localSheetId="9">場所表_広島南_更新!$E$2</definedName>
    <definedName name="標示種別" localSheetId="3">場所表_広島南_新規!$E$2</definedName>
    <definedName name="標示種別" localSheetId="7">場所表_更新!$D$2</definedName>
    <definedName name="標示種別" localSheetId="6">場所表_新規!$E$2</definedName>
    <definedName name="標示種別" localSheetId="11">場所表_大竹_更新!$E$2</definedName>
    <definedName name="標示種別" localSheetId="5">場所表_大竹_新規!$E$2</definedName>
    <definedName name="標示種別" localSheetId="10">場所表_廿日市_更新!$E$2</definedName>
    <definedName name="標示種別" localSheetId="4">場所表_廿日市_新規!$E$2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47" l="1"/>
  <c r="H9" i="47"/>
  <c r="G9" i="47"/>
  <c r="I8" i="47"/>
  <c r="H8" i="47"/>
  <c r="G8" i="47"/>
  <c r="A8" i="47"/>
  <c r="N7" i="47"/>
  <c r="D7" i="47"/>
  <c r="C7" i="47"/>
  <c r="A7" i="47"/>
  <c r="B7" i="47" s="1"/>
  <c r="N6" i="47"/>
  <c r="D6" i="47"/>
  <c r="C6" i="47"/>
  <c r="A6" i="47"/>
  <c r="B6" i="47" s="1"/>
  <c r="N5" i="47"/>
  <c r="D5" i="47"/>
  <c r="C5" i="47"/>
  <c r="A5" i="47"/>
  <c r="B5" i="47" s="1"/>
  <c r="I9" i="45"/>
  <c r="H9" i="45"/>
  <c r="G9" i="45"/>
  <c r="I8" i="45"/>
  <c r="H8" i="45"/>
  <c r="G8" i="45"/>
  <c r="A8" i="45"/>
  <c r="N7" i="45"/>
  <c r="D7" i="45"/>
  <c r="C7" i="45"/>
  <c r="A7" i="45"/>
  <c r="B7" i="45" s="1"/>
  <c r="N6" i="45"/>
  <c r="D6" i="45"/>
  <c r="C6" i="45"/>
  <c r="A6" i="45"/>
  <c r="B6" i="45" s="1"/>
  <c r="N5" i="45"/>
  <c r="D5" i="45"/>
  <c r="C5" i="45"/>
  <c r="A5" i="45"/>
  <c r="B5" i="45" s="1"/>
  <c r="I9" i="43"/>
  <c r="H9" i="43"/>
  <c r="G9" i="43"/>
  <c r="I8" i="43"/>
  <c r="H8" i="43"/>
  <c r="G8" i="43"/>
  <c r="A8" i="43"/>
  <c r="N7" i="43"/>
  <c r="D7" i="43"/>
  <c r="C7" i="43"/>
  <c r="A7" i="43"/>
  <c r="B7" i="43" s="1"/>
  <c r="N6" i="43"/>
  <c r="D6" i="43"/>
  <c r="C6" i="43"/>
  <c r="A6" i="43"/>
  <c r="B6" i="43" s="1"/>
  <c r="N5" i="43"/>
  <c r="D5" i="43"/>
  <c r="C5" i="43"/>
  <c r="A5" i="43"/>
  <c r="B5" i="43" s="1"/>
  <c r="I9" i="41"/>
  <c r="H9" i="41"/>
  <c r="G9" i="41"/>
  <c r="I8" i="41"/>
  <c r="H8" i="41"/>
  <c r="G8" i="41"/>
  <c r="A8" i="41"/>
  <c r="N7" i="41"/>
  <c r="D7" i="41"/>
  <c r="C7" i="41"/>
  <c r="A7" i="41"/>
  <c r="B7" i="41" s="1"/>
  <c r="N6" i="41"/>
  <c r="D6" i="41"/>
  <c r="C6" i="41"/>
  <c r="A6" i="41"/>
  <c r="B6" i="41" s="1"/>
  <c r="N5" i="41"/>
  <c r="D5" i="41"/>
  <c r="C5" i="41"/>
  <c r="A5" i="41"/>
  <c r="B5" i="41" s="1"/>
  <c r="M6" i="38"/>
  <c r="M7" i="38"/>
  <c r="M5" i="38"/>
  <c r="N6" i="37"/>
  <c r="N7" i="37"/>
  <c r="N5" i="37"/>
  <c r="B7" i="38"/>
  <c r="B6" i="38"/>
  <c r="C7" i="37"/>
  <c r="C6" i="37"/>
  <c r="C7" i="38"/>
  <c r="C6" i="38"/>
  <c r="D6" i="37"/>
  <c r="D7" i="37"/>
  <c r="A7" i="37"/>
  <c r="B7" i="37" s="1"/>
  <c r="A6" i="37"/>
  <c r="B6" i="37" s="1"/>
  <c r="D10" i="38"/>
  <c r="C5" i="38"/>
  <c r="B5" i="38"/>
  <c r="A5" i="38"/>
  <c r="A7" i="38"/>
  <c r="D5" i="37"/>
  <c r="C5" i="37"/>
  <c r="A5" i="37"/>
  <c r="B5" i="37" s="1"/>
  <c r="G8" i="38"/>
  <c r="H8" i="38"/>
  <c r="F8" i="38"/>
  <c r="H8" i="37"/>
  <c r="G10" i="38" s="1"/>
  <c r="I8" i="37"/>
  <c r="H10" i="38"/>
  <c r="G8" i="37"/>
  <c r="F10" i="38" s="1"/>
  <c r="A6" i="38"/>
  <c r="G9" i="38"/>
  <c r="H9" i="38"/>
  <c r="H11" i="38"/>
  <c r="A10" i="38"/>
  <c r="H9" i="37"/>
  <c r="G11" i="38"/>
  <c r="F9" i="38"/>
  <c r="F11" i="38" s="1"/>
  <c r="A8" i="38"/>
  <c r="I9" i="37"/>
  <c r="G9" i="37"/>
  <c r="A8" i="37"/>
  <c r="C1" i="47" l="1"/>
  <c r="C1" i="45"/>
  <c r="C1" i="43"/>
  <c r="C1" i="41"/>
  <c r="B1" i="38"/>
  <c r="C1" i="37"/>
</calcChain>
</file>

<file path=xl/sharedStrings.xml><?xml version="1.0" encoding="utf-8"?>
<sst xmlns="http://schemas.openxmlformats.org/spreadsheetml/2006/main" count="508" uniqueCount="187">
  <si>
    <t>発注分類</t>
  </si>
  <si>
    <t>幅</t>
    <rPh sb="0" eb="1">
      <t>ハバ</t>
    </rPh>
    <phoneticPr fontId="2"/>
  </si>
  <si>
    <t>詳細設定</t>
    <rPh sb="0" eb="2">
      <t>ショウサイ</t>
    </rPh>
    <rPh sb="2" eb="4">
      <t>セッテイ</t>
    </rPh>
    <phoneticPr fontId="2"/>
  </si>
  <si>
    <t>塗装種類</t>
    <rPh sb="0" eb="2">
      <t>トソウ</t>
    </rPh>
    <rPh sb="2" eb="4">
      <t>シュルイ</t>
    </rPh>
    <phoneticPr fontId="2"/>
  </si>
  <si>
    <t>事業量</t>
    <rPh sb="0" eb="3">
      <t>ジギョウリョウ</t>
    </rPh>
    <phoneticPr fontId="2"/>
  </si>
  <si>
    <t>単位</t>
    <rPh sb="0" eb="2">
      <t>タンイ</t>
    </rPh>
    <phoneticPr fontId="2"/>
  </si>
  <si>
    <t>単価（円）</t>
    <rPh sb="0" eb="2">
      <t>タンカ</t>
    </rPh>
    <rPh sb="3" eb="4">
      <t>エン</t>
    </rPh>
    <phoneticPr fontId="2"/>
  </si>
  <si>
    <t>金額（円）</t>
    <rPh sb="0" eb="2">
      <t>キンガク</t>
    </rPh>
    <rPh sb="3" eb="4">
      <t>エン</t>
    </rPh>
    <phoneticPr fontId="2"/>
  </si>
  <si>
    <t>小計</t>
    <rPh sb="0" eb="2">
      <t>ショウケイ</t>
    </rPh>
    <phoneticPr fontId="2"/>
  </si>
  <si>
    <t>小　　　　　　　　　　　計</t>
    <rPh sb="0" eb="1">
      <t>ショウ</t>
    </rPh>
    <rPh sb="12" eb="13">
      <t>ケイ</t>
    </rPh>
    <phoneticPr fontId="2"/>
  </si>
  <si>
    <t>交通整理員Ａ</t>
    <rPh sb="0" eb="2">
      <t>コウツウ</t>
    </rPh>
    <rPh sb="2" eb="4">
      <t>セイリ</t>
    </rPh>
    <rPh sb="4" eb="5">
      <t>イン</t>
    </rPh>
    <phoneticPr fontId="2"/>
  </si>
  <si>
    <t>人</t>
    <rPh sb="0" eb="1">
      <t>ニン</t>
    </rPh>
    <phoneticPr fontId="2"/>
  </si>
  <si>
    <t>交通整理員Ａ（夜間）</t>
    <rPh sb="7" eb="9">
      <t>ヤカン</t>
    </rPh>
    <phoneticPr fontId="2"/>
  </si>
  <si>
    <t>交通整理員Ｂ（夜間）</t>
    <rPh sb="7" eb="9">
      <t>ヤカン</t>
    </rPh>
    <phoneticPr fontId="2"/>
  </si>
  <si>
    <t>共　　通　　仮　　設　　費</t>
    <rPh sb="0" eb="1">
      <t>トモ</t>
    </rPh>
    <rPh sb="3" eb="4">
      <t>ツウ</t>
    </rPh>
    <rPh sb="6" eb="7">
      <t>カリ</t>
    </rPh>
    <rPh sb="9" eb="10">
      <t>セツ</t>
    </rPh>
    <rPh sb="12" eb="13">
      <t>ヒ</t>
    </rPh>
    <phoneticPr fontId="2"/>
  </si>
  <si>
    <t>現　　場　　管　　理　　費</t>
    <rPh sb="0" eb="1">
      <t>ゲン</t>
    </rPh>
    <rPh sb="3" eb="4">
      <t>バ</t>
    </rPh>
    <rPh sb="6" eb="7">
      <t>カン</t>
    </rPh>
    <rPh sb="9" eb="10">
      <t>リ</t>
    </rPh>
    <rPh sb="12" eb="13">
      <t>ヒ</t>
    </rPh>
    <phoneticPr fontId="2"/>
  </si>
  <si>
    <t>一　　般　　管　　理　　費</t>
    <rPh sb="0" eb="1">
      <t>イチ</t>
    </rPh>
    <rPh sb="3" eb="4">
      <t>ハン</t>
    </rPh>
    <rPh sb="6" eb="7">
      <t>カン</t>
    </rPh>
    <rPh sb="9" eb="10">
      <t>リ</t>
    </rPh>
    <rPh sb="12" eb="13">
      <t>ヒ</t>
    </rPh>
    <phoneticPr fontId="2"/>
  </si>
  <si>
    <t>計</t>
    <rPh sb="0" eb="1">
      <t>ケイ</t>
    </rPh>
    <phoneticPr fontId="2"/>
  </si>
  <si>
    <t>消　　費　　税　　相　　当　　分</t>
    <rPh sb="0" eb="1">
      <t>ショウ</t>
    </rPh>
    <rPh sb="3" eb="4">
      <t>ヒ</t>
    </rPh>
    <rPh sb="6" eb="7">
      <t>ゼイ</t>
    </rPh>
    <rPh sb="9" eb="10">
      <t>ソウ</t>
    </rPh>
    <rPh sb="12" eb="13">
      <t>トウ</t>
    </rPh>
    <rPh sb="15" eb="16">
      <t>ブン</t>
    </rPh>
    <phoneticPr fontId="2"/>
  </si>
  <si>
    <t>合　　　　　　　　　　　計</t>
    <rPh sb="0" eb="1">
      <t>ア</t>
    </rPh>
    <rPh sb="12" eb="13">
      <t>ケイ</t>
    </rPh>
    <phoneticPr fontId="2"/>
  </si>
  <si>
    <t>所　属　別　事　業　量　一　覧　表</t>
    <rPh sb="0" eb="1">
      <t>ショ</t>
    </rPh>
    <rPh sb="2" eb="3">
      <t>ゾク</t>
    </rPh>
    <rPh sb="4" eb="5">
      <t>ベツ</t>
    </rPh>
    <rPh sb="6" eb="7">
      <t>コト</t>
    </rPh>
    <rPh sb="8" eb="9">
      <t>ギョウ</t>
    </rPh>
    <rPh sb="10" eb="11">
      <t>リョウ</t>
    </rPh>
    <rPh sb="12" eb="13">
      <t>イチ</t>
    </rPh>
    <rPh sb="14" eb="15">
      <t>ラン</t>
    </rPh>
    <rPh sb="16" eb="17">
      <t>ヒョウ</t>
    </rPh>
    <phoneticPr fontId="2"/>
  </si>
  <si>
    <t>計</t>
    <phoneticPr fontId="2"/>
  </si>
  <si>
    <t>箇所数</t>
    <phoneticPr fontId="2"/>
  </si>
  <si>
    <t>標示種類</t>
    <rPh sb="0" eb="2">
      <t>ヒョウジ</t>
    </rPh>
    <rPh sb="2" eb="4">
      <t>シュルイ</t>
    </rPh>
    <phoneticPr fontId="2"/>
  </si>
  <si>
    <t>個数</t>
    <phoneticPr fontId="2"/>
  </si>
  <si>
    <t>施工長</t>
    <rPh sb="0" eb="2">
      <t>セコウ</t>
    </rPh>
    <rPh sb="2" eb="3">
      <t>チョウ</t>
    </rPh>
    <phoneticPr fontId="2"/>
  </si>
  <si>
    <t>個数</t>
  </si>
  <si>
    <t>施工長</t>
    <phoneticPr fontId="2"/>
  </si>
  <si>
    <t>新規</t>
    <rPh sb="0" eb="2">
      <t>シンキ</t>
    </rPh>
    <phoneticPr fontId="2"/>
  </si>
  <si>
    <t>広島東</t>
    <rPh sb="0" eb="2">
      <t>ヒロシマ</t>
    </rPh>
    <rPh sb="2" eb="3">
      <t>ヒガシ</t>
    </rPh>
    <phoneticPr fontId="2"/>
  </si>
  <si>
    <t>整理番号
（規制番号）</t>
    <rPh sb="0" eb="2">
      <t>セイリ</t>
    </rPh>
    <rPh sb="2" eb="4">
      <t>バンゴウ</t>
    </rPh>
    <rPh sb="6" eb="8">
      <t>キセイ</t>
    </rPh>
    <rPh sb="8" eb="10">
      <t>バンゴウ</t>
    </rPh>
    <phoneticPr fontId="2"/>
  </si>
  <si>
    <t>区分</t>
    <rPh sb="0" eb="2">
      <t>クブン</t>
    </rPh>
    <phoneticPr fontId="2"/>
  </si>
  <si>
    <t>道路種別</t>
    <rPh sb="0" eb="2">
      <t>ドウロ</t>
    </rPh>
    <rPh sb="2" eb="4">
      <t>シュベツ</t>
    </rPh>
    <phoneticPr fontId="2"/>
  </si>
  <si>
    <t>場所・区間</t>
    <rPh sb="0" eb="2">
      <t>バショ</t>
    </rPh>
    <rPh sb="3" eb="5">
      <t>クカン</t>
    </rPh>
    <phoneticPr fontId="2"/>
  </si>
  <si>
    <t>標示種別</t>
    <rPh sb="0" eb="2">
      <t>ヒョウジ</t>
    </rPh>
    <rPh sb="2" eb="4">
      <t>シュベツ</t>
    </rPh>
    <phoneticPr fontId="2"/>
  </si>
  <si>
    <t>横断歩道本数
記号文字個数</t>
    <rPh sb="0" eb="2">
      <t>オウダン</t>
    </rPh>
    <rPh sb="2" eb="4">
      <t>ホドウ</t>
    </rPh>
    <rPh sb="4" eb="6">
      <t>ホンスウ</t>
    </rPh>
    <rPh sb="7" eb="9">
      <t>キゴウ</t>
    </rPh>
    <rPh sb="9" eb="11">
      <t>モジ</t>
    </rPh>
    <rPh sb="11" eb="13">
      <t>コスウ</t>
    </rPh>
    <phoneticPr fontId="2"/>
  </si>
  <si>
    <t>数</t>
    <phoneticPr fontId="2"/>
  </si>
  <si>
    <t>備考(縞数、方向等)</t>
    <rPh sb="0" eb="2">
      <t>ビコウ</t>
    </rPh>
    <rPh sb="3" eb="4">
      <t>シマ</t>
    </rPh>
    <rPh sb="4" eb="5">
      <t>スウ</t>
    </rPh>
    <rPh sb="6" eb="8">
      <t>ホウコウ</t>
    </rPh>
    <rPh sb="8" eb="9">
      <t>ナド</t>
    </rPh>
    <phoneticPr fontId="2"/>
  </si>
  <si>
    <t>新規合計</t>
    <rPh sb="0" eb="2">
      <t>シンキ</t>
    </rPh>
    <rPh sb="2" eb="4">
      <t>ゴウケイ</t>
    </rPh>
    <phoneticPr fontId="2"/>
  </si>
  <si>
    <t>更新</t>
    <rPh sb="0" eb="2">
      <t>コウシン</t>
    </rPh>
    <phoneticPr fontId="2"/>
  </si>
  <si>
    <t>規制番号</t>
    <rPh sb="0" eb="2">
      <t>キセイ</t>
    </rPh>
    <rPh sb="2" eb="4">
      <t>バンゴウ</t>
    </rPh>
    <phoneticPr fontId="2"/>
  </si>
  <si>
    <t>更新合計</t>
    <rPh sb="0" eb="2">
      <t>コウシン</t>
    </rPh>
    <rPh sb="2" eb="4">
      <t>ゴウケイ</t>
    </rPh>
    <phoneticPr fontId="2"/>
  </si>
  <si>
    <t>新規更新合計</t>
    <rPh sb="0" eb="2">
      <t>シンキ</t>
    </rPh>
    <rPh sb="2" eb="4">
      <t>コウシン</t>
    </rPh>
    <rPh sb="4" eb="6">
      <t>ゴウケイ</t>
    </rPh>
    <phoneticPr fontId="2"/>
  </si>
  <si>
    <t>道　路　標　示　工　事　設　計　書</t>
    <rPh sb="4" eb="5">
      <t>シルベ</t>
    </rPh>
    <rPh sb="6" eb="7">
      <t>シメス</t>
    </rPh>
    <rPh sb="8" eb="9">
      <t>コウ</t>
    </rPh>
    <rPh sb="10" eb="11">
      <t>コト</t>
    </rPh>
    <rPh sb="12" eb="13">
      <t>セツ</t>
    </rPh>
    <rPh sb="14" eb="15">
      <t>ケイ</t>
    </rPh>
    <rPh sb="16" eb="17">
      <t>ショ</t>
    </rPh>
    <phoneticPr fontId="2"/>
  </si>
  <si>
    <t>交　通　規　制　課</t>
    <phoneticPr fontId="2"/>
  </si>
  <si>
    <t>工事量</t>
    <phoneticPr fontId="2"/>
  </si>
  <si>
    <t>広島西</t>
    <rPh sb="0" eb="2">
      <t>ヒロシマ</t>
    </rPh>
    <rPh sb="2" eb="3">
      <t>ニシ</t>
    </rPh>
    <phoneticPr fontId="2"/>
  </si>
  <si>
    <t>広島南</t>
    <phoneticPr fontId="2"/>
  </si>
  <si>
    <t>安佐南</t>
    <phoneticPr fontId="2"/>
  </si>
  <si>
    <t>海田</t>
    <phoneticPr fontId="2"/>
  </si>
  <si>
    <t>廿日市</t>
    <phoneticPr fontId="2"/>
  </si>
  <si>
    <t>大竹</t>
    <phoneticPr fontId="2"/>
  </si>
  <si>
    <t>竹原</t>
    <phoneticPr fontId="2"/>
  </si>
  <si>
    <t>広</t>
    <phoneticPr fontId="2"/>
  </si>
  <si>
    <t>東広島</t>
    <phoneticPr fontId="2"/>
  </si>
  <si>
    <t>木江</t>
    <phoneticPr fontId="2"/>
  </si>
  <si>
    <t>安佐北</t>
    <phoneticPr fontId="2"/>
  </si>
  <si>
    <t>安芸高田</t>
    <phoneticPr fontId="2"/>
  </si>
  <si>
    <t>山県</t>
    <phoneticPr fontId="2"/>
  </si>
  <si>
    <t>尾道</t>
    <phoneticPr fontId="2"/>
  </si>
  <si>
    <t>因島</t>
    <phoneticPr fontId="2"/>
  </si>
  <si>
    <t>三原</t>
    <phoneticPr fontId="2"/>
  </si>
  <si>
    <t>福山西</t>
    <phoneticPr fontId="2"/>
  </si>
  <si>
    <t>福山東</t>
    <phoneticPr fontId="2"/>
  </si>
  <si>
    <t>福山北</t>
    <phoneticPr fontId="2"/>
  </si>
  <si>
    <t>府中</t>
    <phoneticPr fontId="2"/>
  </si>
  <si>
    <t>庄原</t>
    <phoneticPr fontId="2"/>
  </si>
  <si>
    <t>三次</t>
    <phoneticPr fontId="2"/>
  </si>
  <si>
    <t>世羅</t>
    <phoneticPr fontId="2"/>
  </si>
  <si>
    <t>高速隊</t>
    <phoneticPr fontId="2"/>
  </si>
  <si>
    <t>機動隊</t>
    <phoneticPr fontId="2"/>
  </si>
  <si>
    <t>個数</t>
    <phoneticPr fontId="2"/>
  </si>
  <si>
    <t>広島中央</t>
    <phoneticPr fontId="2"/>
  </si>
  <si>
    <t>呉</t>
    <phoneticPr fontId="2"/>
  </si>
  <si>
    <t>音戸</t>
    <phoneticPr fontId="2"/>
  </si>
  <si>
    <t>交通整理員Ｂ</t>
    <phoneticPr fontId="2"/>
  </si>
  <si>
    <t>江田島</t>
    <phoneticPr fontId="2"/>
  </si>
  <si>
    <t>文字の折り返しで行高さがおかしくならないように、最終的な出力セルより幅を大きくしてあります。</t>
    <rPh sb="0" eb="2">
      <t>モジ</t>
    </rPh>
    <rPh sb="3" eb="4">
      <t>オ</t>
    </rPh>
    <rPh sb="5" eb="6">
      <t>カエ</t>
    </rPh>
    <rPh sb="8" eb="9">
      <t>ギョウ</t>
    </rPh>
    <rPh sb="9" eb="10">
      <t>タカ</t>
    </rPh>
    <rPh sb="24" eb="27">
      <t>サイシュウテキ</t>
    </rPh>
    <rPh sb="28" eb="30">
      <t>シュツリョク</t>
    </rPh>
    <rPh sb="34" eb="35">
      <t>ハバ</t>
    </rPh>
    <rPh sb="36" eb="37">
      <t>オオ</t>
    </rPh>
    <phoneticPr fontId="2"/>
  </si>
  <si>
    <t>凸凹</t>
    <rPh sb="0" eb="2">
      <t>デコボコ</t>
    </rPh>
    <phoneticPr fontId="2"/>
  </si>
  <si>
    <t>佐伯</t>
    <rPh sb="0" eb="2">
      <t>サエキ</t>
    </rPh>
    <phoneticPr fontId="2"/>
  </si>
  <si>
    <t>交　通　誘　導　員　(　労　務　費　）</t>
    <rPh sb="0" eb="1">
      <t>コウ</t>
    </rPh>
    <rPh sb="2" eb="3">
      <t>ツウ</t>
    </rPh>
    <rPh sb="4" eb="5">
      <t>ユウ</t>
    </rPh>
    <rPh sb="6" eb="7">
      <t>シルベ</t>
    </rPh>
    <rPh sb="8" eb="9">
      <t>イン</t>
    </rPh>
    <rPh sb="12" eb="13">
      <t>ロウ</t>
    </rPh>
    <rPh sb="14" eb="15">
      <t>ツトム</t>
    </rPh>
    <rPh sb="16" eb="17">
      <t>ヒ</t>
    </rPh>
    <phoneticPr fontId="2"/>
  </si>
  <si>
    <t>（起点）広島市西区観音本町2丁目7番東角先（観音本町交差点）北東方30メートル地点
（終点）広島市西区観音本町2丁目7番東角先（観音本町交差点）</t>
  </si>
  <si>
    <t>横断歩道等　実線４５㎝幅（夜間）</t>
  </si>
  <si>
    <t>溶融式（白）</t>
  </si>
  <si>
    <t>m</t>
  </si>
  <si>
    <t>実線１５㎝幅（夜間）</t>
  </si>
  <si>
    <t>溶融式（黄）</t>
  </si>
  <si>
    <t>図示（夜間）</t>
  </si>
  <si>
    <t>削除（夜間）</t>
  </si>
  <si>
    <t>広島西</t>
    <phoneticPr fontId="2"/>
  </si>
  <si>
    <t>横断歩道等　実線４５㎝幅_x000D_
（夜間）</t>
  </si>
  <si>
    <t>実線１５㎝幅_x000D_
（夜間）</t>
  </si>
  <si>
    <t>図示_x000D_
（夜間）</t>
  </si>
  <si>
    <t>第25-1-0873</t>
  </si>
  <si>
    <t>市道</t>
  </si>
  <si>
    <t>車両通行帯　実線（白）</t>
  </si>
  <si>
    <t>北東側　30ｍ2本</t>
  </si>
  <si>
    <t>進行方向別（右折）　図示（白）</t>
  </si>
  <si>
    <t>第二、三車線　右矢　各２個</t>
  </si>
  <si>
    <t>進行方向別（直進・左折）　図示（白）</t>
  </si>
  <si>
    <t>北東側　第一車線　左直右矢　２個</t>
  </si>
  <si>
    <t>第20-1-0139</t>
  </si>
  <si>
    <t>広島市西区観音本町2丁目7番2号先（観音本町交差点）</t>
  </si>
  <si>
    <t>横断歩道　実線（白）</t>
  </si>
  <si>
    <t>北東側　3.5ｍ8縞（東から1〜7、9縞）_x000D_
北西側　4ｍ7縞_x000D_
南側　3ｍ5縞_x000D_
東側　3.8ｍ26縞（南端から18縞、北端から8縞）</t>
  </si>
  <si>
    <t>国道2号</t>
  </si>
  <si>
    <t>停止線　実線（白）</t>
  </si>
  <si>
    <t>南西側　６ｍ</t>
  </si>
  <si>
    <t>北西側　3.6ｍ_x000D_
東側　１６．５ｍ</t>
  </si>
  <si>
    <t>第20-1-0584</t>
  </si>
  <si>
    <t>広島市西区南観音4丁目（旭橋東詰交差点）</t>
  </si>
  <si>
    <t>東側　3.8ｍ23縞（北端から15縞、南端から8縞）</t>
  </si>
  <si>
    <t>東側　3.3ｍ（西進右折車線）_x000D_
東側　7ｍ（西進車線）_x000D_
東側　3ｍ（側道）_x000D_
南側　7ｍ_x000D_
西側　10ｍ</t>
  </si>
  <si>
    <t>第25-1-0068</t>
  </si>
  <si>
    <t>県道(広島三次線)</t>
  </si>
  <si>
    <t>（起点）広島市南区大須賀町14番15号先（栄橋東詰交差点）北西方30メートル地点
（終点）広島市南区大須賀町14番15号先（栄橋東詰交差点）</t>
  </si>
  <si>
    <t>北側：第1・第2通行帯間 摩耗部21ｍ_x000D_
北側：第2・第3通行帯間 摩耗部21ｍ</t>
  </si>
  <si>
    <t>第25-1-0069</t>
  </si>
  <si>
    <t>（起点）広島市南区大須賀町14番20号先（栄橋東詰交差点）南東方30メートル地点
（終点）広島市南区大須賀町14番20号先（栄橋東詰交差点）</t>
  </si>
  <si>
    <t>南側：第一通行帯内3個更新</t>
  </si>
  <si>
    <t>進路変更禁止　実線（黄）</t>
  </si>
  <si>
    <t>南側：第１・第２車通行帯間</t>
  </si>
  <si>
    <t>第20-1-0064</t>
  </si>
  <si>
    <t>広島市南区大須賀町14番20号先（栄橋東詰交差点）</t>
  </si>
  <si>
    <t>北側：東端から5縞、西端から10縞更新</t>
  </si>
  <si>
    <t>南側：9ｍ_x000D_
北側：8.5ｍ</t>
  </si>
  <si>
    <t>第20-1-2471</t>
  </si>
  <si>
    <t>広島市南区大須賀町15番14号先交差点</t>
  </si>
  <si>
    <t>3.8ｍ15縞</t>
  </si>
  <si>
    <t>3.5ｍ</t>
  </si>
  <si>
    <t>第30-1-0072</t>
  </si>
  <si>
    <t>大須賀町14番北西角先 南東行</t>
  </si>
  <si>
    <t>車両文字　定型文字　図示（白）</t>
  </si>
  <si>
    <t>バス　摩耗部_x000D_
二輪　摩耗部_x000D_
タクシー　摩耗部</t>
  </si>
  <si>
    <t>終わり　図示（白）</t>
  </si>
  <si>
    <t>栄橋東詰北側：東側車線　終わり　摩耗部</t>
  </si>
  <si>
    <t>削除_x000D_
（夜間）</t>
  </si>
  <si>
    <t>国道2号（宮島街道）</t>
  </si>
  <si>
    <t>廿日市市宮島口1丁目15番70号</t>
  </si>
  <si>
    <t>(削)その他　線</t>
  </si>
  <si>
    <t>署担当者確認</t>
  </si>
  <si>
    <t>第9-32-0009</t>
  </si>
  <si>
    <t>県道(廿日市佐伯線)</t>
  </si>
  <si>
    <t>廿日市市串戸4丁目1番北東角先から同市栗栖160番地1先までの間（同市宮内1丁目4番2号先から同町10番15号先までの間225メートルは北行のみ及び同市宮内城ヶ谷732番地1南東620メートル先から北西300メートル先までの間の300メートルは南東行のみ）</t>
  </si>
  <si>
    <t>はみ出し通行禁止　実線（黄）</t>
  </si>
  <si>
    <t>署担当者要確認（合計4区間合計7.1キロメートル）</t>
  </si>
  <si>
    <t>第20-11-0020</t>
  </si>
  <si>
    <t>大竹市小方1丁目2番1号先（飛石港入口交差点）</t>
  </si>
  <si>
    <t>東側3.1m5縞(北から6〜10縞を更新)1.8m1縞_x000D_
南側4.0m16縞</t>
  </si>
  <si>
    <t>第20-11-0064</t>
  </si>
  <si>
    <t>大竹市小方1丁目2番9号先（新町陸橋（南）交差点)</t>
  </si>
  <si>
    <t>東側3.0m7縞（南から2〜8縞）_x000D_
南側　3.8m19縞_x000D_
西側　3.8m12縞(南から2〜13)、2.2m1縞</t>
  </si>
  <si>
    <t>東側2.9m_x000D_
北側9.3ｍ</t>
  </si>
  <si>
    <t>第20-11-0016</t>
  </si>
  <si>
    <t>大竹市小方1丁目9番南西角先（新川橋北詰交差点）</t>
  </si>
  <si>
    <t>東側3.6ｍ8縞_x000D_
西側3.8ｍｍ7縞、3.0ｍ１縞、1.6ｍ１縞</t>
  </si>
  <si>
    <t>東側3.6ｍ_x000D_
北側9.5ｍ</t>
  </si>
  <si>
    <t>第20-11-0002</t>
  </si>
  <si>
    <t>大竹市西栄1丁目20番10号先（大竹栄町郵便局前交差点）</t>
  </si>
  <si>
    <t>南側4.0ｍ11縞_x000D_
北側4.0ｍ11縞</t>
  </si>
  <si>
    <t>南側第１車線3.2ｍ_x000D_
北側第１車線3.2ｍ</t>
  </si>
  <si>
    <t>第20-11-0003</t>
  </si>
  <si>
    <t>大竹市西栄3丁目16番18号先（西栄3丁目交差点）</t>
  </si>
  <si>
    <t>北側3.8ｍ4縞（西から2，4，6，8縞を更新）_x000D_
南側3.8ｍ4縞（西から2，4，6，8縞を更新）</t>
  </si>
  <si>
    <t>第20-11-0123</t>
  </si>
  <si>
    <t>大竹市南栄1丁目13番9号先（栄橋北詰交差点）</t>
  </si>
  <si>
    <t>北側4.2ｍ7縞（西から2〜4、8〜１１縞を更新）</t>
  </si>
  <si>
    <t>北側3.3ｍ</t>
  </si>
  <si>
    <t>第20-11-0004</t>
  </si>
  <si>
    <t>大竹市北栄3番18号先（北栄交差点）</t>
  </si>
  <si>
    <t>南側4.0ｍ11縞_x000D_
北側4.0ｍ13縞</t>
  </si>
  <si>
    <t>南側6.5ｍ_x000D_
北側6.5ｍ</t>
  </si>
  <si>
    <t>第20-11-0025</t>
  </si>
  <si>
    <t>大竹市北栄3番北東角先（みどり橋東詰交差点）</t>
  </si>
  <si>
    <t>東側3.0m4縞（北から1〜4縞を更新）
_x000D_
南側3.8ｍ12縞_x000D_
北側3.8ｍ12縞</t>
  </si>
  <si>
    <t>北側6.5ｍ</t>
  </si>
  <si>
    <t>第20-11-0071</t>
  </si>
  <si>
    <t>大竹市立戸4丁目6番4号先（立戸4丁目交差点)</t>
  </si>
  <si>
    <t>南側　3.8m13縞、3.2ｍ1縞、1.6ｍ1縞</t>
  </si>
  <si>
    <t>南側6.5ｍ</t>
  </si>
  <si>
    <t>(№ 8-38)</t>
  </si>
  <si>
    <t>〃</t>
  </si>
  <si>
    <t>大竹</t>
  </si>
  <si>
    <t>廿日市</t>
  </si>
  <si>
    <t>広島南</t>
  </si>
  <si>
    <t>広島西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</si>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</sst>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&quot;¥&quot;#,##0_);\(&quot;¥&quot;#,##0\)"/>
    <numFmt numFmtId="177" formatCode="#,##0_ "/>
    <numFmt numFmtId="178" formatCode="#,##0.00_ "/>
    <numFmt numFmtId="179" formatCode="#,##0.0_ "/>
    <numFmt numFmtId="180" formatCode="#,##0_);[Red]\(#,##0\)"/>
    <numFmt numFmtId="181" formatCode="[$-411]ggge&quot;年&quot;m&quot;月&quot;d&quot;日&quot;;@"/>
    <numFmt numFmtId="182" formatCode="&quot;第&quot;0&quot;回&quot;"/>
    <numFmt numFmtId="183" formatCode="&quot;W=&quot;0&quot;cm&quot;"/>
    <numFmt numFmtId="184" formatCode="&quot;W=&quot;@&quot;cm&quot;"/>
    <numFmt numFmtId="185" formatCode="#,##0.0_);[Red]\(#,##0.0\)"/>
    <numFmt numFmtId="186" formatCode="\(@\)"/>
    <numFmt numFmtId="187" formatCode="\№####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3" fillId="0" borderId="0"/>
    <xf numFmtId="0" fontId="8" fillId="0" borderId="0"/>
    <xf numFmtId="0" fontId="8" fillId="0" borderId="0"/>
    <xf numFmtId="176" fontId="8" fillId="0" borderId="0" applyFill="0" applyBorder="0" applyProtection="0"/>
    <xf numFmtId="0" fontId="6" fillId="0" borderId="1"/>
    <xf numFmtId="49" fontId="11" fillId="0" borderId="0"/>
    <xf numFmtId="0" fontId="8" fillId="0" borderId="2"/>
    <xf numFmtId="0" fontId="12" fillId="0" borderId="0"/>
    <xf numFmtId="179" fontId="8" fillId="2" borderId="0" applyNumberFormat="0" applyFont="0" applyBorder="0" applyAlignment="0" applyProtection="0">
      <alignment shrinkToFit="1"/>
    </xf>
    <xf numFmtId="58" fontId="8" fillId="0" borderId="0">
      <alignment shrinkToFit="1"/>
    </xf>
    <xf numFmtId="0" fontId="1" fillId="0" borderId="0"/>
    <xf numFmtId="0" fontId="5" fillId="0" borderId="0">
      <alignment vertical="center"/>
    </xf>
    <xf numFmtId="0" fontId="4" fillId="0" borderId="0"/>
  </cellStyleXfs>
  <cellXfs count="223">
    <xf numFmtId="0" fontId="0" fillId="0" borderId="0" xfId="0"/>
    <xf numFmtId="0" fontId="0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/>
    <xf numFmtId="0" fontId="8" fillId="0" borderId="0" xfId="0" applyFont="1"/>
    <xf numFmtId="0" fontId="0" fillId="0" borderId="0" xfId="0" applyFont="1" applyFill="1" applyBorder="1" applyAlignment="1">
      <alignment horizontal="right" vertical="center"/>
    </xf>
    <xf numFmtId="181" fontId="0" fillId="0" borderId="0" xfId="0" applyNumberFormat="1" applyFill="1" applyBorder="1" applyAlignment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/>
    <xf numFmtId="181" fontId="0" fillId="0" borderId="0" xfId="0" applyNumberForma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applyNumberFormat="1" applyFont="1" applyFill="1" applyBorder="1" applyAlignment="1">
      <alignment horizontal="center" vertical="center" shrinkToFit="1"/>
    </xf>
    <xf numFmtId="179" fontId="8" fillId="0" borderId="0" xfId="0" applyNumberFormat="1" applyFont="1" applyFill="1" applyBorder="1" applyAlignment="1">
      <alignment horizontal="right" vertical="center" shrinkToFit="1"/>
    </xf>
    <xf numFmtId="182" fontId="0" fillId="0" borderId="0" xfId="0" applyNumberFormat="1" applyFont="1" applyFill="1" applyBorder="1" applyAlignment="1">
      <alignment horizontal="left" vertical="center" shrinkToFit="1"/>
    </xf>
    <xf numFmtId="176" fontId="8" fillId="0" borderId="0" xfId="0" applyNumberFormat="1" applyFont="1" applyFill="1" applyBorder="1" applyAlignment="1">
      <alignment horizontal="left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7" xfId="0" applyNumberFormat="1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179" fontId="8" fillId="0" borderId="7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shrinkToFit="1"/>
    </xf>
    <xf numFmtId="176" fontId="8" fillId="0" borderId="8" xfId="0" applyNumberFormat="1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vertical="center" wrapText="1" shrinkToFit="1"/>
    </xf>
    <xf numFmtId="183" fontId="8" fillId="0" borderId="10" xfId="0" applyNumberFormat="1" applyFont="1" applyFill="1" applyBorder="1" applyAlignment="1">
      <alignment horizontal="left" vertical="center" wrapText="1" shrinkToFit="1"/>
    </xf>
    <xf numFmtId="0" fontId="8" fillId="0" borderId="10" xfId="0" applyFont="1" applyFill="1" applyBorder="1" applyAlignment="1">
      <alignment vertical="center" wrapText="1" shrinkToFit="1"/>
    </xf>
    <xf numFmtId="0" fontId="8" fillId="0" borderId="10" xfId="0" applyNumberFormat="1" applyFont="1" applyFill="1" applyBorder="1" applyAlignment="1">
      <alignment vertical="center" wrapText="1" shrinkToFit="1"/>
    </xf>
    <xf numFmtId="176" fontId="8" fillId="0" borderId="11" xfId="0" applyNumberFormat="1" applyFont="1" applyFill="1" applyBorder="1" applyAlignment="1">
      <alignment vertical="center" wrapText="1" shrinkToFit="1"/>
    </xf>
    <xf numFmtId="0" fontId="8" fillId="0" borderId="0" xfId="0" applyFont="1" applyAlignment="1">
      <alignment vertical="center" wrapText="1"/>
    </xf>
    <xf numFmtId="0" fontId="8" fillId="0" borderId="12" xfId="9" applyNumberFormat="1" applyFont="1" applyFill="1" applyBorder="1" applyAlignment="1">
      <alignment vertical="center" wrapText="1" shrinkToFit="1"/>
    </xf>
    <xf numFmtId="183" fontId="8" fillId="0" borderId="13" xfId="9" applyNumberFormat="1" applyFont="1" applyFill="1" applyBorder="1" applyAlignment="1">
      <alignment horizontal="left" vertical="center" wrapText="1" shrinkToFit="1"/>
    </xf>
    <xf numFmtId="0" fontId="8" fillId="0" borderId="13" xfId="9" applyNumberFormat="1" applyFont="1" applyFill="1" applyBorder="1" applyAlignment="1">
      <alignment vertical="center" wrapText="1" shrinkToFit="1"/>
    </xf>
    <xf numFmtId="0" fontId="8" fillId="0" borderId="0" xfId="0" applyFont="1" applyAlignment="1">
      <alignment vertical="center"/>
    </xf>
    <xf numFmtId="0" fontId="8" fillId="0" borderId="10" xfId="0" applyNumberFormat="1" applyFont="1" applyFill="1" applyBorder="1" applyAlignment="1">
      <alignment horizontal="center" vertical="center" shrinkToFit="1"/>
    </xf>
    <xf numFmtId="0" fontId="8" fillId="0" borderId="15" xfId="0" applyNumberFormat="1" applyFont="1" applyFill="1" applyBorder="1" applyAlignment="1">
      <alignment horizontal="center" vertical="center" shrinkToFit="1"/>
    </xf>
    <xf numFmtId="176" fontId="8" fillId="0" borderId="0" xfId="0" applyNumberFormat="1" applyFont="1" applyAlignment="1">
      <alignment shrinkToFit="1"/>
    </xf>
    <xf numFmtId="0" fontId="8" fillId="0" borderId="0" xfId="0" applyFont="1" applyAlignment="1">
      <alignment shrinkToFit="1"/>
    </xf>
    <xf numFmtId="184" fontId="8" fillId="0" borderId="0" xfId="0" applyNumberFormat="1" applyFont="1" applyAlignment="1">
      <alignment shrinkToFit="1"/>
    </xf>
    <xf numFmtId="0" fontId="8" fillId="0" borderId="0" xfId="0" applyNumberFormat="1" applyFont="1" applyAlignment="1">
      <alignment shrinkToFit="1"/>
    </xf>
    <xf numFmtId="179" fontId="8" fillId="0" borderId="0" xfId="0" applyNumberFormat="1" applyFont="1" applyAlignment="1">
      <alignment shrinkToFit="1"/>
    </xf>
    <xf numFmtId="176" fontId="8" fillId="0" borderId="0" xfId="0" applyNumberFormat="1" applyFont="1" applyAlignment="1">
      <alignment horizontal="right" shrinkToFit="1"/>
    </xf>
    <xf numFmtId="0" fontId="0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85" fontId="8" fillId="0" borderId="0" xfId="0" applyNumberFormat="1" applyFont="1" applyAlignment="1">
      <alignment shrinkToFit="1"/>
    </xf>
    <xf numFmtId="185" fontId="8" fillId="0" borderId="21" xfId="0" applyNumberFormat="1" applyFont="1" applyFill="1" applyBorder="1" applyAlignment="1">
      <alignment horizontal="center" vertical="center" wrapText="1"/>
    </xf>
    <xf numFmtId="185" fontId="8" fillId="0" borderId="15" xfId="0" applyNumberFormat="1" applyFont="1" applyFill="1" applyBorder="1" applyAlignment="1">
      <alignment horizontal="center" vertical="center" wrapText="1"/>
    </xf>
    <xf numFmtId="185" fontId="8" fillId="0" borderId="22" xfId="0" applyNumberFormat="1" applyFont="1" applyFill="1" applyBorder="1" applyAlignment="1">
      <alignment horizontal="center" vertical="center" wrapText="1"/>
    </xf>
    <xf numFmtId="185" fontId="8" fillId="0" borderId="23" xfId="0" applyNumberFormat="1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vertical="center" wrapText="1"/>
    </xf>
    <xf numFmtId="183" fontId="8" fillId="0" borderId="15" xfId="0" applyNumberFormat="1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58" fontId="8" fillId="0" borderId="24" xfId="10" applyFont="1" applyFill="1" applyBorder="1" applyAlignment="1">
      <alignment vertical="center" shrinkToFit="1"/>
    </xf>
    <xf numFmtId="0" fontId="8" fillId="0" borderId="25" xfId="0" applyNumberFormat="1" applyFont="1" applyFill="1" applyBorder="1" applyAlignment="1">
      <alignment vertical="center" shrinkToFit="1"/>
    </xf>
    <xf numFmtId="0" fontId="8" fillId="0" borderId="25" xfId="0" applyFont="1" applyFill="1" applyBorder="1" applyAlignment="1">
      <alignment vertical="center" shrinkToFit="1"/>
    </xf>
    <xf numFmtId="180" fontId="8" fillId="0" borderId="6" xfId="0" applyNumberFormat="1" applyFont="1" applyFill="1" applyBorder="1" applyAlignment="1">
      <alignment vertical="center" shrinkToFit="1"/>
    </xf>
    <xf numFmtId="180" fontId="8" fillId="0" borderId="7" xfId="0" applyNumberFormat="1" applyFont="1" applyFill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 applyBorder="1" applyAlignment="1">
      <alignment shrinkToFit="1"/>
    </xf>
    <xf numFmtId="0" fontId="8" fillId="0" borderId="0" xfId="9" applyNumberFormat="1" applyFont="1" applyFill="1" applyAlignment="1">
      <alignment shrinkToFit="1"/>
    </xf>
    <xf numFmtId="0" fontId="0" fillId="0" borderId="0" xfId="0" applyBorder="1" applyAlignment="1">
      <alignment shrinkToFit="1"/>
    </xf>
    <xf numFmtId="185" fontId="8" fillId="0" borderId="0" xfId="9" applyNumberFormat="1" applyFont="1" applyFill="1" applyAlignment="1">
      <alignment shrinkToFit="1"/>
    </xf>
    <xf numFmtId="0" fontId="8" fillId="0" borderId="0" xfId="7" applyFont="1" applyBorder="1" applyAlignment="1">
      <alignment shrinkToFit="1"/>
    </xf>
    <xf numFmtId="0" fontId="0" fillId="0" borderId="0" xfId="0" applyAlignment="1">
      <alignment shrinkToFit="1"/>
    </xf>
    <xf numFmtId="0" fontId="0" fillId="0" borderId="0" xfId="0" applyNumberFormat="1" applyAlignment="1">
      <alignment shrinkToFit="1"/>
    </xf>
    <xf numFmtId="0" fontId="9" fillId="0" borderId="0" xfId="12" applyFont="1">
      <alignment vertical="center"/>
    </xf>
    <xf numFmtId="0" fontId="5" fillId="0" borderId="0" xfId="12">
      <alignment vertical="center"/>
    </xf>
    <xf numFmtId="0" fontId="5" fillId="0" borderId="0" xfId="12" applyAlignment="1">
      <alignment vertical="center" wrapText="1"/>
    </xf>
    <xf numFmtId="0" fontId="9" fillId="0" borderId="0" xfId="12" applyFont="1" applyAlignment="1">
      <alignment horizontal="right" vertical="center" wrapText="1"/>
    </xf>
    <xf numFmtId="0" fontId="5" fillId="0" borderId="16" xfId="12" applyBorder="1" applyAlignment="1">
      <alignment horizontal="center" vertical="center" wrapText="1"/>
    </xf>
    <xf numFmtId="0" fontId="5" fillId="0" borderId="26" xfId="12" applyBorder="1" applyAlignment="1">
      <alignment horizontal="center" vertical="center" wrapText="1"/>
    </xf>
    <xf numFmtId="0" fontId="5" fillId="0" borderId="27" xfId="12" applyBorder="1" applyAlignment="1">
      <alignment horizontal="center" vertical="center"/>
    </xf>
    <xf numFmtId="0" fontId="5" fillId="0" borderId="28" xfId="12" applyBorder="1" applyAlignment="1">
      <alignment vertical="center"/>
    </xf>
    <xf numFmtId="0" fontId="5" fillId="0" borderId="3" xfId="12" applyBorder="1" applyAlignment="1">
      <alignment horizontal="center" vertical="center" wrapText="1"/>
    </xf>
    <xf numFmtId="0" fontId="5" fillId="0" borderId="29" xfId="12" applyBorder="1" applyAlignment="1">
      <alignment horizontal="center" vertical="center" wrapText="1"/>
    </xf>
    <xf numFmtId="0" fontId="5" fillId="0" borderId="30" xfId="12" applyBorder="1" applyAlignment="1">
      <alignment horizontal="center" vertical="center" wrapText="1"/>
    </xf>
    <xf numFmtId="186" fontId="5" fillId="0" borderId="31" xfId="12" applyNumberFormat="1" applyBorder="1" applyAlignment="1">
      <alignment horizontal="center" vertical="center" wrapText="1"/>
    </xf>
    <xf numFmtId="186" fontId="5" fillId="0" borderId="32" xfId="12" applyNumberFormat="1" applyBorder="1" applyAlignment="1">
      <alignment horizontal="center" vertical="center" wrapText="1"/>
    </xf>
    <xf numFmtId="0" fontId="5" fillId="0" borderId="17" xfId="12" applyBorder="1" applyAlignment="1">
      <alignment vertical="center" wrapText="1"/>
    </xf>
    <xf numFmtId="0" fontId="5" fillId="0" borderId="18" xfId="12" applyBorder="1" applyAlignment="1">
      <alignment horizontal="center" vertical="center" wrapText="1"/>
    </xf>
    <xf numFmtId="0" fontId="5" fillId="0" borderId="19" xfId="12" applyBorder="1" applyAlignment="1">
      <alignment vertical="center" wrapText="1"/>
    </xf>
    <xf numFmtId="0" fontId="5" fillId="0" borderId="33" xfId="12" applyBorder="1" applyAlignment="1">
      <alignment vertical="center" wrapText="1"/>
    </xf>
    <xf numFmtId="0" fontId="5" fillId="0" borderId="34" xfId="12" applyBorder="1" applyAlignment="1">
      <alignment vertical="center" wrapText="1"/>
    </xf>
    <xf numFmtId="0" fontId="5" fillId="0" borderId="35" xfId="12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23" xfId="0" applyNumberFormat="1" applyFont="1" applyFill="1" applyBorder="1" applyAlignment="1">
      <alignment horizontal="center" vertical="center" shrinkToFit="1"/>
    </xf>
    <xf numFmtId="176" fontId="8" fillId="0" borderId="37" xfId="0" applyNumberFormat="1" applyFont="1" applyFill="1" applyBorder="1" applyAlignment="1">
      <alignment horizontal="center" vertical="center" shrinkToFit="1"/>
    </xf>
    <xf numFmtId="180" fontId="8" fillId="0" borderId="3" xfId="0" applyNumberFormat="1" applyFont="1" applyFill="1" applyBorder="1" applyAlignment="1">
      <alignment vertical="center" shrinkToFit="1"/>
    </xf>
    <xf numFmtId="180" fontId="8" fillId="0" borderId="15" xfId="0" applyNumberFormat="1" applyFont="1" applyFill="1" applyBorder="1" applyAlignment="1">
      <alignment vertical="center" shrinkToFit="1"/>
    </xf>
    <xf numFmtId="3" fontId="8" fillId="0" borderId="38" xfId="0" applyNumberFormat="1" applyFont="1" applyFill="1" applyBorder="1" applyAlignment="1">
      <alignment vertical="center" wrapText="1" shrinkToFit="1"/>
    </xf>
    <xf numFmtId="3" fontId="8" fillId="0" borderId="39" xfId="0" applyNumberFormat="1" applyFont="1" applyFill="1" applyBorder="1" applyAlignment="1">
      <alignment vertical="center" shrinkToFit="1"/>
    </xf>
    <xf numFmtId="3" fontId="8" fillId="0" borderId="0" xfId="0" applyNumberFormat="1" applyFont="1" applyFill="1" applyBorder="1" applyAlignment="1">
      <alignment vertical="center" shrinkToFit="1"/>
    </xf>
    <xf numFmtId="3" fontId="8" fillId="0" borderId="25" xfId="0" applyNumberFormat="1" applyFont="1" applyFill="1" applyBorder="1" applyAlignment="1">
      <alignment vertical="center" shrinkToFit="1"/>
    </xf>
    <xf numFmtId="0" fontId="5" fillId="0" borderId="40" xfId="12" applyBorder="1" applyAlignment="1">
      <alignment horizontal="center" vertical="center" wrapText="1"/>
    </xf>
    <xf numFmtId="0" fontId="10" fillId="0" borderId="36" xfId="12" applyFont="1" applyBorder="1" applyAlignment="1">
      <alignment horizontal="center" vertical="center" wrapText="1"/>
    </xf>
    <xf numFmtId="0" fontId="10" fillId="0" borderId="41" xfId="12" applyFont="1" applyBorder="1" applyAlignment="1">
      <alignment horizontal="center" vertical="center" wrapText="1"/>
    </xf>
    <xf numFmtId="0" fontId="10" fillId="0" borderId="26" xfId="12" applyFont="1" applyBorder="1" applyAlignment="1">
      <alignment horizontal="center" vertical="center" wrapText="1"/>
    </xf>
    <xf numFmtId="0" fontId="10" fillId="0" borderId="42" xfId="12" applyFont="1" applyBorder="1" applyAlignment="1">
      <alignment vertical="center" wrapText="1"/>
    </xf>
    <xf numFmtId="0" fontId="10" fillId="0" borderId="31" xfId="12" applyFont="1" applyBorder="1" applyAlignment="1">
      <alignment horizontal="center" vertical="center" wrapText="1"/>
    </xf>
    <xf numFmtId="0" fontId="10" fillId="0" borderId="15" xfId="12" applyFont="1" applyBorder="1" applyAlignment="1">
      <alignment horizontal="center" vertical="center" wrapText="1"/>
    </xf>
    <xf numFmtId="0" fontId="8" fillId="0" borderId="23" xfId="0" applyNumberFormat="1" applyFont="1" applyFill="1" applyBorder="1" applyAlignment="1">
      <alignment vertical="center" wrapText="1"/>
    </xf>
    <xf numFmtId="0" fontId="8" fillId="0" borderId="39" xfId="0" applyNumberFormat="1" applyFont="1" applyFill="1" applyBorder="1" applyAlignment="1">
      <alignment horizontal="right" vertical="center" shrinkToFit="1"/>
    </xf>
    <xf numFmtId="0" fontId="5" fillId="0" borderId="29" xfId="12" applyFont="1" applyBorder="1" applyAlignment="1">
      <alignment horizontal="center" vertical="center" wrapText="1"/>
    </xf>
    <xf numFmtId="0" fontId="5" fillId="0" borderId="30" xfId="12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left" vertical="center" shrinkToFit="1"/>
    </xf>
    <xf numFmtId="0" fontId="8" fillId="0" borderId="15" xfId="0" applyNumberFormat="1" applyFont="1" applyFill="1" applyBorder="1" applyAlignment="1">
      <alignment horizontal="left" vertical="center" shrinkToFit="1"/>
    </xf>
    <xf numFmtId="0" fontId="8" fillId="0" borderId="16" xfId="0" applyFont="1" applyFill="1" applyBorder="1" applyAlignment="1">
      <alignment vertical="center" wrapText="1"/>
    </xf>
    <xf numFmtId="183" fontId="8" fillId="0" borderId="26" xfId="0" applyNumberFormat="1" applyFont="1" applyFill="1" applyBorder="1" applyAlignment="1">
      <alignment horizontal="left" vertical="center" wrapText="1"/>
    </xf>
    <xf numFmtId="0" fontId="8" fillId="0" borderId="26" xfId="0" applyNumberFormat="1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8" fillId="0" borderId="17" xfId="0" applyNumberFormat="1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183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19" xfId="0" applyNumberFormat="1" applyFont="1" applyFill="1" applyBorder="1" applyAlignment="1">
      <alignment vertical="center" wrapText="1"/>
    </xf>
    <xf numFmtId="0" fontId="5" fillId="0" borderId="15" xfId="12" applyBorder="1" applyAlignment="1">
      <alignment horizontal="center" vertical="center" wrapText="1"/>
    </xf>
    <xf numFmtId="0" fontId="5" fillId="0" borderId="21" xfId="12" applyBorder="1" applyAlignment="1">
      <alignment horizontal="center" vertical="center" wrapText="1"/>
    </xf>
    <xf numFmtId="0" fontId="5" fillId="0" borderId="23" xfId="12" applyBorder="1" applyAlignment="1">
      <alignment vertical="center" wrapText="1"/>
    </xf>
    <xf numFmtId="0" fontId="5" fillId="0" borderId="16" xfId="12" applyFont="1" applyBorder="1" applyAlignment="1">
      <alignment horizontal="center" vertical="center" wrapText="1"/>
    </xf>
    <xf numFmtId="179" fontId="8" fillId="0" borderId="10" xfId="0" applyNumberFormat="1" applyFont="1" applyFill="1" applyBorder="1" applyAlignment="1">
      <alignment horizontal="center" vertical="center" shrinkToFit="1"/>
    </xf>
    <xf numFmtId="177" fontId="8" fillId="0" borderId="10" xfId="0" applyNumberFormat="1" applyFont="1" applyFill="1" applyBorder="1" applyAlignment="1">
      <alignment vertical="center" shrinkToFit="1"/>
    </xf>
    <xf numFmtId="177" fontId="8" fillId="0" borderId="20" xfId="0" applyNumberFormat="1" applyFont="1" applyFill="1" applyBorder="1" applyAlignment="1">
      <alignment vertical="center" shrinkToFit="1"/>
    </xf>
    <xf numFmtId="178" fontId="8" fillId="0" borderId="13" xfId="9" applyNumberFormat="1" applyFont="1" applyFill="1" applyBorder="1" applyAlignment="1">
      <alignment horizontal="center" vertical="center" shrinkToFit="1"/>
    </xf>
    <xf numFmtId="177" fontId="8" fillId="0" borderId="13" xfId="9" applyNumberFormat="1" applyFont="1" applyFill="1" applyBorder="1" applyAlignment="1">
      <alignment vertical="center" shrinkToFit="1"/>
    </xf>
    <xf numFmtId="177" fontId="8" fillId="0" borderId="43" xfId="9" applyNumberFormat="1" applyFont="1" applyFill="1" applyBorder="1" applyAlignment="1">
      <alignment vertical="center" shrinkToFit="1"/>
    </xf>
    <xf numFmtId="180" fontId="8" fillId="0" borderId="16" xfId="0" applyNumberFormat="1" applyFont="1" applyFill="1" applyBorder="1" applyAlignment="1">
      <alignment vertical="center" shrinkToFit="1"/>
    </xf>
    <xf numFmtId="180" fontId="8" fillId="0" borderId="26" xfId="0" applyNumberFormat="1" applyFont="1" applyFill="1" applyBorder="1" applyAlignment="1">
      <alignment vertical="center" shrinkToFit="1"/>
    </xf>
    <xf numFmtId="180" fontId="8" fillId="0" borderId="18" xfId="0" applyNumberFormat="1" applyFont="1" applyFill="1" applyBorder="1" applyAlignment="1">
      <alignment vertical="center" shrinkToFit="1"/>
    </xf>
    <xf numFmtId="180" fontId="8" fillId="0" borderId="21" xfId="0" applyNumberFormat="1" applyFont="1" applyFill="1" applyBorder="1" applyAlignment="1">
      <alignment vertical="center" shrinkToFit="1"/>
    </xf>
    <xf numFmtId="177" fontId="8" fillId="0" borderId="17" xfId="0" applyNumberFormat="1" applyFont="1" applyFill="1" applyBorder="1" applyAlignment="1">
      <alignment horizontal="right" vertical="center" shrinkToFit="1"/>
    </xf>
    <xf numFmtId="177" fontId="8" fillId="0" borderId="20" xfId="0" applyNumberFormat="1" applyFont="1" applyFill="1" applyBorder="1" applyAlignment="1">
      <alignment horizontal="right" vertical="center" shrinkToFit="1"/>
    </xf>
    <xf numFmtId="177" fontId="8" fillId="0" borderId="3" xfId="0" applyNumberFormat="1" applyFont="1" applyFill="1" applyBorder="1" applyAlignment="1">
      <alignment vertical="center" shrinkToFit="1"/>
    </xf>
    <xf numFmtId="177" fontId="8" fillId="0" borderId="15" xfId="0" applyNumberFormat="1" applyFont="1" applyFill="1" applyBorder="1" applyAlignment="1">
      <alignment vertical="center" shrinkToFit="1"/>
    </xf>
    <xf numFmtId="177" fontId="8" fillId="0" borderId="10" xfId="0" applyNumberFormat="1" applyFont="1" applyFill="1" applyBorder="1" applyAlignment="1">
      <alignment horizontal="right" vertical="center" shrinkToFit="1"/>
    </xf>
    <xf numFmtId="177" fontId="8" fillId="0" borderId="19" xfId="0" applyNumberFormat="1" applyFont="1" applyBorder="1" applyAlignment="1">
      <alignment vertical="center" shrinkToFit="1"/>
    </xf>
    <xf numFmtId="177" fontId="8" fillId="0" borderId="23" xfId="0" applyNumberFormat="1" applyFont="1" applyBorder="1" applyAlignment="1">
      <alignment vertical="center" shrinkToFit="1"/>
    </xf>
    <xf numFmtId="177" fontId="8" fillId="0" borderId="20" xfId="0" applyNumberFormat="1" applyFont="1" applyBorder="1" applyAlignment="1">
      <alignment vertical="center" shrinkToFit="1"/>
    </xf>
    <xf numFmtId="179" fontId="8" fillId="0" borderId="10" xfId="0" applyNumberFormat="1" applyFont="1" applyFill="1" applyBorder="1" applyAlignment="1">
      <alignment vertical="center" shrinkToFit="1"/>
    </xf>
    <xf numFmtId="179" fontId="8" fillId="0" borderId="13" xfId="9" applyNumberFormat="1" applyFont="1" applyFill="1" applyBorder="1" applyAlignment="1">
      <alignment vertical="center" shrinkToFit="1"/>
    </xf>
    <xf numFmtId="179" fontId="8" fillId="0" borderId="26" xfId="0" applyNumberFormat="1" applyFont="1" applyFill="1" applyBorder="1" applyAlignment="1">
      <alignment vertical="center" shrinkToFit="1"/>
    </xf>
    <xf numFmtId="179" fontId="8" fillId="0" borderId="3" xfId="0" applyNumberFormat="1" applyFont="1" applyFill="1" applyBorder="1" applyAlignment="1">
      <alignment vertical="center" shrinkToFit="1"/>
    </xf>
    <xf numFmtId="179" fontId="8" fillId="0" borderId="15" xfId="0" applyNumberFormat="1" applyFont="1" applyFill="1" applyBorder="1" applyAlignment="1">
      <alignment vertical="center" shrinkToFit="1"/>
    </xf>
    <xf numFmtId="179" fontId="8" fillId="0" borderId="7" xfId="0" applyNumberFormat="1" applyFont="1" applyFill="1" applyBorder="1" applyAlignment="1">
      <alignment vertical="center" shrinkToFit="1"/>
    </xf>
    <xf numFmtId="179" fontId="8" fillId="0" borderId="17" xfId="0" applyNumberFormat="1" applyFont="1" applyFill="1" applyBorder="1" applyAlignment="1">
      <alignment vertical="center" shrinkToFit="1"/>
    </xf>
    <xf numFmtId="179" fontId="8" fillId="0" borderId="19" xfId="0" applyNumberFormat="1" applyFont="1" applyFill="1" applyBorder="1" applyAlignment="1">
      <alignment vertical="center" shrinkToFit="1"/>
    </xf>
    <xf numFmtId="179" fontId="8" fillId="0" borderId="23" xfId="0" applyNumberFormat="1" applyFont="1" applyFill="1" applyBorder="1" applyAlignment="1">
      <alignment vertical="center" shrinkToFit="1"/>
    </xf>
    <xf numFmtId="179" fontId="8" fillId="0" borderId="44" xfId="0" applyNumberFormat="1" applyFont="1" applyFill="1" applyBorder="1" applyAlignment="1">
      <alignment vertical="center" shrinkToFit="1"/>
    </xf>
    <xf numFmtId="179" fontId="8" fillId="0" borderId="8" xfId="0" applyNumberFormat="1" applyFont="1" applyFill="1" applyBorder="1" applyAlignment="1">
      <alignment vertical="center" shrinkToFit="1"/>
    </xf>
    <xf numFmtId="187" fontId="13" fillId="0" borderId="0" xfId="12" applyNumberFormat="1" applyFont="1" applyAlignment="1">
      <alignment horizontal="center" vertical="center"/>
    </xf>
    <xf numFmtId="0" fontId="8" fillId="0" borderId="21" xfId="0" applyNumberFormat="1" applyFont="1" applyFill="1" applyBorder="1" applyAlignment="1">
      <alignment horizontal="center" vertical="center" shrinkToFit="1"/>
    </xf>
    <xf numFmtId="0" fontId="8" fillId="0" borderId="15" xfId="0" applyNumberFormat="1" applyFont="1" applyFill="1" applyBorder="1" applyAlignment="1">
      <alignment horizontal="center" vertical="center" shrinkToFit="1"/>
    </xf>
    <xf numFmtId="0" fontId="8" fillId="0" borderId="16" xfId="0" applyNumberFormat="1" applyFont="1" applyFill="1" applyBorder="1" applyAlignment="1">
      <alignment horizontal="center" vertical="center" shrinkToFit="1"/>
    </xf>
    <xf numFmtId="0" fontId="8" fillId="0" borderId="26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0" borderId="40" xfId="0" applyNumberFormat="1" applyFont="1" applyFill="1" applyBorder="1" applyAlignment="1">
      <alignment horizontal="center" vertical="center" shrinkToFit="1"/>
    </xf>
    <xf numFmtId="0" fontId="0" fillId="0" borderId="12" xfId="0" applyBorder="1"/>
    <xf numFmtId="0" fontId="0" fillId="0" borderId="47" xfId="0" applyBorder="1"/>
    <xf numFmtId="0" fontId="8" fillId="0" borderId="9" xfId="0" applyNumberFormat="1" applyFont="1" applyFill="1" applyBorder="1" applyAlignment="1">
      <alignment horizontal="center" vertical="center" shrinkToFit="1"/>
    </xf>
    <xf numFmtId="0" fontId="8" fillId="0" borderId="10" xfId="0" applyNumberFormat="1" applyFont="1" applyFill="1" applyBorder="1" applyAlignment="1">
      <alignment horizontal="center" vertical="center" shrinkToFit="1"/>
    </xf>
    <xf numFmtId="0" fontId="8" fillId="0" borderId="18" xfId="0" applyFont="1" applyBorder="1" applyAlignment="1">
      <alignment horizontal="center" shrinkToFit="1"/>
    </xf>
    <xf numFmtId="0" fontId="8" fillId="0" borderId="21" xfId="0" applyFont="1" applyBorder="1" applyAlignment="1">
      <alignment horizontal="center" shrinkToFit="1"/>
    </xf>
    <xf numFmtId="0" fontId="8" fillId="0" borderId="3" xfId="0" applyNumberFormat="1" applyFont="1" applyBorder="1" applyAlignment="1">
      <alignment horizontal="center" shrinkToFit="1"/>
    </xf>
    <xf numFmtId="0" fontId="8" fillId="0" borderId="15" xfId="0" applyNumberFormat="1" applyFont="1" applyBorder="1" applyAlignment="1">
      <alignment horizontal="center" shrinkToFit="1"/>
    </xf>
    <xf numFmtId="0" fontId="8" fillId="0" borderId="18" xfId="0" applyNumberFormat="1" applyFont="1" applyFill="1" applyBorder="1" applyAlignment="1">
      <alignment horizontal="center" vertical="center" shrinkToFit="1"/>
    </xf>
    <xf numFmtId="0" fontId="8" fillId="0" borderId="3" xfId="0" applyNumberFormat="1" applyFont="1" applyFill="1" applyBorder="1" applyAlignment="1">
      <alignment horizontal="center" vertical="center" shrinkToFit="1"/>
    </xf>
    <xf numFmtId="0" fontId="8" fillId="0" borderId="48" xfId="0" applyNumberFormat="1" applyFont="1" applyFill="1" applyBorder="1" applyAlignment="1">
      <alignment horizontal="center" vertical="center" shrinkToFit="1"/>
    </xf>
    <xf numFmtId="0" fontId="8" fillId="0" borderId="49" xfId="0" applyNumberFormat="1" applyFont="1" applyFill="1" applyBorder="1" applyAlignment="1">
      <alignment horizontal="center" vertical="center" shrinkToFit="1"/>
    </xf>
    <xf numFmtId="0" fontId="8" fillId="0" borderId="50" xfId="0" applyNumberFormat="1" applyFont="1" applyFill="1" applyBorder="1" applyAlignment="1">
      <alignment horizontal="center" vertical="center" shrinkToFit="1"/>
    </xf>
    <xf numFmtId="0" fontId="8" fillId="0" borderId="51" xfId="0" applyNumberFormat="1" applyFont="1" applyFill="1" applyBorder="1" applyAlignment="1">
      <alignment horizontal="center" vertical="center" shrinkToFit="1"/>
    </xf>
    <xf numFmtId="0" fontId="8" fillId="0" borderId="52" xfId="0" applyNumberFormat="1" applyFont="1" applyFill="1" applyBorder="1" applyAlignment="1">
      <alignment horizontal="center" vertical="center" shrinkToFit="1"/>
    </xf>
    <xf numFmtId="0" fontId="8" fillId="0" borderId="53" xfId="0" applyNumberFormat="1" applyFont="1" applyFill="1" applyBorder="1" applyAlignment="1">
      <alignment horizontal="center" vertical="center" shrinkToFit="1"/>
    </xf>
    <xf numFmtId="185" fontId="8" fillId="0" borderId="54" xfId="0" applyNumberFormat="1" applyFont="1" applyFill="1" applyBorder="1" applyAlignment="1">
      <alignment horizontal="center" vertical="center" wrapText="1"/>
    </xf>
    <xf numFmtId="185" fontId="8" fillId="0" borderId="46" xfId="0" applyNumberFormat="1" applyFont="1" applyFill="1" applyBorder="1" applyAlignment="1">
      <alignment horizontal="center" vertical="center" wrapText="1"/>
    </xf>
    <xf numFmtId="185" fontId="8" fillId="0" borderId="4" xfId="0" applyNumberFormat="1" applyFont="1" applyFill="1" applyBorder="1" applyAlignment="1">
      <alignment horizontal="center" vertical="center" wrapText="1"/>
    </xf>
    <xf numFmtId="185" fontId="8" fillId="0" borderId="5" xfId="0" applyNumberFormat="1" applyFont="1" applyFill="1" applyBorder="1" applyAlignment="1">
      <alignment horizontal="center" vertical="center" wrapText="1"/>
    </xf>
    <xf numFmtId="185" fontId="8" fillId="0" borderId="45" xfId="0" applyNumberFormat="1" applyFont="1" applyFill="1" applyBorder="1" applyAlignment="1">
      <alignment horizontal="center" vertical="center" wrapText="1"/>
    </xf>
    <xf numFmtId="185" fontId="8" fillId="0" borderId="55" xfId="0" applyNumberFormat="1" applyFont="1" applyFill="1" applyBorder="1" applyAlignment="1">
      <alignment horizontal="center" vertical="center" wrapText="1"/>
    </xf>
    <xf numFmtId="185" fontId="8" fillId="0" borderId="18" xfId="0" applyNumberFormat="1" applyFont="1" applyFill="1" applyBorder="1" applyAlignment="1">
      <alignment horizontal="center" vertical="center" shrinkToFit="1"/>
    </xf>
    <xf numFmtId="185" fontId="8" fillId="0" borderId="19" xfId="0" applyNumberFormat="1" applyFont="1" applyFill="1" applyBorder="1" applyAlignment="1">
      <alignment horizontal="center" vertical="center" shrinkToFit="1"/>
    </xf>
    <xf numFmtId="185" fontId="8" fillId="0" borderId="56" xfId="0" applyNumberFormat="1" applyFont="1" applyFill="1" applyBorder="1" applyAlignment="1">
      <alignment horizontal="center" vertical="center" wrapText="1"/>
    </xf>
    <xf numFmtId="185" fontId="8" fillId="0" borderId="57" xfId="0" applyNumberFormat="1" applyFont="1" applyFill="1" applyBorder="1" applyAlignment="1">
      <alignment horizontal="center" vertical="center" wrapText="1"/>
    </xf>
    <xf numFmtId="185" fontId="8" fillId="0" borderId="11" xfId="0" applyNumberFormat="1" applyFont="1" applyFill="1" applyBorder="1" applyAlignment="1">
      <alignment horizontal="center" vertical="center" wrapText="1"/>
    </xf>
    <xf numFmtId="180" fontId="8" fillId="0" borderId="45" xfId="0" applyNumberFormat="1" applyFont="1" applyFill="1" applyBorder="1" applyAlignment="1">
      <alignment horizontal="center" vertical="center" wrapText="1"/>
    </xf>
    <xf numFmtId="180" fontId="8" fillId="0" borderId="58" xfId="0" applyNumberFormat="1" applyFont="1" applyFill="1" applyBorder="1" applyAlignment="1">
      <alignment horizontal="center" vertical="center" wrapText="1"/>
    </xf>
    <xf numFmtId="180" fontId="8" fillId="0" borderId="54" xfId="0" applyNumberFormat="1" applyFont="1" applyFill="1" applyBorder="1" applyAlignment="1">
      <alignment horizontal="center" vertical="center" shrinkToFit="1"/>
    </xf>
    <xf numFmtId="180" fontId="8" fillId="0" borderId="58" xfId="0" applyNumberFormat="1" applyFont="1" applyFill="1" applyBorder="1" applyAlignment="1">
      <alignment horizontal="center" vertical="center" shrinkToFit="1"/>
    </xf>
    <xf numFmtId="0" fontId="8" fillId="0" borderId="54" xfId="0" applyNumberFormat="1" applyFont="1" applyFill="1" applyBorder="1" applyAlignment="1">
      <alignment horizontal="center" vertical="center" shrinkToFit="1"/>
    </xf>
    <xf numFmtId="0" fontId="8" fillId="0" borderId="55" xfId="0" applyNumberFormat="1" applyFont="1" applyFill="1" applyBorder="1" applyAlignment="1">
      <alignment horizontal="center" vertical="center" shrinkToFit="1"/>
    </xf>
    <xf numFmtId="0" fontId="8" fillId="0" borderId="58" xfId="0" applyNumberFormat="1" applyFont="1" applyFill="1" applyBorder="1" applyAlignment="1">
      <alignment horizontal="center" vertical="center" shrinkToFit="1"/>
    </xf>
    <xf numFmtId="180" fontId="8" fillId="0" borderId="54" xfId="0" applyNumberFormat="1" applyFont="1" applyFill="1" applyBorder="1" applyAlignment="1">
      <alignment horizontal="center" vertical="center" wrapText="1"/>
    </xf>
    <xf numFmtId="180" fontId="8" fillId="0" borderId="46" xfId="0" applyNumberFormat="1" applyFont="1" applyFill="1" applyBorder="1" applyAlignment="1">
      <alignment horizontal="center" vertical="center" wrapText="1"/>
    </xf>
    <xf numFmtId="0" fontId="5" fillId="0" borderId="13" xfId="12" applyBorder="1" applyAlignment="1">
      <alignment horizontal="center" vertical="center"/>
    </xf>
    <xf numFmtId="0" fontId="5" fillId="0" borderId="31" xfId="12" applyBorder="1" applyAlignment="1">
      <alignment horizontal="center" vertical="center"/>
    </xf>
    <xf numFmtId="0" fontId="5" fillId="0" borderId="33" xfId="12" applyBorder="1" applyAlignment="1">
      <alignment horizontal="center" vertical="center" wrapText="1"/>
    </xf>
    <xf numFmtId="0" fontId="5" fillId="0" borderId="61" xfId="12" applyBorder="1" applyAlignment="1">
      <alignment horizontal="center" vertical="center" wrapText="1"/>
    </xf>
    <xf numFmtId="0" fontId="9" fillId="0" borderId="59" xfId="12" applyFont="1" applyBorder="1">
      <alignment vertical="center"/>
    </xf>
    <xf numFmtId="0" fontId="9" fillId="0" borderId="36" xfId="12" applyFont="1" applyBorder="1">
      <alignment vertical="center"/>
    </xf>
    <xf numFmtId="0" fontId="9" fillId="0" borderId="60" xfId="12" applyFont="1" applyBorder="1">
      <alignment vertical="center"/>
    </xf>
    <xf numFmtId="0" fontId="9" fillId="0" borderId="42" xfId="12" applyFont="1" applyBorder="1">
      <alignment vertical="center"/>
    </xf>
    <xf numFmtId="0" fontId="9" fillId="0" borderId="36" xfId="12" applyFont="1" applyBorder="1" applyAlignment="1">
      <alignment vertical="center" wrapText="1"/>
    </xf>
    <xf numFmtId="0" fontId="9" fillId="0" borderId="42" xfId="12" applyFont="1" applyBorder="1" applyAlignment="1">
      <alignment vertical="center" wrapText="1"/>
    </xf>
    <xf numFmtId="0" fontId="13" fillId="0" borderId="42" xfId="12" applyFont="1" applyBorder="1" applyAlignment="1">
      <alignment horizontal="center" vertical="center"/>
    </xf>
    <xf numFmtId="0" fontId="5" fillId="0" borderId="16" xfId="12" applyBorder="1" applyAlignment="1">
      <alignment horizontal="center" vertical="center" wrapText="1"/>
    </xf>
    <xf numFmtId="0" fontId="5" fillId="0" borderId="18" xfId="12" applyBorder="1" applyAlignment="1">
      <alignment horizontal="center" vertical="center"/>
    </xf>
    <xf numFmtId="0" fontId="5" fillId="0" borderId="21" xfId="12" applyBorder="1" applyAlignment="1">
      <alignment horizontal="center" vertical="center"/>
    </xf>
    <xf numFmtId="0" fontId="5" fillId="0" borderId="41" xfId="12" applyBorder="1" applyAlignment="1">
      <alignment horizontal="center" vertical="center" wrapText="1"/>
    </xf>
    <xf numFmtId="0" fontId="5" fillId="0" borderId="13" xfId="12" applyBorder="1" applyAlignment="1">
      <alignment horizontal="center" vertical="center" wrapText="1"/>
    </xf>
    <xf numFmtId="0" fontId="5" fillId="0" borderId="31" xfId="12" applyBorder="1" applyAlignment="1">
      <alignment horizontal="center" vertical="center" wrapText="1"/>
    </xf>
    <xf numFmtId="0" fontId="5" fillId="0" borderId="26" xfId="12" applyBorder="1" applyAlignment="1">
      <alignment horizontal="center" vertical="center"/>
    </xf>
    <xf numFmtId="0" fontId="5" fillId="0" borderId="3" xfId="12" applyBorder="1" applyAlignment="1">
      <alignment horizontal="center" vertical="center"/>
    </xf>
    <xf numFmtId="0" fontId="5" fillId="0" borderId="15" xfId="12" applyBorder="1" applyAlignment="1">
      <alignment horizontal="center" vertical="center"/>
    </xf>
    <xf numFmtId="0" fontId="5" fillId="0" borderId="26" xfId="12" applyBorder="1" applyAlignment="1">
      <alignment horizontal="center" vertical="center" wrapText="1"/>
    </xf>
    <xf numFmtId="0" fontId="5" fillId="0" borderId="3" xfId="12" applyBorder="1" applyAlignment="1">
      <alignment horizontal="center" vertical="center" wrapText="1"/>
    </xf>
    <xf numFmtId="0" fontId="5" fillId="0" borderId="15" xfId="12" applyBorder="1" applyAlignment="1">
      <alignment horizontal="center" vertical="center" wrapText="1"/>
    </xf>
    <xf numFmtId="0" fontId="5" fillId="0" borderId="17" xfId="12" applyBorder="1" applyAlignment="1">
      <alignment horizontal="center" vertical="center"/>
    </xf>
    <xf numFmtId="0" fontId="9" fillId="0" borderId="14" xfId="12" applyFont="1" applyBorder="1">
      <alignment vertical="center"/>
    </xf>
    <xf numFmtId="0" fontId="9" fillId="0" borderId="0" xfId="12" applyFont="1" applyBorder="1">
      <alignment vertical="center"/>
    </xf>
    <xf numFmtId="0" fontId="5" fillId="0" borderId="59" xfId="12" applyBorder="1" applyAlignment="1">
      <alignment horizontal="center" vertical="center"/>
    </xf>
    <xf numFmtId="0" fontId="5" fillId="0" borderId="14" xfId="12" applyBorder="1" applyAlignment="1">
      <alignment horizontal="center" vertical="center"/>
    </xf>
    <xf numFmtId="0" fontId="5" fillId="0" borderId="60" xfId="12" applyBorder="1" applyAlignment="1">
      <alignment horizontal="center" vertical="center"/>
    </xf>
    <xf numFmtId="0" fontId="9" fillId="0" borderId="0" xfId="12" applyFont="1" applyBorder="1" applyAlignment="1">
      <alignment vertical="center" wrapText="1"/>
    </xf>
  </cellXfs>
  <cellStyles count="14">
    <cellStyle name="standard" xfId="1" xr:uid="{00000000-0005-0000-0000-000000000000}"/>
    <cellStyle name="その他" xfId="2" xr:uid="{00000000-0005-0000-0000-000001000000}"/>
    <cellStyle name="ヘッダー" xfId="3" xr:uid="{00000000-0005-0000-0000-000002000000}"/>
    <cellStyle name="金額" xfId="4" xr:uid="{00000000-0005-0000-0000-000003000000}"/>
    <cellStyle name="罫線" xfId="5" xr:uid="{00000000-0005-0000-0000-000004000000}"/>
    <cellStyle name="警察署" xfId="6" xr:uid="{00000000-0005-0000-0000-000005000000}"/>
    <cellStyle name="合計" xfId="7" xr:uid="{00000000-0005-0000-0000-000007000000}"/>
    <cellStyle name="場所" xfId="8" xr:uid="{00000000-0005-0000-0000-000008000000}"/>
    <cellStyle name="撤去" xfId="9" xr:uid="{00000000-0005-0000-0000-000009000000}"/>
    <cellStyle name="日付" xfId="10" xr:uid="{00000000-0005-0000-0000-00000A000000}"/>
    <cellStyle name="標準" xfId="0" builtinId="0"/>
    <cellStyle name="標準 2" xfId="11" xr:uid="{00000000-0005-0000-0000-00000C000000}"/>
    <cellStyle name="標準 3" xfId="12" xr:uid="{00000000-0005-0000-0000-00000D000000}"/>
    <cellStyle name="未定義" xfId="13" xr:uid="{00000000-0005-0000-0000-00000F000000}"/>
  </cellStyles>
  <dxfs count="6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ill>
        <patternFill>
          <bgColor indexed="55"/>
        </patternFill>
      </fill>
    </dxf>
    <dxf>
      <fill>
        <patternFill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1695450</xdr:colOff>
      <xdr:row>4</xdr:row>
      <xdr:rowOff>36195</xdr:rowOff>
    </xdr:from>
    <xdr:ext cx="530915" cy="24237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AFBC758-586F-450B-AF64-2711ECEA20F7}"/>
            </a:ext>
          </a:extLst>
        </xdr:cNvPr>
        <xdr:cNvSpPr txBox="1"/>
      </xdr:nvSpPr>
      <xdr:spPr>
        <a:xfrm>
          <a:off x="1695450" y="859155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警察署</a:t>
          </a:r>
        </a:p>
      </xdr:txBody>
    </xdr:sp>
    <xdr:clientData/>
  </xdr:oneCellAnchor>
  <xdr:oneCellAnchor>
    <xdr:from>
      <xdr:col>0</xdr:col>
      <xdr:colOff>120015</xdr:colOff>
      <xdr:row>4</xdr:row>
      <xdr:rowOff>118110</xdr:rowOff>
    </xdr:from>
    <xdr:ext cx="415498" cy="24237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AF46FAC-8B80-4A1C-98F3-F4B73190B16E}"/>
            </a:ext>
          </a:extLst>
        </xdr:cNvPr>
        <xdr:cNvSpPr txBox="1"/>
      </xdr:nvSpPr>
      <xdr:spPr>
        <a:xfrm>
          <a:off x="120015" y="941070"/>
          <a:ext cx="41549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区分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"/>
  <sheetViews>
    <sheetView showZeros="0" tabSelected="1" view="pageBreakPreview" zoomScaleNormal="100" zoomScaleSheetLayoutView="100" workbookViewId="0">
      <selection sqref="A1:I1"/>
    </sheetView>
  </sheetViews>
  <sheetFormatPr defaultColWidth="9" defaultRowHeight="10.8" x14ac:dyDescent="0.15"/>
  <cols>
    <col min="1" max="1" width="34.109375" style="35" customWidth="1"/>
    <col min="2" max="2" width="8.77734375" style="36" hidden="1" customWidth="1"/>
    <col min="3" max="3" width="12.21875" style="35" hidden="1" customWidth="1"/>
    <col min="4" max="4" width="14.77734375" style="37" customWidth="1"/>
    <col min="5" max="6" width="8.6640625" style="38" customWidth="1"/>
    <col min="7" max="7" width="9.21875" style="34" customWidth="1"/>
    <col min="8" max="8" width="14.44140625" style="34" customWidth="1"/>
    <col min="9" max="9" width="10.77734375" style="34" hidden="1" customWidth="1"/>
    <col min="10" max="16384" width="9" style="3"/>
  </cols>
  <sheetData>
    <row r="1" spans="1:9" ht="33.75" customHeight="1" x14ac:dyDescent="0.15">
      <c r="A1" s="155" t="s">
        <v>43</v>
      </c>
      <c r="B1" s="155"/>
      <c r="C1" s="155"/>
      <c r="D1" s="155"/>
      <c r="E1" s="155"/>
      <c r="F1" s="155"/>
      <c r="G1" s="155"/>
      <c r="H1" s="155"/>
      <c r="I1" s="155"/>
    </row>
    <row r="2" spans="1:9" ht="13.2" x14ac:dyDescent="0.15">
      <c r="A2" s="4"/>
      <c r="B2" s="5"/>
      <c r="C2" s="5"/>
      <c r="D2" s="5"/>
      <c r="E2" s="6"/>
      <c r="F2" s="6"/>
      <c r="G2" s="1"/>
      <c r="H2" s="1" t="s">
        <v>180</v>
      </c>
      <c r="I2" s="1"/>
    </row>
    <row r="3" spans="1:9" ht="13.2" x14ac:dyDescent="0.15">
      <c r="A3" s="4"/>
      <c r="B3" s="9"/>
      <c r="C3" s="9"/>
      <c r="D3" s="9"/>
      <c r="E3" s="6"/>
      <c r="F3" s="6"/>
      <c r="G3" s="10"/>
      <c r="H3" s="10" t="s">
        <v>44</v>
      </c>
      <c r="I3" s="10"/>
    </row>
    <row r="4" spans="1:9" ht="4.5" customHeight="1" thickBot="1" x14ac:dyDescent="0.2">
      <c r="A4" s="11"/>
      <c r="B4" s="12"/>
      <c r="C4" s="11"/>
      <c r="D4" s="12"/>
      <c r="E4" s="13"/>
      <c r="F4" s="13"/>
      <c r="G4" s="14"/>
      <c r="H4" s="15"/>
      <c r="I4" s="15"/>
    </row>
    <row r="5" spans="1:9" ht="16.5" customHeight="1" thickBot="1" x14ac:dyDescent="0.2">
      <c r="A5" s="16" t="s">
        <v>0</v>
      </c>
      <c r="B5" s="17" t="s">
        <v>1</v>
      </c>
      <c r="C5" s="18" t="s">
        <v>2</v>
      </c>
      <c r="D5" s="17" t="s">
        <v>3</v>
      </c>
      <c r="E5" s="19" t="s">
        <v>4</v>
      </c>
      <c r="F5" s="19" t="s">
        <v>5</v>
      </c>
      <c r="G5" s="20" t="s">
        <v>6</v>
      </c>
      <c r="H5" s="21" t="s">
        <v>7</v>
      </c>
      <c r="I5" s="87" t="s">
        <v>8</v>
      </c>
    </row>
    <row r="6" spans="1:9" s="27" customFormat="1" ht="12.75" customHeight="1" x14ac:dyDescent="0.2">
      <c r="A6" s="22" t="s">
        <v>82</v>
      </c>
      <c r="B6" s="23">
        <v>45</v>
      </c>
      <c r="C6" s="24"/>
      <c r="D6" s="25" t="s">
        <v>83</v>
      </c>
      <c r="E6" s="139">
        <v>1196.0999999999999</v>
      </c>
      <c r="F6" s="121" t="s">
        <v>84</v>
      </c>
      <c r="G6" s="122"/>
      <c r="H6" s="123"/>
      <c r="I6" s="26"/>
    </row>
    <row r="7" spans="1:9" s="27" customFormat="1" ht="12.75" customHeight="1" x14ac:dyDescent="0.2">
      <c r="A7" s="22" t="s">
        <v>85</v>
      </c>
      <c r="B7" s="23">
        <v>15</v>
      </c>
      <c r="C7" s="24"/>
      <c r="D7" s="25" t="s">
        <v>83</v>
      </c>
      <c r="E7" s="139">
        <v>102</v>
      </c>
      <c r="F7" s="32" t="s">
        <v>84</v>
      </c>
      <c r="G7" s="122"/>
      <c r="H7" s="123"/>
      <c r="I7" s="90" t="s">
        <v>186</v>
      </c>
    </row>
    <row r="8" spans="1:9" s="27" customFormat="1" ht="12.75" customHeight="1" x14ac:dyDescent="0.2">
      <c r="A8" s="22"/>
      <c r="B8" s="23"/>
      <c r="C8" s="24"/>
      <c r="D8" s="25" t="s">
        <v>86</v>
      </c>
      <c r="E8" s="139">
        <v>7130</v>
      </c>
      <c r="F8" s="32" t="s">
        <v>84</v>
      </c>
      <c r="G8" s="122"/>
      <c r="H8" s="123"/>
      <c r="I8" s="90" t="s">
        <v>186</v>
      </c>
    </row>
    <row r="9" spans="1:9" s="27" customFormat="1" ht="12.75" customHeight="1" x14ac:dyDescent="0.2">
      <c r="A9" s="22" t="s">
        <v>87</v>
      </c>
      <c r="B9" s="23"/>
      <c r="C9" s="24"/>
      <c r="D9" s="25" t="s">
        <v>83</v>
      </c>
      <c r="E9" s="139">
        <v>115</v>
      </c>
      <c r="F9" s="32" t="s">
        <v>84</v>
      </c>
      <c r="G9" s="122"/>
      <c r="H9" s="123"/>
      <c r="I9" s="90" t="s">
        <v>186</v>
      </c>
    </row>
    <row r="10" spans="1:9" s="27" customFormat="1" ht="12.75" customHeight="1" thickBot="1" x14ac:dyDescent="0.25">
      <c r="A10" s="28" t="s">
        <v>88</v>
      </c>
      <c r="B10" s="29"/>
      <c r="C10" s="30"/>
      <c r="D10" s="30"/>
      <c r="E10" s="140">
        <v>150</v>
      </c>
      <c r="F10" s="124" t="s">
        <v>84</v>
      </c>
      <c r="G10" s="125"/>
      <c r="H10" s="126"/>
      <c r="I10" s="90"/>
    </row>
    <row r="11" spans="1:9" s="31" customFormat="1" ht="14.25" customHeight="1" thickBot="1" x14ac:dyDescent="0.25">
      <c r="A11" s="153" t="s">
        <v>9</v>
      </c>
      <c r="B11" s="154"/>
      <c r="C11" s="154"/>
      <c r="D11" s="154"/>
      <c r="E11" s="154"/>
      <c r="F11" s="154"/>
      <c r="G11" s="154"/>
      <c r="H11" s="131"/>
      <c r="I11" s="91"/>
    </row>
    <row r="12" spans="1:9" s="31" customFormat="1" x14ac:dyDescent="0.2">
      <c r="A12" s="156" t="s">
        <v>80</v>
      </c>
      <c r="B12" s="32"/>
      <c r="C12" s="32"/>
      <c r="D12" s="105" t="s">
        <v>10</v>
      </c>
      <c r="E12" s="133"/>
      <c r="F12" s="32" t="s">
        <v>11</v>
      </c>
      <c r="G12" s="135"/>
      <c r="H12" s="132"/>
      <c r="I12" s="92"/>
    </row>
    <row r="13" spans="1:9" s="31" customFormat="1" x14ac:dyDescent="0.2">
      <c r="A13" s="157"/>
      <c r="B13" s="32"/>
      <c r="C13" s="32"/>
      <c r="D13" s="105" t="s">
        <v>12</v>
      </c>
      <c r="E13" s="133">
        <v>3</v>
      </c>
      <c r="F13" s="32" t="s">
        <v>11</v>
      </c>
      <c r="G13" s="135"/>
      <c r="H13" s="132"/>
      <c r="I13" s="92"/>
    </row>
    <row r="14" spans="1:9" s="31" customFormat="1" x14ac:dyDescent="0.2">
      <c r="A14" s="157"/>
      <c r="B14" s="32"/>
      <c r="C14" s="32"/>
      <c r="D14" s="105" t="s">
        <v>75</v>
      </c>
      <c r="E14" s="133"/>
      <c r="F14" s="32" t="s">
        <v>11</v>
      </c>
      <c r="G14" s="135"/>
      <c r="H14" s="132"/>
      <c r="I14" s="92"/>
    </row>
    <row r="15" spans="1:9" s="31" customFormat="1" ht="11.4" thickBot="1" x14ac:dyDescent="0.25">
      <c r="A15" s="158"/>
      <c r="B15" s="32"/>
      <c r="C15" s="32"/>
      <c r="D15" s="106" t="s">
        <v>13</v>
      </c>
      <c r="E15" s="134">
        <v>19</v>
      </c>
      <c r="F15" s="32" t="s">
        <v>11</v>
      </c>
      <c r="G15" s="135"/>
      <c r="H15" s="132"/>
      <c r="I15" s="92"/>
    </row>
    <row r="16" spans="1:9" s="31" customFormat="1" ht="14.25" customHeight="1" thickBot="1" x14ac:dyDescent="0.25">
      <c r="A16" s="153" t="s">
        <v>9</v>
      </c>
      <c r="B16" s="154"/>
      <c r="C16" s="154"/>
      <c r="D16" s="154"/>
      <c r="E16" s="154"/>
      <c r="F16" s="154"/>
      <c r="G16" s="154"/>
      <c r="H16" s="131"/>
      <c r="I16" s="93"/>
    </row>
    <row r="17" spans="1:9" ht="11.4" customHeight="1" x14ac:dyDescent="0.15">
      <c r="A17" s="161"/>
      <c r="B17" s="163" t="s">
        <v>14</v>
      </c>
      <c r="C17" s="163"/>
      <c r="D17" s="163"/>
      <c r="E17" s="163"/>
      <c r="F17" s="163"/>
      <c r="G17" s="163"/>
      <c r="H17" s="136"/>
    </row>
    <row r="18" spans="1:9" ht="11.4" customHeight="1" x14ac:dyDescent="0.15">
      <c r="A18" s="161"/>
      <c r="B18" s="163" t="s">
        <v>15</v>
      </c>
      <c r="C18" s="163"/>
      <c r="D18" s="163"/>
      <c r="E18" s="163"/>
      <c r="F18" s="163"/>
      <c r="G18" s="163"/>
      <c r="H18" s="136"/>
    </row>
    <row r="19" spans="1:9" ht="11.4" customHeight="1" thickBot="1" x14ac:dyDescent="0.2">
      <c r="A19" s="162"/>
      <c r="B19" s="164" t="s">
        <v>16</v>
      </c>
      <c r="C19" s="164"/>
      <c r="D19" s="164"/>
      <c r="E19" s="164"/>
      <c r="F19" s="164"/>
      <c r="G19" s="164"/>
      <c r="H19" s="137"/>
    </row>
    <row r="20" spans="1:9" ht="11.4" customHeight="1" x14ac:dyDescent="0.15">
      <c r="A20" s="159" t="s">
        <v>17</v>
      </c>
      <c r="B20" s="160"/>
      <c r="C20" s="160"/>
      <c r="D20" s="160"/>
      <c r="E20" s="160"/>
      <c r="F20" s="160"/>
      <c r="G20" s="160"/>
      <c r="H20" s="138"/>
    </row>
    <row r="21" spans="1:9" ht="11.4" customHeight="1" x14ac:dyDescent="0.15">
      <c r="A21" s="165" t="s">
        <v>18</v>
      </c>
      <c r="B21" s="166"/>
      <c r="C21" s="166"/>
      <c r="D21" s="166"/>
      <c r="E21" s="166"/>
      <c r="F21" s="166"/>
      <c r="G21" s="166"/>
      <c r="H21" s="136"/>
    </row>
    <row r="22" spans="1:9" ht="21" customHeight="1" thickBot="1" x14ac:dyDescent="0.2">
      <c r="A22" s="151" t="s">
        <v>19</v>
      </c>
      <c r="B22" s="152"/>
      <c r="C22" s="152"/>
      <c r="D22" s="152"/>
      <c r="E22" s="152"/>
      <c r="F22" s="152"/>
      <c r="G22" s="152"/>
      <c r="H22" s="137"/>
    </row>
    <row r="23" spans="1:9" ht="16.5" customHeight="1" x14ac:dyDescent="0.15">
      <c r="H23" s="39"/>
    </row>
    <row r="24" spans="1:9" ht="11.4" customHeight="1" x14ac:dyDescent="0.15"/>
    <row r="25" spans="1:9" s="35" customFormat="1" ht="11.4" customHeight="1" x14ac:dyDescent="0.15">
      <c r="B25" s="36"/>
      <c r="D25" s="37"/>
      <c r="E25" s="38"/>
      <c r="F25" s="38"/>
      <c r="G25" s="34"/>
      <c r="H25" s="34"/>
      <c r="I25" s="34"/>
    </row>
  </sheetData>
  <mergeCells count="11">
    <mergeCell ref="A22:G22"/>
    <mergeCell ref="A16:G16"/>
    <mergeCell ref="A1:I1"/>
    <mergeCell ref="A11:G11"/>
    <mergeCell ref="A12:A15"/>
    <mergeCell ref="A20:G20"/>
    <mergeCell ref="A17:A19"/>
    <mergeCell ref="B17:G17"/>
    <mergeCell ref="B18:G18"/>
    <mergeCell ref="B19:G19"/>
    <mergeCell ref="A21:G21"/>
  </mergeCells>
  <phoneticPr fontId="2"/>
  <pageMargins left="0.75" right="0.75" top="1" bottom="1" header="0.51200000000000001" footer="0.51200000000000001"/>
  <pageSetup paperSize="9" scale="96" orientation="portrait" r:id="rId1"/>
  <headerFooter alignWithMargins="0"/>
  <colBreaks count="1" manualBreakCount="1">
    <brk id="8" max="3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7"/>
  <sheetViews>
    <sheetView showZeros="0" view="pageBreakPreview" zoomScaleNormal="100" workbookViewId="0">
      <selection activeCell="B1" sqref="B1"/>
    </sheetView>
  </sheetViews>
  <sheetFormatPr defaultColWidth="9" defaultRowHeight="13.2" x14ac:dyDescent="0.2"/>
  <cols>
    <col min="1" max="1" width="9" style="65"/>
    <col min="2" max="2" width="22.33203125" style="65" customWidth="1"/>
    <col min="3" max="3" width="9" style="65"/>
    <col min="4" max="4" width="25.6640625" style="66" customWidth="1"/>
    <col min="5" max="5" width="13.44140625" style="65" customWidth="1"/>
    <col min="6" max="6" width="3.44140625" style="65" bestFit="1" customWidth="1"/>
    <col min="7" max="9" width="10.6640625" style="65" customWidth="1"/>
    <col min="10" max="10" width="22.44140625" style="66" customWidth="1"/>
    <col min="11" max="16384" width="9" style="65"/>
  </cols>
  <sheetData>
    <row r="1" spans="1:10" ht="19.8" thickBot="1" x14ac:dyDescent="0.25">
      <c r="B1" s="64" t="s">
        <v>39</v>
      </c>
      <c r="C1" s="65" t="s">
        <v>180</v>
      </c>
      <c r="J1" s="67" t="s">
        <v>47</v>
      </c>
    </row>
    <row r="2" spans="1:10" x14ac:dyDescent="0.2">
      <c r="B2" s="219" t="s">
        <v>40</v>
      </c>
      <c r="C2" s="210" t="s">
        <v>32</v>
      </c>
      <c r="D2" s="213" t="s">
        <v>33</v>
      </c>
      <c r="E2" s="70" t="s">
        <v>34</v>
      </c>
      <c r="F2" s="71"/>
      <c r="G2" s="210" t="s">
        <v>4</v>
      </c>
      <c r="H2" s="210"/>
      <c r="I2" s="210"/>
      <c r="J2" s="216"/>
    </row>
    <row r="3" spans="1:10" ht="52.8" x14ac:dyDescent="0.2">
      <c r="B3" s="220"/>
      <c r="C3" s="211"/>
      <c r="D3" s="214"/>
      <c r="E3" s="214" t="s">
        <v>35</v>
      </c>
      <c r="F3" s="193" t="s">
        <v>36</v>
      </c>
      <c r="G3" s="73" t="s">
        <v>90</v>
      </c>
      <c r="H3" s="74" t="s">
        <v>91</v>
      </c>
      <c r="I3" s="73" t="s">
        <v>92</v>
      </c>
      <c r="J3" s="195" t="s">
        <v>37</v>
      </c>
    </row>
    <row r="4" spans="1:10" ht="13.8" thickBot="1" x14ac:dyDescent="0.25">
      <c r="B4" s="221"/>
      <c r="C4" s="212"/>
      <c r="D4" s="215"/>
      <c r="E4" s="215"/>
      <c r="F4" s="194"/>
      <c r="G4" s="75" t="s">
        <v>84</v>
      </c>
      <c r="H4" s="76" t="s">
        <v>84</v>
      </c>
      <c r="I4" s="75" t="s">
        <v>84</v>
      </c>
      <c r="J4" s="196"/>
    </row>
    <row r="5" spans="1:10" ht="79.2" x14ac:dyDescent="0.2">
      <c r="A5" s="150">
        <v>1</v>
      </c>
      <c r="B5" s="68" t="s">
        <v>113</v>
      </c>
      <c r="C5" s="69" t="s">
        <v>114</v>
      </c>
      <c r="D5" s="69" t="s">
        <v>115</v>
      </c>
      <c r="E5" s="69" t="s">
        <v>95</v>
      </c>
      <c r="F5" s="69">
        <v>2</v>
      </c>
      <c r="G5" s="69"/>
      <c r="H5" s="69">
        <v>42</v>
      </c>
      <c r="I5" s="69"/>
      <c r="J5" s="77" t="s">
        <v>116</v>
      </c>
    </row>
    <row r="6" spans="1:10" ht="79.2" x14ac:dyDescent="0.2">
      <c r="A6" s="150">
        <v>2</v>
      </c>
      <c r="B6" s="78" t="s">
        <v>117</v>
      </c>
      <c r="C6" s="72" t="s">
        <v>181</v>
      </c>
      <c r="D6" s="72" t="s">
        <v>118</v>
      </c>
      <c r="E6" s="72" t="s">
        <v>99</v>
      </c>
      <c r="F6" s="72">
        <v>3</v>
      </c>
      <c r="G6" s="72"/>
      <c r="H6" s="72"/>
      <c r="I6" s="72">
        <v>21</v>
      </c>
      <c r="J6" s="79" t="s">
        <v>119</v>
      </c>
    </row>
    <row r="7" spans="1:10" ht="26.4" x14ac:dyDescent="0.2">
      <c r="A7" s="150">
        <v>2</v>
      </c>
      <c r="B7" s="78" t="s">
        <v>181</v>
      </c>
      <c r="C7" s="72" t="s">
        <v>181</v>
      </c>
      <c r="D7" s="72" t="s">
        <v>181</v>
      </c>
      <c r="E7" s="72" t="s">
        <v>120</v>
      </c>
      <c r="F7" s="72">
        <v>1</v>
      </c>
      <c r="G7" s="72"/>
      <c r="H7" s="72">
        <v>30</v>
      </c>
      <c r="I7" s="72"/>
      <c r="J7" s="79" t="s">
        <v>121</v>
      </c>
    </row>
    <row r="8" spans="1:10" ht="26.4" x14ac:dyDescent="0.2">
      <c r="A8" s="150">
        <v>3</v>
      </c>
      <c r="B8" s="78" t="s">
        <v>122</v>
      </c>
      <c r="C8" s="72" t="s">
        <v>181</v>
      </c>
      <c r="D8" s="72" t="s">
        <v>123</v>
      </c>
      <c r="E8" s="72" t="s">
        <v>103</v>
      </c>
      <c r="F8" s="72">
        <v>1</v>
      </c>
      <c r="G8" s="72">
        <v>60</v>
      </c>
      <c r="H8" s="72"/>
      <c r="I8" s="72"/>
      <c r="J8" s="79" t="s">
        <v>124</v>
      </c>
    </row>
    <row r="9" spans="1:10" ht="26.4" x14ac:dyDescent="0.2">
      <c r="A9" s="150">
        <v>3</v>
      </c>
      <c r="B9" s="78" t="s">
        <v>181</v>
      </c>
      <c r="C9" s="72" t="s">
        <v>181</v>
      </c>
      <c r="D9" s="72" t="s">
        <v>181</v>
      </c>
      <c r="E9" s="72" t="s">
        <v>106</v>
      </c>
      <c r="F9" s="72">
        <v>2</v>
      </c>
      <c r="G9" s="72">
        <v>17.5</v>
      </c>
      <c r="H9" s="72"/>
      <c r="I9" s="72"/>
      <c r="J9" s="79" t="s">
        <v>125</v>
      </c>
    </row>
    <row r="10" spans="1:10" ht="26.4" x14ac:dyDescent="0.2">
      <c r="A10" s="150">
        <v>4</v>
      </c>
      <c r="B10" s="78" t="s">
        <v>126</v>
      </c>
      <c r="C10" s="72" t="s">
        <v>181</v>
      </c>
      <c r="D10" s="72" t="s">
        <v>127</v>
      </c>
      <c r="E10" s="72" t="s">
        <v>103</v>
      </c>
      <c r="F10" s="72">
        <v>1</v>
      </c>
      <c r="G10" s="72">
        <v>57</v>
      </c>
      <c r="H10" s="72"/>
      <c r="I10" s="72"/>
      <c r="J10" s="79" t="s">
        <v>128</v>
      </c>
    </row>
    <row r="11" spans="1:10" ht="26.4" x14ac:dyDescent="0.2">
      <c r="A11" s="150">
        <v>4</v>
      </c>
      <c r="B11" s="78" t="s">
        <v>181</v>
      </c>
      <c r="C11" s="72" t="s">
        <v>181</v>
      </c>
      <c r="D11" s="72" t="s">
        <v>181</v>
      </c>
      <c r="E11" s="72" t="s">
        <v>106</v>
      </c>
      <c r="F11" s="72">
        <v>1</v>
      </c>
      <c r="G11" s="72">
        <v>3.5</v>
      </c>
      <c r="H11" s="72"/>
      <c r="I11" s="72"/>
      <c r="J11" s="79" t="s">
        <v>129</v>
      </c>
    </row>
    <row r="12" spans="1:10" ht="39.6" x14ac:dyDescent="0.2">
      <c r="A12" s="150">
        <v>5</v>
      </c>
      <c r="B12" s="78" t="s">
        <v>130</v>
      </c>
      <c r="C12" s="72" t="s">
        <v>181</v>
      </c>
      <c r="D12" s="72" t="s">
        <v>131</v>
      </c>
      <c r="E12" s="72" t="s">
        <v>132</v>
      </c>
      <c r="F12" s="72">
        <v>3</v>
      </c>
      <c r="G12" s="72"/>
      <c r="H12" s="72"/>
      <c r="I12" s="72">
        <v>33</v>
      </c>
      <c r="J12" s="79" t="s">
        <v>133</v>
      </c>
    </row>
    <row r="13" spans="1:10" ht="27" thickBot="1" x14ac:dyDescent="0.25">
      <c r="A13" s="150">
        <v>5</v>
      </c>
      <c r="B13" s="78" t="s">
        <v>181</v>
      </c>
      <c r="C13" s="72" t="s">
        <v>181</v>
      </c>
      <c r="D13" s="72" t="s">
        <v>181</v>
      </c>
      <c r="E13" s="73" t="s">
        <v>134</v>
      </c>
      <c r="F13" s="73">
        <v>1</v>
      </c>
      <c r="G13" s="73"/>
      <c r="H13" s="73"/>
      <c r="I13" s="73">
        <v>3</v>
      </c>
      <c r="J13" s="80" t="s">
        <v>135</v>
      </c>
    </row>
    <row r="14" spans="1:10" ht="16.2" x14ac:dyDescent="0.2">
      <c r="B14" s="197" t="s">
        <v>184</v>
      </c>
      <c r="C14" s="198"/>
      <c r="D14" s="201" t="s">
        <v>41</v>
      </c>
      <c r="E14" s="95">
        <v>5</v>
      </c>
      <c r="F14" s="96"/>
      <c r="G14" s="97">
        <v>2</v>
      </c>
      <c r="H14" s="97">
        <v>0</v>
      </c>
      <c r="I14" s="97">
        <v>7</v>
      </c>
      <c r="J14" s="81"/>
    </row>
    <row r="15" spans="1:10" ht="16.8" thickBot="1" x14ac:dyDescent="0.25">
      <c r="B15" s="199"/>
      <c r="C15" s="200"/>
      <c r="D15" s="202"/>
      <c r="E15" s="98"/>
      <c r="F15" s="99"/>
      <c r="G15" s="100">
        <v>138</v>
      </c>
      <c r="H15" s="100">
        <v>72</v>
      </c>
      <c r="I15" s="100">
        <v>57</v>
      </c>
      <c r="J15" s="82"/>
    </row>
    <row r="16" spans="1:10" ht="16.2" hidden="1" x14ac:dyDescent="0.2">
      <c r="B16" s="197" t="s">
        <v>184</v>
      </c>
      <c r="C16" s="198"/>
      <c r="D16" s="201" t="s">
        <v>42</v>
      </c>
      <c r="E16" s="95">
        <v>5</v>
      </c>
      <c r="F16" s="96"/>
      <c r="G16" s="97">
        <v>2</v>
      </c>
      <c r="H16" s="97">
        <v>0</v>
      </c>
      <c r="I16" s="97">
        <v>7</v>
      </c>
      <c r="J16" s="81"/>
    </row>
    <row r="17" spans="2:10" ht="16.8" hidden="1" thickBot="1" x14ac:dyDescent="0.25">
      <c r="B17" s="199"/>
      <c r="C17" s="200"/>
      <c r="D17" s="202"/>
      <c r="E17" s="98"/>
      <c r="F17" s="99"/>
      <c r="G17" s="100">
        <v>138</v>
      </c>
      <c r="H17" s="100">
        <v>72</v>
      </c>
      <c r="I17" s="100">
        <v>57</v>
      </c>
      <c r="J17" s="82"/>
    </row>
  </sheetData>
  <mergeCells count="11">
    <mergeCell ref="G2:J2"/>
    <mergeCell ref="E3:E4"/>
    <mergeCell ref="F3:F4"/>
    <mergeCell ref="J3:J4"/>
    <mergeCell ref="D14:D15"/>
    <mergeCell ref="B16:C17"/>
    <mergeCell ref="D16:D17"/>
    <mergeCell ref="B14:C15"/>
    <mergeCell ref="B2:B4"/>
    <mergeCell ref="C2:C4"/>
    <mergeCell ref="D2:D4"/>
  </mergeCells>
  <phoneticPr fontId="2"/>
  <conditionalFormatting sqref="A5:A13">
    <cfRule type="expression" dxfId="2" priority="1">
      <formula>(A5=OFFSET(A5,-1,0))</formula>
    </cfRule>
  </conditionalFormatting>
  <pageMargins left="0.75" right="0.75" top="1" bottom="1" header="0.51200000000000001" footer="0.51200000000000001"/>
  <pageSetup paperSize="9" scale="64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0"/>
  <sheetViews>
    <sheetView showZeros="0" view="pageBreakPreview" zoomScaleNormal="100" workbookViewId="0">
      <selection activeCell="Z6" sqref="Z6"/>
    </sheetView>
  </sheetViews>
  <sheetFormatPr defaultColWidth="9" defaultRowHeight="13.2" x14ac:dyDescent="0.2"/>
  <cols>
    <col min="1" max="1" width="9" style="65"/>
    <col min="2" max="2" width="22.33203125" style="65" customWidth="1"/>
    <col min="3" max="3" width="9" style="65"/>
    <col min="4" max="4" width="25.6640625" style="66" customWidth="1"/>
    <col min="5" max="5" width="13.44140625" style="65" customWidth="1"/>
    <col min="6" max="6" width="3.44140625" style="65" bestFit="1" customWidth="1"/>
    <col min="7" max="8" width="10.6640625" style="65" customWidth="1"/>
    <col min="9" max="9" width="22.44140625" style="66" customWidth="1"/>
    <col min="10" max="16384" width="9" style="65"/>
  </cols>
  <sheetData>
    <row r="1" spans="1:9" ht="19.8" thickBot="1" x14ac:dyDescent="0.25">
      <c r="B1" s="64" t="s">
        <v>39</v>
      </c>
      <c r="C1" s="65" t="s">
        <v>180</v>
      </c>
      <c r="I1" s="67" t="s">
        <v>50</v>
      </c>
    </row>
    <row r="2" spans="1:9" x14ac:dyDescent="0.2">
      <c r="B2" s="219" t="s">
        <v>40</v>
      </c>
      <c r="C2" s="210" t="s">
        <v>32</v>
      </c>
      <c r="D2" s="213" t="s">
        <v>33</v>
      </c>
      <c r="E2" s="70" t="s">
        <v>34</v>
      </c>
      <c r="F2" s="71"/>
      <c r="G2" s="210" t="s">
        <v>4</v>
      </c>
      <c r="H2" s="210"/>
      <c r="I2" s="216"/>
    </row>
    <row r="3" spans="1:9" ht="39.6" x14ac:dyDescent="0.2">
      <c r="B3" s="220"/>
      <c r="C3" s="211"/>
      <c r="D3" s="214"/>
      <c r="E3" s="214" t="s">
        <v>35</v>
      </c>
      <c r="F3" s="193" t="s">
        <v>36</v>
      </c>
      <c r="G3" s="73" t="s">
        <v>91</v>
      </c>
      <c r="H3" s="73" t="s">
        <v>136</v>
      </c>
      <c r="I3" s="195" t="s">
        <v>37</v>
      </c>
    </row>
    <row r="4" spans="1:9" ht="13.8" thickBot="1" x14ac:dyDescent="0.25">
      <c r="B4" s="221"/>
      <c r="C4" s="212"/>
      <c r="D4" s="215"/>
      <c r="E4" s="215"/>
      <c r="F4" s="194"/>
      <c r="G4" s="75" t="s">
        <v>84</v>
      </c>
      <c r="H4" s="75" t="s">
        <v>84</v>
      </c>
      <c r="I4" s="196"/>
    </row>
    <row r="5" spans="1:9" ht="39.6" x14ac:dyDescent="0.2">
      <c r="A5" s="150">
        <v>1</v>
      </c>
      <c r="B5" s="68">
        <v>0</v>
      </c>
      <c r="C5" s="69" t="s">
        <v>137</v>
      </c>
      <c r="D5" s="69" t="s">
        <v>138</v>
      </c>
      <c r="E5" s="69" t="s">
        <v>139</v>
      </c>
      <c r="F5" s="69">
        <v>1</v>
      </c>
      <c r="G5" s="69"/>
      <c r="H5" s="69">
        <v>150</v>
      </c>
      <c r="I5" s="77" t="s">
        <v>140</v>
      </c>
    </row>
    <row r="6" spans="1:9" ht="119.4" thickBot="1" x14ac:dyDescent="0.25">
      <c r="A6" s="150">
        <v>2</v>
      </c>
      <c r="B6" s="78" t="s">
        <v>141</v>
      </c>
      <c r="C6" s="72" t="s">
        <v>142</v>
      </c>
      <c r="D6" s="72" t="s">
        <v>143</v>
      </c>
      <c r="E6" s="73" t="s">
        <v>144</v>
      </c>
      <c r="F6" s="73">
        <v>1</v>
      </c>
      <c r="G6" s="73">
        <v>7100</v>
      </c>
      <c r="H6" s="73"/>
      <c r="I6" s="80" t="s">
        <v>145</v>
      </c>
    </row>
    <row r="7" spans="1:9" ht="16.2" x14ac:dyDescent="0.2">
      <c r="B7" s="197" t="s">
        <v>183</v>
      </c>
      <c r="C7" s="198"/>
      <c r="D7" s="201" t="s">
        <v>41</v>
      </c>
      <c r="E7" s="95">
        <v>2</v>
      </c>
      <c r="F7" s="96"/>
      <c r="G7" s="97">
        <v>0</v>
      </c>
      <c r="H7" s="97">
        <v>0</v>
      </c>
      <c r="I7" s="81"/>
    </row>
    <row r="8" spans="1:9" ht="16.8" thickBot="1" x14ac:dyDescent="0.25">
      <c r="B8" s="199"/>
      <c r="C8" s="200"/>
      <c r="D8" s="202"/>
      <c r="E8" s="98"/>
      <c r="F8" s="99"/>
      <c r="G8" s="100">
        <v>7100</v>
      </c>
      <c r="H8" s="100">
        <v>150</v>
      </c>
      <c r="I8" s="82"/>
    </row>
    <row r="9" spans="1:9" ht="16.2" hidden="1" x14ac:dyDescent="0.2">
      <c r="B9" s="197" t="s">
        <v>183</v>
      </c>
      <c r="C9" s="198"/>
      <c r="D9" s="201" t="s">
        <v>42</v>
      </c>
      <c r="E9" s="95">
        <v>2</v>
      </c>
      <c r="F9" s="96"/>
      <c r="G9" s="97">
        <v>0</v>
      </c>
      <c r="H9" s="97">
        <v>0</v>
      </c>
      <c r="I9" s="81"/>
    </row>
    <row r="10" spans="1:9" ht="16.8" hidden="1" thickBot="1" x14ac:dyDescent="0.25">
      <c r="B10" s="199"/>
      <c r="C10" s="200"/>
      <c r="D10" s="202"/>
      <c r="E10" s="98"/>
      <c r="F10" s="99"/>
      <c r="G10" s="100">
        <v>7100</v>
      </c>
      <c r="H10" s="100">
        <v>150</v>
      </c>
      <c r="I10" s="82"/>
    </row>
  </sheetData>
  <mergeCells count="11">
    <mergeCell ref="G2:I2"/>
    <mergeCell ref="E3:E4"/>
    <mergeCell ref="F3:F4"/>
    <mergeCell ref="I3:I4"/>
    <mergeCell ref="D7:D8"/>
    <mergeCell ref="B9:C10"/>
    <mergeCell ref="D9:D10"/>
    <mergeCell ref="B7:C8"/>
    <mergeCell ref="B2:B4"/>
    <mergeCell ref="C2:C4"/>
    <mergeCell ref="D2:D4"/>
  </mergeCells>
  <phoneticPr fontId="2"/>
  <conditionalFormatting sqref="A5:A6">
    <cfRule type="expression" dxfId="1" priority="1">
      <formula>(A5=OFFSET(A5,-1,0))</formula>
    </cfRule>
  </conditionalFormatting>
  <pageMargins left="0.75" right="0.75" top="1" bottom="1" header="0.51200000000000001" footer="0.51200000000000001"/>
  <pageSetup paperSize="9" scale="69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24"/>
  <sheetViews>
    <sheetView showZeros="0" view="pageBreakPreview" zoomScaleNormal="100" workbookViewId="0"/>
  </sheetViews>
  <sheetFormatPr defaultColWidth="9" defaultRowHeight="13.2" x14ac:dyDescent="0.2"/>
  <cols>
    <col min="1" max="1" width="9" style="65"/>
    <col min="2" max="2" width="22.33203125" style="65" customWidth="1"/>
    <col min="3" max="3" width="9" style="65"/>
    <col min="4" max="4" width="25.6640625" style="66" customWidth="1"/>
    <col min="5" max="5" width="13.44140625" style="65" customWidth="1"/>
    <col min="6" max="6" width="3.44140625" style="65" bestFit="1" customWidth="1"/>
    <col min="7" max="7" width="10.6640625" style="65" customWidth="1"/>
    <col min="8" max="8" width="22.44140625" style="66" customWidth="1"/>
    <col min="9" max="16384" width="9" style="65"/>
  </cols>
  <sheetData>
    <row r="1" spans="1:8" ht="19.8" thickBot="1" x14ac:dyDescent="0.25">
      <c r="B1" s="64" t="s">
        <v>39</v>
      </c>
      <c r="C1" s="65" t="s">
        <v>180</v>
      </c>
      <c r="H1" s="67" t="s">
        <v>51</v>
      </c>
    </row>
    <row r="2" spans="1:8" x14ac:dyDescent="0.2">
      <c r="B2" s="219" t="s">
        <v>40</v>
      </c>
      <c r="C2" s="210" t="s">
        <v>32</v>
      </c>
      <c r="D2" s="213" t="s">
        <v>33</v>
      </c>
      <c r="E2" s="70" t="s">
        <v>34</v>
      </c>
      <c r="F2" s="71"/>
      <c r="G2" s="210" t="s">
        <v>4</v>
      </c>
      <c r="H2" s="216"/>
    </row>
    <row r="3" spans="1:8" ht="52.8" x14ac:dyDescent="0.2">
      <c r="B3" s="220"/>
      <c r="C3" s="211"/>
      <c r="D3" s="214"/>
      <c r="E3" s="214" t="s">
        <v>35</v>
      </c>
      <c r="F3" s="193" t="s">
        <v>36</v>
      </c>
      <c r="G3" s="73" t="s">
        <v>90</v>
      </c>
      <c r="H3" s="195" t="s">
        <v>37</v>
      </c>
    </row>
    <row r="4" spans="1:8" ht="13.8" thickBot="1" x14ac:dyDescent="0.25">
      <c r="B4" s="221"/>
      <c r="C4" s="212"/>
      <c r="D4" s="215"/>
      <c r="E4" s="215"/>
      <c r="F4" s="194"/>
      <c r="G4" s="75" t="s">
        <v>84</v>
      </c>
      <c r="H4" s="196"/>
    </row>
    <row r="5" spans="1:8" ht="39.6" x14ac:dyDescent="0.2">
      <c r="A5" s="150">
        <v>1</v>
      </c>
      <c r="B5" s="68" t="s">
        <v>146</v>
      </c>
      <c r="C5" s="69" t="s">
        <v>105</v>
      </c>
      <c r="D5" s="69" t="s">
        <v>147</v>
      </c>
      <c r="E5" s="69" t="s">
        <v>103</v>
      </c>
      <c r="F5" s="69">
        <v>2</v>
      </c>
      <c r="G5" s="69">
        <v>81.3</v>
      </c>
      <c r="H5" s="77" t="s">
        <v>148</v>
      </c>
    </row>
    <row r="6" spans="1:8" ht="66" x14ac:dyDescent="0.2">
      <c r="A6" s="150">
        <v>2</v>
      </c>
      <c r="B6" s="78" t="s">
        <v>149</v>
      </c>
      <c r="C6" s="72" t="s">
        <v>181</v>
      </c>
      <c r="D6" s="72" t="s">
        <v>150</v>
      </c>
      <c r="E6" s="72" t="s">
        <v>103</v>
      </c>
      <c r="F6" s="72">
        <v>3</v>
      </c>
      <c r="G6" s="72">
        <v>141</v>
      </c>
      <c r="H6" s="79" t="s">
        <v>151</v>
      </c>
    </row>
    <row r="7" spans="1:8" ht="26.4" x14ac:dyDescent="0.2">
      <c r="A7" s="150">
        <v>2</v>
      </c>
      <c r="B7" s="78" t="s">
        <v>181</v>
      </c>
      <c r="C7" s="72" t="s">
        <v>181</v>
      </c>
      <c r="D7" s="72" t="s">
        <v>181</v>
      </c>
      <c r="E7" s="72" t="s">
        <v>106</v>
      </c>
      <c r="F7" s="72">
        <v>2</v>
      </c>
      <c r="G7" s="72">
        <v>12.200000000000001</v>
      </c>
      <c r="H7" s="79" t="s">
        <v>152</v>
      </c>
    </row>
    <row r="8" spans="1:8" ht="39.6" x14ac:dyDescent="0.2">
      <c r="A8" s="150">
        <v>3</v>
      </c>
      <c r="B8" s="78" t="s">
        <v>153</v>
      </c>
      <c r="C8" s="72" t="s">
        <v>181</v>
      </c>
      <c r="D8" s="72" t="s">
        <v>154</v>
      </c>
      <c r="E8" s="72" t="s">
        <v>103</v>
      </c>
      <c r="F8" s="72">
        <v>2</v>
      </c>
      <c r="G8" s="72">
        <v>60</v>
      </c>
      <c r="H8" s="79" t="s">
        <v>155</v>
      </c>
    </row>
    <row r="9" spans="1:8" ht="26.4" x14ac:dyDescent="0.2">
      <c r="A9" s="150">
        <v>3</v>
      </c>
      <c r="B9" s="78" t="s">
        <v>181</v>
      </c>
      <c r="C9" s="72" t="s">
        <v>181</v>
      </c>
      <c r="D9" s="72" t="s">
        <v>181</v>
      </c>
      <c r="E9" s="72" t="s">
        <v>106</v>
      </c>
      <c r="F9" s="72">
        <v>2</v>
      </c>
      <c r="G9" s="72">
        <v>13.1</v>
      </c>
      <c r="H9" s="79" t="s">
        <v>156</v>
      </c>
    </row>
    <row r="10" spans="1:8" ht="39.6" x14ac:dyDescent="0.2">
      <c r="A10" s="150">
        <v>4</v>
      </c>
      <c r="B10" s="78" t="s">
        <v>157</v>
      </c>
      <c r="C10" s="72" t="s">
        <v>181</v>
      </c>
      <c r="D10" s="72" t="s">
        <v>158</v>
      </c>
      <c r="E10" s="72" t="s">
        <v>103</v>
      </c>
      <c r="F10" s="72">
        <v>2</v>
      </c>
      <c r="G10" s="72">
        <v>88</v>
      </c>
      <c r="H10" s="79" t="s">
        <v>159</v>
      </c>
    </row>
    <row r="11" spans="1:8" ht="26.4" x14ac:dyDescent="0.2">
      <c r="A11" s="150">
        <v>4</v>
      </c>
      <c r="B11" s="78" t="s">
        <v>181</v>
      </c>
      <c r="C11" s="72" t="s">
        <v>181</v>
      </c>
      <c r="D11" s="72" t="s">
        <v>181</v>
      </c>
      <c r="E11" s="72" t="s">
        <v>106</v>
      </c>
      <c r="F11" s="72">
        <v>2</v>
      </c>
      <c r="G11" s="72">
        <v>6.4</v>
      </c>
      <c r="H11" s="79" t="s">
        <v>160</v>
      </c>
    </row>
    <row r="12" spans="1:8" ht="52.8" x14ac:dyDescent="0.2">
      <c r="A12" s="150">
        <v>5</v>
      </c>
      <c r="B12" s="78" t="s">
        <v>161</v>
      </c>
      <c r="C12" s="72" t="s">
        <v>181</v>
      </c>
      <c r="D12" s="72" t="s">
        <v>162</v>
      </c>
      <c r="E12" s="72" t="s">
        <v>103</v>
      </c>
      <c r="F12" s="72">
        <v>2</v>
      </c>
      <c r="G12" s="72">
        <v>30.4</v>
      </c>
      <c r="H12" s="79" t="s">
        <v>163</v>
      </c>
    </row>
    <row r="13" spans="1:8" ht="26.4" x14ac:dyDescent="0.2">
      <c r="A13" s="150">
        <v>6</v>
      </c>
      <c r="B13" s="78" t="s">
        <v>164</v>
      </c>
      <c r="C13" s="72" t="s">
        <v>181</v>
      </c>
      <c r="D13" s="72" t="s">
        <v>165</v>
      </c>
      <c r="E13" s="72" t="s">
        <v>103</v>
      </c>
      <c r="F13" s="72">
        <v>1</v>
      </c>
      <c r="G13" s="72">
        <v>29.4</v>
      </c>
      <c r="H13" s="79" t="s">
        <v>166</v>
      </c>
    </row>
    <row r="14" spans="1:8" ht="26.4" x14ac:dyDescent="0.2">
      <c r="A14" s="150">
        <v>6</v>
      </c>
      <c r="B14" s="78" t="s">
        <v>181</v>
      </c>
      <c r="C14" s="72" t="s">
        <v>181</v>
      </c>
      <c r="D14" s="72" t="s">
        <v>181</v>
      </c>
      <c r="E14" s="72" t="s">
        <v>106</v>
      </c>
      <c r="F14" s="72">
        <v>1</v>
      </c>
      <c r="G14" s="72">
        <v>3.3</v>
      </c>
      <c r="H14" s="79" t="s">
        <v>167</v>
      </c>
    </row>
    <row r="15" spans="1:8" ht="26.4" x14ac:dyDescent="0.2">
      <c r="A15" s="150">
        <v>7</v>
      </c>
      <c r="B15" s="78" t="s">
        <v>168</v>
      </c>
      <c r="C15" s="72" t="s">
        <v>181</v>
      </c>
      <c r="D15" s="72" t="s">
        <v>169</v>
      </c>
      <c r="E15" s="72" t="s">
        <v>103</v>
      </c>
      <c r="F15" s="72">
        <v>2</v>
      </c>
      <c r="G15" s="72">
        <v>96</v>
      </c>
      <c r="H15" s="79" t="s">
        <v>170</v>
      </c>
    </row>
    <row r="16" spans="1:8" ht="26.4" x14ac:dyDescent="0.2">
      <c r="A16" s="150">
        <v>7</v>
      </c>
      <c r="B16" s="78" t="s">
        <v>181</v>
      </c>
      <c r="C16" s="72" t="s">
        <v>181</v>
      </c>
      <c r="D16" s="72" t="s">
        <v>181</v>
      </c>
      <c r="E16" s="72" t="s">
        <v>106</v>
      </c>
      <c r="F16" s="72">
        <v>2</v>
      </c>
      <c r="G16" s="72">
        <v>13</v>
      </c>
      <c r="H16" s="79" t="s">
        <v>171</v>
      </c>
    </row>
    <row r="17" spans="1:8" ht="66" x14ac:dyDescent="0.2">
      <c r="A17" s="150">
        <v>8</v>
      </c>
      <c r="B17" s="78" t="s">
        <v>172</v>
      </c>
      <c r="C17" s="72" t="s">
        <v>181</v>
      </c>
      <c r="D17" s="72" t="s">
        <v>173</v>
      </c>
      <c r="E17" s="72" t="s">
        <v>103</v>
      </c>
      <c r="F17" s="72">
        <v>3</v>
      </c>
      <c r="G17" s="72">
        <v>103.2</v>
      </c>
      <c r="H17" s="79" t="s">
        <v>174</v>
      </c>
    </row>
    <row r="18" spans="1:8" ht="26.4" x14ac:dyDescent="0.2">
      <c r="A18" s="150">
        <v>8</v>
      </c>
      <c r="B18" s="78" t="s">
        <v>181</v>
      </c>
      <c r="C18" s="72" t="s">
        <v>181</v>
      </c>
      <c r="D18" s="72" t="s">
        <v>181</v>
      </c>
      <c r="E18" s="72" t="s">
        <v>106</v>
      </c>
      <c r="F18" s="72">
        <v>1</v>
      </c>
      <c r="G18" s="72">
        <v>6.5</v>
      </c>
      <c r="H18" s="79" t="s">
        <v>175</v>
      </c>
    </row>
    <row r="19" spans="1:8" ht="26.4" x14ac:dyDescent="0.2">
      <c r="A19" s="150">
        <v>9</v>
      </c>
      <c r="B19" s="78" t="s">
        <v>176</v>
      </c>
      <c r="C19" s="72" t="s">
        <v>181</v>
      </c>
      <c r="D19" s="72" t="s">
        <v>177</v>
      </c>
      <c r="E19" s="72" t="s">
        <v>103</v>
      </c>
      <c r="F19" s="72">
        <v>1</v>
      </c>
      <c r="G19" s="72">
        <v>54.2</v>
      </c>
      <c r="H19" s="79" t="s">
        <v>178</v>
      </c>
    </row>
    <row r="20" spans="1:8" ht="27" thickBot="1" x14ac:dyDescent="0.25">
      <c r="A20" s="150">
        <v>9</v>
      </c>
      <c r="B20" s="78" t="s">
        <v>181</v>
      </c>
      <c r="C20" s="72" t="s">
        <v>181</v>
      </c>
      <c r="D20" s="72" t="s">
        <v>181</v>
      </c>
      <c r="E20" s="73" t="s">
        <v>106</v>
      </c>
      <c r="F20" s="73">
        <v>1</v>
      </c>
      <c r="G20" s="73">
        <v>6.5</v>
      </c>
      <c r="H20" s="80" t="s">
        <v>179</v>
      </c>
    </row>
    <row r="21" spans="1:8" ht="16.2" x14ac:dyDescent="0.2">
      <c r="B21" s="197" t="s">
        <v>182</v>
      </c>
      <c r="C21" s="198"/>
      <c r="D21" s="201" t="s">
        <v>41</v>
      </c>
      <c r="E21" s="95">
        <v>9</v>
      </c>
      <c r="F21" s="96"/>
      <c r="G21" s="97">
        <v>18</v>
      </c>
      <c r="H21" s="81"/>
    </row>
    <row r="22" spans="1:8" ht="16.8" thickBot="1" x14ac:dyDescent="0.25">
      <c r="B22" s="199"/>
      <c r="C22" s="200"/>
      <c r="D22" s="202"/>
      <c r="E22" s="98"/>
      <c r="F22" s="99"/>
      <c r="G22" s="100">
        <v>744.5</v>
      </c>
      <c r="H22" s="82"/>
    </row>
    <row r="23" spans="1:8" ht="16.2" hidden="1" x14ac:dyDescent="0.2">
      <c r="B23" s="197" t="s">
        <v>182</v>
      </c>
      <c r="C23" s="198"/>
      <c r="D23" s="201" t="s">
        <v>42</v>
      </c>
      <c r="E23" s="95">
        <v>9</v>
      </c>
      <c r="F23" s="96"/>
      <c r="G23" s="97">
        <v>18</v>
      </c>
      <c r="H23" s="81"/>
    </row>
    <row r="24" spans="1:8" ht="16.8" hidden="1" thickBot="1" x14ac:dyDescent="0.25">
      <c r="B24" s="199"/>
      <c r="C24" s="200"/>
      <c r="D24" s="202"/>
      <c r="E24" s="98"/>
      <c r="F24" s="99"/>
      <c r="G24" s="100">
        <v>744.5</v>
      </c>
      <c r="H24" s="82"/>
    </row>
  </sheetData>
  <mergeCells count="11">
    <mergeCell ref="G2:H2"/>
    <mergeCell ref="E3:E4"/>
    <mergeCell ref="F3:F4"/>
    <mergeCell ref="H3:H4"/>
    <mergeCell ref="D21:D22"/>
    <mergeCell ref="B23:C24"/>
    <mergeCell ref="D23:D24"/>
    <mergeCell ref="B21:C22"/>
    <mergeCell ref="B2:B4"/>
    <mergeCell ref="C2:C4"/>
    <mergeCell ref="D2:D4"/>
  </mergeCells>
  <phoneticPr fontId="2"/>
  <conditionalFormatting sqref="A5:A20">
    <cfRule type="expression" dxfId="0" priority="1">
      <formula>(A5=OFFSET(A5,-1,0))</formula>
    </cfRule>
  </conditionalFormatting>
  <pageMargins left="0.75" right="0.75" top="1" bottom="1" header="0.51200000000000001" footer="0.51200000000000001"/>
  <pageSetup paperSize="9" scale="7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S23"/>
  <sheetViews>
    <sheetView showZeros="0" view="pageBreakPreview" zoomScaleNormal="100" workbookViewId="0">
      <selection sqref="A1:BQ1"/>
    </sheetView>
  </sheetViews>
  <sheetFormatPr defaultColWidth="9" defaultRowHeight="10.8" x14ac:dyDescent="0.15"/>
  <cols>
    <col min="1" max="1" width="27.6640625" style="35" customWidth="1"/>
    <col min="2" max="2" width="7.44140625" style="36" hidden="1" customWidth="1"/>
    <col min="3" max="3" width="20.6640625" style="37" hidden="1" customWidth="1"/>
    <col min="4" max="4" width="11.77734375" style="35" hidden="1" customWidth="1"/>
    <col min="5" max="5" width="9.6640625" style="37" customWidth="1"/>
    <col min="6" max="9" width="5.77734375" style="42" hidden="1" customWidth="1"/>
    <col min="10" max="13" width="5.77734375" style="42" customWidth="1"/>
    <col min="14" max="21" width="5.77734375" style="42" hidden="1" customWidth="1"/>
    <col min="22" max="25" width="5.77734375" style="42" customWidth="1"/>
    <col min="26" max="67" width="5.77734375" style="42" hidden="1" customWidth="1"/>
    <col min="68" max="68" width="5.77734375" style="42" customWidth="1"/>
    <col min="69" max="69" width="7.44140625" style="42" customWidth="1"/>
    <col min="70" max="70" width="8.77734375" style="35" customWidth="1"/>
    <col min="71" max="16384" width="9" style="35"/>
  </cols>
  <sheetData>
    <row r="1" spans="1:71" s="3" customFormat="1" ht="33.75" customHeight="1" x14ac:dyDescent="0.15">
      <c r="A1" s="155" t="s">
        <v>20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2"/>
    </row>
    <row r="2" spans="1:71" s="3" customFormat="1" ht="13.2" x14ac:dyDescent="0.15">
      <c r="A2" s="4"/>
      <c r="B2" s="5"/>
      <c r="C2" s="5"/>
      <c r="D2" s="5"/>
      <c r="E2" s="6"/>
      <c r="F2" s="6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7"/>
      <c r="BO2" s="7"/>
      <c r="BP2" s="7"/>
      <c r="BQ2" s="1" t="s">
        <v>180</v>
      </c>
      <c r="BR2" s="8"/>
    </row>
    <row r="3" spans="1:71" s="3" customFormat="1" ht="13.2" x14ac:dyDescent="0.15">
      <c r="A3" s="4"/>
      <c r="B3" s="9"/>
      <c r="C3" s="9"/>
      <c r="D3" s="9"/>
      <c r="E3" s="6"/>
      <c r="F3" s="6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7"/>
      <c r="BO3" s="7"/>
      <c r="BP3" s="7"/>
      <c r="BQ3" s="10" t="s">
        <v>44</v>
      </c>
      <c r="BR3" s="8"/>
    </row>
    <row r="4" spans="1:71" ht="5.25" customHeight="1" thickBot="1" x14ac:dyDescent="0.2">
      <c r="B4" s="37"/>
    </row>
    <row r="5" spans="1:71" ht="13.5" customHeight="1" x14ac:dyDescent="0.15">
      <c r="A5" s="167"/>
      <c r="B5" s="168"/>
      <c r="C5" s="168"/>
      <c r="D5" s="168"/>
      <c r="E5" s="169"/>
      <c r="F5" s="181" t="s">
        <v>45</v>
      </c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3"/>
    </row>
    <row r="6" spans="1:71" ht="14.25" customHeight="1" x14ac:dyDescent="0.15">
      <c r="A6" s="170"/>
      <c r="B6" s="171"/>
      <c r="C6" s="171"/>
      <c r="D6" s="171"/>
      <c r="E6" s="172"/>
      <c r="F6" s="173" t="s">
        <v>72</v>
      </c>
      <c r="G6" s="174"/>
      <c r="H6" s="175" t="s">
        <v>29</v>
      </c>
      <c r="I6" s="176"/>
      <c r="J6" s="175" t="s">
        <v>46</v>
      </c>
      <c r="K6" s="176"/>
      <c r="L6" s="175" t="s">
        <v>47</v>
      </c>
      <c r="M6" s="176"/>
      <c r="N6" s="175" t="s">
        <v>48</v>
      </c>
      <c r="O6" s="176"/>
      <c r="P6" s="177" t="s">
        <v>56</v>
      </c>
      <c r="Q6" s="174"/>
      <c r="R6" s="175" t="s">
        <v>79</v>
      </c>
      <c r="S6" s="176"/>
      <c r="T6" s="175" t="s">
        <v>49</v>
      </c>
      <c r="U6" s="176"/>
      <c r="V6" s="175" t="s">
        <v>50</v>
      </c>
      <c r="W6" s="176"/>
      <c r="X6" s="175" t="s">
        <v>51</v>
      </c>
      <c r="Y6" s="176"/>
      <c r="Z6" s="175" t="s">
        <v>58</v>
      </c>
      <c r="AA6" s="176"/>
      <c r="AB6" s="175" t="s">
        <v>73</v>
      </c>
      <c r="AC6" s="176"/>
      <c r="AD6" s="175" t="s">
        <v>53</v>
      </c>
      <c r="AE6" s="176"/>
      <c r="AF6" s="175" t="s">
        <v>74</v>
      </c>
      <c r="AG6" s="176"/>
      <c r="AH6" s="175" t="s">
        <v>76</v>
      </c>
      <c r="AI6" s="176"/>
      <c r="AJ6" s="175" t="s">
        <v>54</v>
      </c>
      <c r="AK6" s="176"/>
      <c r="AL6" s="175" t="s">
        <v>52</v>
      </c>
      <c r="AM6" s="176"/>
      <c r="AN6" s="177" t="s">
        <v>63</v>
      </c>
      <c r="AO6" s="174"/>
      <c r="AP6" s="177" t="s">
        <v>62</v>
      </c>
      <c r="AQ6" s="174"/>
      <c r="AR6" s="177" t="s">
        <v>64</v>
      </c>
      <c r="AS6" s="174"/>
      <c r="AT6" s="175" t="s">
        <v>59</v>
      </c>
      <c r="AU6" s="176"/>
      <c r="AV6" s="177" t="s">
        <v>60</v>
      </c>
      <c r="AW6" s="174"/>
      <c r="AX6" s="177" t="s">
        <v>61</v>
      </c>
      <c r="AY6" s="174"/>
      <c r="AZ6" s="177" t="s">
        <v>65</v>
      </c>
      <c r="BA6" s="174"/>
      <c r="BB6" s="175" t="s">
        <v>67</v>
      </c>
      <c r="BC6" s="176"/>
      <c r="BD6" s="175" t="s">
        <v>66</v>
      </c>
      <c r="BE6" s="176"/>
      <c r="BF6" s="177" t="s">
        <v>57</v>
      </c>
      <c r="BG6" s="174"/>
      <c r="BH6" s="175" t="s">
        <v>68</v>
      </c>
      <c r="BI6" s="176"/>
      <c r="BJ6" s="175" t="s">
        <v>69</v>
      </c>
      <c r="BK6" s="176"/>
      <c r="BL6" s="175" t="s">
        <v>55</v>
      </c>
      <c r="BM6" s="176"/>
      <c r="BN6" s="177" t="s">
        <v>70</v>
      </c>
      <c r="BO6" s="178"/>
      <c r="BP6" s="179" t="s">
        <v>21</v>
      </c>
      <c r="BQ6" s="180"/>
    </row>
    <row r="7" spans="1:71" ht="14.25" customHeight="1" x14ac:dyDescent="0.15">
      <c r="A7" s="188" t="s">
        <v>22</v>
      </c>
      <c r="B7" s="189"/>
      <c r="C7" s="189"/>
      <c r="D7" s="189"/>
      <c r="E7" s="190"/>
      <c r="F7" s="191">
        <v>0</v>
      </c>
      <c r="G7" s="192"/>
      <c r="H7" s="184">
        <v>0</v>
      </c>
      <c r="I7" s="192"/>
      <c r="J7" s="184">
        <v>3</v>
      </c>
      <c r="K7" s="192"/>
      <c r="L7" s="184">
        <v>5</v>
      </c>
      <c r="M7" s="192"/>
      <c r="N7" s="184">
        <v>0</v>
      </c>
      <c r="O7" s="192"/>
      <c r="P7" s="184">
        <v>0</v>
      </c>
      <c r="Q7" s="192"/>
      <c r="R7" s="184">
        <v>0</v>
      </c>
      <c r="S7" s="192"/>
      <c r="T7" s="184">
        <v>0</v>
      </c>
      <c r="U7" s="192"/>
      <c r="V7" s="184">
        <v>2</v>
      </c>
      <c r="W7" s="192"/>
      <c r="X7" s="184">
        <v>9</v>
      </c>
      <c r="Y7" s="192"/>
      <c r="Z7" s="184">
        <v>0</v>
      </c>
      <c r="AA7" s="192"/>
      <c r="AB7" s="184">
        <v>0</v>
      </c>
      <c r="AC7" s="192"/>
      <c r="AD7" s="184">
        <v>0</v>
      </c>
      <c r="AE7" s="192"/>
      <c r="AF7" s="184">
        <v>0</v>
      </c>
      <c r="AG7" s="192"/>
      <c r="AH7" s="184">
        <v>0</v>
      </c>
      <c r="AI7" s="192"/>
      <c r="AJ7" s="184">
        <v>0</v>
      </c>
      <c r="AK7" s="192"/>
      <c r="AL7" s="184">
        <v>0</v>
      </c>
      <c r="AM7" s="192"/>
      <c r="AN7" s="184">
        <v>0</v>
      </c>
      <c r="AO7" s="192"/>
      <c r="AP7" s="184">
        <v>0</v>
      </c>
      <c r="AQ7" s="192"/>
      <c r="AR7" s="184">
        <v>0</v>
      </c>
      <c r="AS7" s="192"/>
      <c r="AT7" s="184">
        <v>0</v>
      </c>
      <c r="AU7" s="192"/>
      <c r="AV7" s="184">
        <v>0</v>
      </c>
      <c r="AW7" s="192"/>
      <c r="AX7" s="184">
        <v>0</v>
      </c>
      <c r="AY7" s="192"/>
      <c r="AZ7" s="184">
        <v>0</v>
      </c>
      <c r="BA7" s="192"/>
      <c r="BB7" s="184">
        <v>0</v>
      </c>
      <c r="BC7" s="192"/>
      <c r="BD7" s="184">
        <v>0</v>
      </c>
      <c r="BE7" s="192"/>
      <c r="BF7" s="184">
        <v>0</v>
      </c>
      <c r="BG7" s="192"/>
      <c r="BH7" s="184">
        <v>0</v>
      </c>
      <c r="BI7" s="192"/>
      <c r="BJ7" s="184">
        <v>0</v>
      </c>
      <c r="BK7" s="192"/>
      <c r="BL7" s="184">
        <v>0</v>
      </c>
      <c r="BM7" s="192"/>
      <c r="BN7" s="184">
        <v>0</v>
      </c>
      <c r="BO7" s="185"/>
      <c r="BP7" s="186">
        <v>19</v>
      </c>
      <c r="BQ7" s="187"/>
    </row>
    <row r="8" spans="1:71" s="57" customFormat="1" ht="18.75" customHeight="1" thickBot="1" x14ac:dyDescent="0.2">
      <c r="A8" s="84" t="s">
        <v>0</v>
      </c>
      <c r="B8" s="33" t="s">
        <v>1</v>
      </c>
      <c r="C8" s="33" t="s">
        <v>23</v>
      </c>
      <c r="D8" s="85" t="s">
        <v>2</v>
      </c>
      <c r="E8" s="86" t="s">
        <v>3</v>
      </c>
      <c r="F8" s="43" t="s">
        <v>71</v>
      </c>
      <c r="G8" s="44" t="s">
        <v>25</v>
      </c>
      <c r="H8" s="44" t="s">
        <v>24</v>
      </c>
      <c r="I8" s="44" t="s">
        <v>25</v>
      </c>
      <c r="J8" s="44" t="s">
        <v>24</v>
      </c>
      <c r="K8" s="44" t="s">
        <v>25</v>
      </c>
      <c r="L8" s="44" t="s">
        <v>24</v>
      </c>
      <c r="M8" s="44" t="s">
        <v>25</v>
      </c>
      <c r="N8" s="44" t="s">
        <v>24</v>
      </c>
      <c r="O8" s="44" t="s">
        <v>25</v>
      </c>
      <c r="P8" s="44" t="s">
        <v>24</v>
      </c>
      <c r="Q8" s="44" t="s">
        <v>25</v>
      </c>
      <c r="R8" s="44" t="s">
        <v>24</v>
      </c>
      <c r="S8" s="44" t="s">
        <v>25</v>
      </c>
      <c r="T8" s="44" t="s">
        <v>24</v>
      </c>
      <c r="U8" s="44" t="s">
        <v>25</v>
      </c>
      <c r="V8" s="44" t="s">
        <v>24</v>
      </c>
      <c r="W8" s="44" t="s">
        <v>25</v>
      </c>
      <c r="X8" s="44" t="s">
        <v>24</v>
      </c>
      <c r="Y8" s="44" t="s">
        <v>25</v>
      </c>
      <c r="Z8" s="44" t="s">
        <v>24</v>
      </c>
      <c r="AA8" s="44" t="s">
        <v>25</v>
      </c>
      <c r="AB8" s="44" t="s">
        <v>24</v>
      </c>
      <c r="AC8" s="44" t="s">
        <v>25</v>
      </c>
      <c r="AD8" s="44" t="s">
        <v>24</v>
      </c>
      <c r="AE8" s="44" t="s">
        <v>25</v>
      </c>
      <c r="AF8" s="44" t="s">
        <v>24</v>
      </c>
      <c r="AG8" s="44" t="s">
        <v>25</v>
      </c>
      <c r="AH8" s="44" t="s">
        <v>24</v>
      </c>
      <c r="AI8" s="44" t="s">
        <v>25</v>
      </c>
      <c r="AJ8" s="44" t="s">
        <v>24</v>
      </c>
      <c r="AK8" s="44" t="s">
        <v>25</v>
      </c>
      <c r="AL8" s="44" t="s">
        <v>24</v>
      </c>
      <c r="AM8" s="44" t="s">
        <v>25</v>
      </c>
      <c r="AN8" s="44" t="s">
        <v>24</v>
      </c>
      <c r="AO8" s="44" t="s">
        <v>25</v>
      </c>
      <c r="AP8" s="44" t="s">
        <v>24</v>
      </c>
      <c r="AQ8" s="44" t="s">
        <v>25</v>
      </c>
      <c r="AR8" s="44" t="s">
        <v>24</v>
      </c>
      <c r="AS8" s="44" t="s">
        <v>25</v>
      </c>
      <c r="AT8" s="44" t="s">
        <v>24</v>
      </c>
      <c r="AU8" s="44" t="s">
        <v>25</v>
      </c>
      <c r="AV8" s="44" t="s">
        <v>24</v>
      </c>
      <c r="AW8" s="44" t="s">
        <v>25</v>
      </c>
      <c r="AX8" s="44" t="s">
        <v>24</v>
      </c>
      <c r="AY8" s="44" t="s">
        <v>25</v>
      </c>
      <c r="AZ8" s="44" t="s">
        <v>24</v>
      </c>
      <c r="BA8" s="44" t="s">
        <v>25</v>
      </c>
      <c r="BB8" s="44" t="s">
        <v>24</v>
      </c>
      <c r="BC8" s="44" t="s">
        <v>25</v>
      </c>
      <c r="BD8" s="44" t="s">
        <v>24</v>
      </c>
      <c r="BE8" s="44" t="s">
        <v>25</v>
      </c>
      <c r="BF8" s="44" t="s">
        <v>24</v>
      </c>
      <c r="BG8" s="44" t="s">
        <v>25</v>
      </c>
      <c r="BH8" s="44" t="s">
        <v>24</v>
      </c>
      <c r="BI8" s="44" t="s">
        <v>25</v>
      </c>
      <c r="BJ8" s="44" t="s">
        <v>24</v>
      </c>
      <c r="BK8" s="44" t="s">
        <v>25</v>
      </c>
      <c r="BL8" s="44" t="s">
        <v>24</v>
      </c>
      <c r="BM8" s="44" t="s">
        <v>25</v>
      </c>
      <c r="BN8" s="44" t="s">
        <v>26</v>
      </c>
      <c r="BO8" s="45" t="s">
        <v>25</v>
      </c>
      <c r="BP8" s="43" t="s">
        <v>26</v>
      </c>
      <c r="BQ8" s="46" t="s">
        <v>27</v>
      </c>
    </row>
    <row r="9" spans="1:71" s="83" customFormat="1" x14ac:dyDescent="0.2">
      <c r="A9" s="107" t="s">
        <v>82</v>
      </c>
      <c r="B9" s="108"/>
      <c r="C9" s="109"/>
      <c r="D9" s="110"/>
      <c r="E9" s="111" t="s">
        <v>83</v>
      </c>
      <c r="F9" s="127"/>
      <c r="G9" s="141"/>
      <c r="H9" s="128"/>
      <c r="I9" s="141"/>
      <c r="J9" s="128">
        <v>13</v>
      </c>
      <c r="K9" s="141">
        <v>313.60000000000002</v>
      </c>
      <c r="L9" s="128">
        <v>5</v>
      </c>
      <c r="M9" s="141">
        <v>138</v>
      </c>
      <c r="N9" s="128"/>
      <c r="O9" s="141"/>
      <c r="P9" s="128"/>
      <c r="Q9" s="141"/>
      <c r="R9" s="128"/>
      <c r="S9" s="141"/>
      <c r="T9" s="128"/>
      <c r="U9" s="141"/>
      <c r="V9" s="128"/>
      <c r="W9" s="141"/>
      <c r="X9" s="128">
        <v>29</v>
      </c>
      <c r="Y9" s="141">
        <v>744.5</v>
      </c>
      <c r="Z9" s="128"/>
      <c r="AA9" s="141"/>
      <c r="AB9" s="128"/>
      <c r="AC9" s="141"/>
      <c r="AD9" s="128"/>
      <c r="AE9" s="141"/>
      <c r="AF9" s="128"/>
      <c r="AG9" s="141"/>
      <c r="AH9" s="128"/>
      <c r="AI9" s="141"/>
      <c r="AJ9" s="128"/>
      <c r="AK9" s="141"/>
      <c r="AL9" s="128"/>
      <c r="AM9" s="141"/>
      <c r="AN9" s="128"/>
      <c r="AO9" s="141"/>
      <c r="AP9" s="128"/>
      <c r="AQ9" s="141"/>
      <c r="AR9" s="128"/>
      <c r="AS9" s="141"/>
      <c r="AT9" s="128"/>
      <c r="AU9" s="141"/>
      <c r="AV9" s="128"/>
      <c r="AW9" s="141"/>
      <c r="AX9" s="128"/>
      <c r="AY9" s="141"/>
      <c r="AZ9" s="128"/>
      <c r="BA9" s="141"/>
      <c r="BB9" s="128"/>
      <c r="BC9" s="141"/>
      <c r="BD9" s="128"/>
      <c r="BE9" s="141"/>
      <c r="BF9" s="128"/>
      <c r="BG9" s="141"/>
      <c r="BH9" s="128"/>
      <c r="BI9" s="141"/>
      <c r="BJ9" s="128"/>
      <c r="BK9" s="141"/>
      <c r="BL9" s="128"/>
      <c r="BM9" s="141"/>
      <c r="BN9" s="128"/>
      <c r="BO9" s="145"/>
      <c r="BP9" s="127">
        <v>47</v>
      </c>
      <c r="BQ9" s="145">
        <v>1196.0999999999999</v>
      </c>
    </row>
    <row r="10" spans="1:71" s="83" customFormat="1" x14ac:dyDescent="0.2">
      <c r="A10" s="112" t="s">
        <v>85</v>
      </c>
      <c r="B10" s="113"/>
      <c r="C10" s="114"/>
      <c r="D10" s="115"/>
      <c r="E10" s="116" t="s">
        <v>83</v>
      </c>
      <c r="F10" s="129"/>
      <c r="G10" s="142"/>
      <c r="H10" s="88"/>
      <c r="I10" s="142"/>
      <c r="J10" s="88">
        <v>2</v>
      </c>
      <c r="K10" s="142">
        <v>60</v>
      </c>
      <c r="L10" s="88">
        <v>2</v>
      </c>
      <c r="M10" s="142">
        <v>42</v>
      </c>
      <c r="N10" s="88"/>
      <c r="O10" s="142"/>
      <c r="P10" s="88"/>
      <c r="Q10" s="142"/>
      <c r="R10" s="88"/>
      <c r="S10" s="142"/>
      <c r="T10" s="88"/>
      <c r="U10" s="142"/>
      <c r="V10" s="88"/>
      <c r="W10" s="142"/>
      <c r="X10" s="88"/>
      <c r="Y10" s="142"/>
      <c r="Z10" s="88"/>
      <c r="AA10" s="142"/>
      <c r="AB10" s="88"/>
      <c r="AC10" s="142"/>
      <c r="AD10" s="88"/>
      <c r="AE10" s="142"/>
      <c r="AF10" s="88"/>
      <c r="AG10" s="142"/>
      <c r="AH10" s="88"/>
      <c r="AI10" s="142"/>
      <c r="AJ10" s="88"/>
      <c r="AK10" s="142"/>
      <c r="AL10" s="88"/>
      <c r="AM10" s="142"/>
      <c r="AN10" s="88"/>
      <c r="AO10" s="142"/>
      <c r="AP10" s="88"/>
      <c r="AQ10" s="142"/>
      <c r="AR10" s="88"/>
      <c r="AS10" s="142"/>
      <c r="AT10" s="88"/>
      <c r="AU10" s="142"/>
      <c r="AV10" s="88"/>
      <c r="AW10" s="142"/>
      <c r="AX10" s="88"/>
      <c r="AY10" s="142"/>
      <c r="AZ10" s="88"/>
      <c r="BA10" s="142"/>
      <c r="BB10" s="88"/>
      <c r="BC10" s="142"/>
      <c r="BD10" s="88"/>
      <c r="BE10" s="142"/>
      <c r="BF10" s="88"/>
      <c r="BG10" s="142"/>
      <c r="BH10" s="88"/>
      <c r="BI10" s="142"/>
      <c r="BJ10" s="88"/>
      <c r="BK10" s="142"/>
      <c r="BL10" s="88"/>
      <c r="BM10" s="142"/>
      <c r="BN10" s="88"/>
      <c r="BO10" s="146"/>
      <c r="BP10" s="129">
        <v>4</v>
      </c>
      <c r="BQ10" s="146">
        <v>102</v>
      </c>
    </row>
    <row r="11" spans="1:71" s="83" customFormat="1" x14ac:dyDescent="0.2">
      <c r="A11" s="112"/>
      <c r="B11" s="113"/>
      <c r="C11" s="114"/>
      <c r="D11" s="115"/>
      <c r="E11" s="116" t="s">
        <v>86</v>
      </c>
      <c r="F11" s="129"/>
      <c r="G11" s="142"/>
      <c r="H11" s="88"/>
      <c r="I11" s="142"/>
      <c r="J11" s="88"/>
      <c r="K11" s="142"/>
      <c r="L11" s="88">
        <v>1</v>
      </c>
      <c r="M11" s="142">
        <v>30</v>
      </c>
      <c r="N11" s="88"/>
      <c r="O11" s="142"/>
      <c r="P11" s="88"/>
      <c r="Q11" s="142"/>
      <c r="R11" s="88"/>
      <c r="S11" s="142"/>
      <c r="T11" s="88"/>
      <c r="U11" s="142"/>
      <c r="V11" s="88">
        <v>1</v>
      </c>
      <c r="W11" s="142">
        <v>7100</v>
      </c>
      <c r="X11" s="88"/>
      <c r="Y11" s="142"/>
      <c r="Z11" s="88"/>
      <c r="AA11" s="142"/>
      <c r="AB11" s="88"/>
      <c r="AC11" s="142"/>
      <c r="AD11" s="88"/>
      <c r="AE11" s="142"/>
      <c r="AF11" s="88"/>
      <c r="AG11" s="142"/>
      <c r="AH11" s="88"/>
      <c r="AI11" s="142"/>
      <c r="AJ11" s="88"/>
      <c r="AK11" s="142"/>
      <c r="AL11" s="88"/>
      <c r="AM11" s="142"/>
      <c r="AN11" s="88"/>
      <c r="AO11" s="142"/>
      <c r="AP11" s="88"/>
      <c r="AQ11" s="142"/>
      <c r="AR11" s="88"/>
      <c r="AS11" s="142"/>
      <c r="AT11" s="88"/>
      <c r="AU11" s="142"/>
      <c r="AV11" s="88"/>
      <c r="AW11" s="142"/>
      <c r="AX11" s="88"/>
      <c r="AY11" s="142"/>
      <c r="AZ11" s="88"/>
      <c r="BA11" s="142"/>
      <c r="BB11" s="88"/>
      <c r="BC11" s="142"/>
      <c r="BD11" s="88"/>
      <c r="BE11" s="142"/>
      <c r="BF11" s="88"/>
      <c r="BG11" s="142"/>
      <c r="BH11" s="88"/>
      <c r="BI11" s="142"/>
      <c r="BJ11" s="88"/>
      <c r="BK11" s="142"/>
      <c r="BL11" s="88"/>
      <c r="BM11" s="142"/>
      <c r="BN11" s="88"/>
      <c r="BO11" s="146"/>
      <c r="BP11" s="129">
        <v>2</v>
      </c>
      <c r="BQ11" s="146">
        <v>7130</v>
      </c>
    </row>
    <row r="12" spans="1:71" s="83" customFormat="1" x14ac:dyDescent="0.2">
      <c r="A12" s="112" t="s">
        <v>87</v>
      </c>
      <c r="B12" s="113"/>
      <c r="C12" s="114"/>
      <c r="D12" s="115"/>
      <c r="E12" s="116" t="s">
        <v>83</v>
      </c>
      <c r="F12" s="129"/>
      <c r="G12" s="142"/>
      <c r="H12" s="88"/>
      <c r="I12" s="142"/>
      <c r="J12" s="88">
        <v>6</v>
      </c>
      <c r="K12" s="142">
        <v>58</v>
      </c>
      <c r="L12" s="88">
        <v>7</v>
      </c>
      <c r="M12" s="142">
        <v>57</v>
      </c>
      <c r="N12" s="88"/>
      <c r="O12" s="142"/>
      <c r="P12" s="88"/>
      <c r="Q12" s="142"/>
      <c r="R12" s="88"/>
      <c r="S12" s="142"/>
      <c r="T12" s="88"/>
      <c r="U12" s="142"/>
      <c r="V12" s="88"/>
      <c r="W12" s="142"/>
      <c r="X12" s="88"/>
      <c r="Y12" s="142"/>
      <c r="Z12" s="88"/>
      <c r="AA12" s="142"/>
      <c r="AB12" s="88"/>
      <c r="AC12" s="142"/>
      <c r="AD12" s="88"/>
      <c r="AE12" s="142"/>
      <c r="AF12" s="88"/>
      <c r="AG12" s="142"/>
      <c r="AH12" s="88"/>
      <c r="AI12" s="142"/>
      <c r="AJ12" s="88"/>
      <c r="AK12" s="142"/>
      <c r="AL12" s="88"/>
      <c r="AM12" s="142"/>
      <c r="AN12" s="88"/>
      <c r="AO12" s="142"/>
      <c r="AP12" s="88"/>
      <c r="AQ12" s="142"/>
      <c r="AR12" s="88"/>
      <c r="AS12" s="142"/>
      <c r="AT12" s="88"/>
      <c r="AU12" s="142"/>
      <c r="AV12" s="88"/>
      <c r="AW12" s="142"/>
      <c r="AX12" s="88"/>
      <c r="AY12" s="142"/>
      <c r="AZ12" s="88"/>
      <c r="BA12" s="142"/>
      <c r="BB12" s="88"/>
      <c r="BC12" s="142"/>
      <c r="BD12" s="88"/>
      <c r="BE12" s="142"/>
      <c r="BF12" s="88"/>
      <c r="BG12" s="142"/>
      <c r="BH12" s="88"/>
      <c r="BI12" s="142"/>
      <c r="BJ12" s="88"/>
      <c r="BK12" s="142"/>
      <c r="BL12" s="88"/>
      <c r="BM12" s="142"/>
      <c r="BN12" s="88"/>
      <c r="BO12" s="146"/>
      <c r="BP12" s="129">
        <v>13</v>
      </c>
      <c r="BQ12" s="146">
        <v>115</v>
      </c>
    </row>
    <row r="13" spans="1:71" s="27" customFormat="1" ht="11.4" thickBot="1" x14ac:dyDescent="0.25">
      <c r="A13" s="47" t="s">
        <v>88</v>
      </c>
      <c r="B13" s="48"/>
      <c r="C13" s="49"/>
      <c r="D13" s="50"/>
      <c r="E13" s="101"/>
      <c r="F13" s="130"/>
      <c r="G13" s="143"/>
      <c r="H13" s="89"/>
      <c r="I13" s="143"/>
      <c r="J13" s="89"/>
      <c r="K13" s="143"/>
      <c r="L13" s="89"/>
      <c r="M13" s="143"/>
      <c r="N13" s="89"/>
      <c r="O13" s="143"/>
      <c r="P13" s="89"/>
      <c r="Q13" s="143"/>
      <c r="R13" s="89"/>
      <c r="S13" s="143"/>
      <c r="T13" s="89"/>
      <c r="U13" s="143"/>
      <c r="V13" s="89">
        <v>1</v>
      </c>
      <c r="W13" s="143">
        <v>150</v>
      </c>
      <c r="X13" s="89"/>
      <c r="Y13" s="143"/>
      <c r="Z13" s="89"/>
      <c r="AA13" s="143"/>
      <c r="AB13" s="89"/>
      <c r="AC13" s="143"/>
      <c r="AD13" s="89"/>
      <c r="AE13" s="143"/>
      <c r="AF13" s="89"/>
      <c r="AG13" s="143"/>
      <c r="AH13" s="89"/>
      <c r="AI13" s="143"/>
      <c r="AJ13" s="89"/>
      <c r="AK13" s="143"/>
      <c r="AL13" s="89"/>
      <c r="AM13" s="143"/>
      <c r="AN13" s="89"/>
      <c r="AO13" s="143"/>
      <c r="AP13" s="89"/>
      <c r="AQ13" s="143"/>
      <c r="AR13" s="89"/>
      <c r="AS13" s="143"/>
      <c r="AT13" s="89"/>
      <c r="AU13" s="143"/>
      <c r="AV13" s="89"/>
      <c r="AW13" s="143"/>
      <c r="AX13" s="89"/>
      <c r="AY13" s="143"/>
      <c r="AZ13" s="89"/>
      <c r="BA13" s="143"/>
      <c r="BB13" s="89"/>
      <c r="BC13" s="143"/>
      <c r="BD13" s="89"/>
      <c r="BE13" s="143"/>
      <c r="BF13" s="89"/>
      <c r="BG13" s="143"/>
      <c r="BH13" s="89"/>
      <c r="BI13" s="143"/>
      <c r="BJ13" s="89"/>
      <c r="BK13" s="143"/>
      <c r="BL13" s="89"/>
      <c r="BM13" s="143"/>
      <c r="BN13" s="89"/>
      <c r="BO13" s="147"/>
      <c r="BP13" s="130">
        <v>1</v>
      </c>
      <c r="BQ13" s="147">
        <v>150</v>
      </c>
    </row>
    <row r="14" spans="1:71" s="56" customFormat="1" ht="11.4" thickBot="1" x14ac:dyDescent="0.25">
      <c r="A14" s="51"/>
      <c r="B14" s="52"/>
      <c r="C14" s="52"/>
      <c r="D14" s="53"/>
      <c r="E14" s="102" t="s">
        <v>17</v>
      </c>
      <c r="F14" s="54">
        <v>0</v>
      </c>
      <c r="G14" s="144">
        <v>0</v>
      </c>
      <c r="H14" s="55">
        <v>0</v>
      </c>
      <c r="I14" s="144">
        <v>0</v>
      </c>
      <c r="J14" s="55">
        <v>21</v>
      </c>
      <c r="K14" s="144">
        <v>431.6</v>
      </c>
      <c r="L14" s="55">
        <v>15</v>
      </c>
      <c r="M14" s="144">
        <v>267</v>
      </c>
      <c r="N14" s="55">
        <v>0</v>
      </c>
      <c r="O14" s="144">
        <v>0</v>
      </c>
      <c r="P14" s="55">
        <v>0</v>
      </c>
      <c r="Q14" s="144">
        <v>0</v>
      </c>
      <c r="R14" s="55">
        <v>0</v>
      </c>
      <c r="S14" s="144">
        <v>0</v>
      </c>
      <c r="T14" s="55">
        <v>0</v>
      </c>
      <c r="U14" s="144">
        <v>0</v>
      </c>
      <c r="V14" s="55">
        <v>2</v>
      </c>
      <c r="W14" s="144">
        <v>7250</v>
      </c>
      <c r="X14" s="55">
        <v>29</v>
      </c>
      <c r="Y14" s="144">
        <v>744.5</v>
      </c>
      <c r="Z14" s="55">
        <v>0</v>
      </c>
      <c r="AA14" s="144">
        <v>0</v>
      </c>
      <c r="AB14" s="55">
        <v>0</v>
      </c>
      <c r="AC14" s="144">
        <v>0</v>
      </c>
      <c r="AD14" s="55">
        <v>0</v>
      </c>
      <c r="AE14" s="144">
        <v>0</v>
      </c>
      <c r="AF14" s="55">
        <v>0</v>
      </c>
      <c r="AG14" s="144">
        <v>0</v>
      </c>
      <c r="AH14" s="55">
        <v>0</v>
      </c>
      <c r="AI14" s="144">
        <v>0</v>
      </c>
      <c r="AJ14" s="55">
        <v>0</v>
      </c>
      <c r="AK14" s="144">
        <v>0</v>
      </c>
      <c r="AL14" s="55">
        <v>0</v>
      </c>
      <c r="AM14" s="144">
        <v>0</v>
      </c>
      <c r="AN14" s="55">
        <v>0</v>
      </c>
      <c r="AO14" s="144">
        <v>0</v>
      </c>
      <c r="AP14" s="55">
        <v>0</v>
      </c>
      <c r="AQ14" s="144">
        <v>0</v>
      </c>
      <c r="AR14" s="55">
        <v>0</v>
      </c>
      <c r="AS14" s="144">
        <v>0</v>
      </c>
      <c r="AT14" s="55">
        <v>0</v>
      </c>
      <c r="AU14" s="144">
        <v>0</v>
      </c>
      <c r="AV14" s="55">
        <v>0</v>
      </c>
      <c r="AW14" s="144">
        <v>0</v>
      </c>
      <c r="AX14" s="55">
        <v>0</v>
      </c>
      <c r="AY14" s="144">
        <v>0</v>
      </c>
      <c r="AZ14" s="55">
        <v>0</v>
      </c>
      <c r="BA14" s="144">
        <v>0</v>
      </c>
      <c r="BB14" s="55">
        <v>0</v>
      </c>
      <c r="BC14" s="144">
        <v>0</v>
      </c>
      <c r="BD14" s="55">
        <v>0</v>
      </c>
      <c r="BE14" s="144">
        <v>0</v>
      </c>
      <c r="BF14" s="55">
        <v>0</v>
      </c>
      <c r="BG14" s="144">
        <v>0</v>
      </c>
      <c r="BH14" s="55">
        <v>0</v>
      </c>
      <c r="BI14" s="144">
        <v>0</v>
      </c>
      <c r="BJ14" s="55">
        <v>0</v>
      </c>
      <c r="BK14" s="144">
        <v>0</v>
      </c>
      <c r="BL14" s="55">
        <v>0</v>
      </c>
      <c r="BM14" s="144">
        <v>0</v>
      </c>
      <c r="BN14" s="55">
        <v>0</v>
      </c>
      <c r="BO14" s="148">
        <v>0</v>
      </c>
      <c r="BP14" s="54">
        <v>67</v>
      </c>
      <c r="BQ14" s="149">
        <v>8693.1</v>
      </c>
    </row>
    <row r="15" spans="1:71" ht="11.4" customHeight="1" x14ac:dyDescent="0.15">
      <c r="BS15" s="57"/>
    </row>
    <row r="16" spans="1:71" ht="11.4" customHeight="1" x14ac:dyDescent="0.2">
      <c r="D16" s="58"/>
      <c r="E16" s="59"/>
      <c r="BS16" s="57"/>
    </row>
    <row r="17" spans="2:71" ht="11.4" customHeight="1" x14ac:dyDescent="0.15"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S17" s="61"/>
    </row>
    <row r="18" spans="2:71" ht="11.4" customHeight="1" x14ac:dyDescent="0.15">
      <c r="BS18" s="57"/>
    </row>
    <row r="19" spans="2:71" ht="11.4" customHeight="1" x14ac:dyDescent="0.15">
      <c r="BS19" s="57"/>
    </row>
    <row r="20" spans="2:71" ht="11.4" customHeight="1" x14ac:dyDescent="0.15">
      <c r="BS20" s="57"/>
    </row>
    <row r="21" spans="2:71" ht="11.4" customHeight="1" x14ac:dyDescent="0.15"/>
    <row r="22" spans="2:71" ht="11.4" customHeight="1" x14ac:dyDescent="0.15"/>
    <row r="23" spans="2:71" ht="11.4" customHeight="1" x14ac:dyDescent="0.2">
      <c r="B23" s="62"/>
      <c r="C23" s="63"/>
    </row>
  </sheetData>
  <mergeCells count="68">
    <mergeCell ref="BL7:BM7"/>
    <mergeCell ref="V7:W7"/>
    <mergeCell ref="J6:K6"/>
    <mergeCell ref="H7:I7"/>
    <mergeCell ref="J7:K7"/>
    <mergeCell ref="N6:O6"/>
    <mergeCell ref="N7:O7"/>
    <mergeCell ref="R6:S6"/>
    <mergeCell ref="BD7:BE7"/>
    <mergeCell ref="AN6:AO6"/>
    <mergeCell ref="AR6:AS6"/>
    <mergeCell ref="AF6:AG6"/>
    <mergeCell ref="AF7:AG7"/>
    <mergeCell ref="AH6:AI6"/>
    <mergeCell ref="AH7:AI7"/>
    <mergeCell ref="AP6:AQ6"/>
    <mergeCell ref="AL7:AM7"/>
    <mergeCell ref="AJ7:AK7"/>
    <mergeCell ref="R7:S7"/>
    <mergeCell ref="T7:U7"/>
    <mergeCell ref="BF7:BG7"/>
    <mergeCell ref="AZ7:BA7"/>
    <mergeCell ref="AV7:AW7"/>
    <mergeCell ref="AX7:AY7"/>
    <mergeCell ref="AP7:AQ7"/>
    <mergeCell ref="AB7:AC7"/>
    <mergeCell ref="AD7:AE7"/>
    <mergeCell ref="BB7:BC7"/>
    <mergeCell ref="AT7:AU7"/>
    <mergeCell ref="AN7:AO7"/>
    <mergeCell ref="A1:BQ1"/>
    <mergeCell ref="F5:BQ5"/>
    <mergeCell ref="BN7:BO7"/>
    <mergeCell ref="BP7:BQ7"/>
    <mergeCell ref="A7:E7"/>
    <mergeCell ref="F7:G7"/>
    <mergeCell ref="BJ7:BK7"/>
    <mergeCell ref="BH7:BI7"/>
    <mergeCell ref="L7:M7"/>
    <mergeCell ref="AR7:AS7"/>
    <mergeCell ref="P7:Q7"/>
    <mergeCell ref="Z6:AA6"/>
    <mergeCell ref="Z7:AA7"/>
    <mergeCell ref="X6:Y6"/>
    <mergeCell ref="X7:Y7"/>
    <mergeCell ref="AL6:AM6"/>
    <mergeCell ref="BP6:BQ6"/>
    <mergeCell ref="L6:M6"/>
    <mergeCell ref="H6:I6"/>
    <mergeCell ref="T6:U6"/>
    <mergeCell ref="V6:W6"/>
    <mergeCell ref="BL6:BM6"/>
    <mergeCell ref="AB6:AC6"/>
    <mergeCell ref="AJ6:AK6"/>
    <mergeCell ref="AV6:AW6"/>
    <mergeCell ref="AX6:AY6"/>
    <mergeCell ref="P6:Q6"/>
    <mergeCell ref="BF6:BG6"/>
    <mergeCell ref="AD6:AE6"/>
    <mergeCell ref="BB6:BC6"/>
    <mergeCell ref="AT6:AU6"/>
    <mergeCell ref="BD6:BE6"/>
    <mergeCell ref="A5:E6"/>
    <mergeCell ref="F6:G6"/>
    <mergeCell ref="BJ6:BK6"/>
    <mergeCell ref="BH6:BI6"/>
    <mergeCell ref="BN6:BO6"/>
    <mergeCell ref="AZ6:BA6"/>
  </mergeCells>
  <phoneticPr fontId="2"/>
  <conditionalFormatting sqref="A9:BP10 A13:BP13">
    <cfRule type="expression" dxfId="5" priority="2" stopIfTrue="1">
      <formula>$A9="消去"</formula>
    </cfRule>
  </conditionalFormatting>
  <conditionalFormatting sqref="A11:BP12">
    <cfRule type="expression" dxfId="4" priority="1" stopIfTrue="1">
      <formula>$A11="消去"</formula>
    </cfRule>
  </conditionalFormatting>
  <pageMargins left="0.75" right="0.75" top="1" bottom="1" header="0.51200000000000001" footer="0.51200000000000001"/>
  <pageSetup paperSize="9" scale="91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9"/>
  <sheetViews>
    <sheetView showZeros="0" view="pageBreakPreview" zoomScaleNormal="100" workbookViewId="0"/>
  </sheetViews>
  <sheetFormatPr defaultColWidth="9" defaultRowHeight="13.2" x14ac:dyDescent="0.2"/>
  <cols>
    <col min="1" max="1" width="17.109375" style="65" customWidth="1"/>
    <col min="2" max="2" width="5.21875" style="65" bestFit="1" customWidth="1"/>
    <col min="3" max="3" width="9" style="65"/>
    <col min="4" max="4" width="25.6640625" style="66" customWidth="1"/>
    <col min="5" max="5" width="13.44140625" style="65" customWidth="1"/>
    <col min="6" max="6" width="3.44140625" style="65" bestFit="1" customWidth="1"/>
    <col min="7" max="9" width="10.6640625" style="65" customWidth="1"/>
    <col min="10" max="10" width="22.44140625" style="66" customWidth="1"/>
    <col min="11" max="12" width="33.33203125" style="65" customWidth="1"/>
    <col min="13" max="13" width="100.6640625" style="66" customWidth="1"/>
    <col min="14" max="16384" width="9" style="65"/>
  </cols>
  <sheetData>
    <row r="1" spans="1:14" ht="19.8" thickBot="1" x14ac:dyDescent="0.25">
      <c r="A1" s="64" t="s">
        <v>28</v>
      </c>
      <c r="B1" s="64"/>
      <c r="C1" s="65" t="e">
        <f>"("&amp;#REF!&amp;")"</f>
        <v>#REF!</v>
      </c>
      <c r="J1" s="67" t="s">
        <v>78</v>
      </c>
      <c r="K1" s="203" t="s">
        <v>77</v>
      </c>
      <c r="L1" s="203"/>
      <c r="M1" s="203"/>
    </row>
    <row r="2" spans="1:14" x14ac:dyDescent="0.2">
      <c r="A2" s="204" t="s">
        <v>30</v>
      </c>
      <c r="B2" s="207" t="s">
        <v>31</v>
      </c>
      <c r="C2" s="210" t="s">
        <v>32</v>
      </c>
      <c r="D2" s="213" t="s">
        <v>33</v>
      </c>
      <c r="E2" s="70" t="s">
        <v>34</v>
      </c>
      <c r="F2" s="71"/>
      <c r="G2" s="210" t="s">
        <v>4</v>
      </c>
      <c r="H2" s="210"/>
      <c r="I2" s="210"/>
      <c r="J2" s="216"/>
      <c r="K2" s="204" t="s">
        <v>30</v>
      </c>
      <c r="L2" s="210" t="s">
        <v>32</v>
      </c>
      <c r="M2" s="213" t="s">
        <v>33</v>
      </c>
    </row>
    <row r="3" spans="1:14" x14ac:dyDescent="0.2">
      <c r="A3" s="205"/>
      <c r="B3" s="208"/>
      <c r="C3" s="211"/>
      <c r="D3" s="214"/>
      <c r="E3" s="214" t="s">
        <v>35</v>
      </c>
      <c r="F3" s="193" t="s">
        <v>36</v>
      </c>
      <c r="G3" s="103"/>
      <c r="H3" s="104"/>
      <c r="I3" s="103"/>
      <c r="J3" s="195" t="s">
        <v>37</v>
      </c>
      <c r="K3" s="205"/>
      <c r="L3" s="211"/>
      <c r="M3" s="214"/>
    </row>
    <row r="4" spans="1:14" ht="13.8" thickBot="1" x14ac:dyDescent="0.25">
      <c r="A4" s="206"/>
      <c r="B4" s="209"/>
      <c r="C4" s="212"/>
      <c r="D4" s="215"/>
      <c r="E4" s="215"/>
      <c r="F4" s="194"/>
      <c r="G4" s="75"/>
      <c r="H4" s="76"/>
      <c r="I4" s="75"/>
      <c r="J4" s="196"/>
      <c r="K4" s="206"/>
      <c r="L4" s="212"/>
      <c r="M4" s="215"/>
    </row>
    <row r="5" spans="1:14" x14ac:dyDescent="0.2">
      <c r="A5" s="120">
        <f>K5</f>
        <v>0</v>
      </c>
      <c r="B5" s="69" t="str">
        <f>IF(A5="〃","〃","新規")</f>
        <v>新規</v>
      </c>
      <c r="C5" s="69">
        <f>L5</f>
        <v>0</v>
      </c>
      <c r="D5" s="69">
        <f>M5</f>
        <v>0</v>
      </c>
      <c r="E5" s="69"/>
      <c r="F5" s="69"/>
      <c r="G5" s="69"/>
      <c r="H5" s="69"/>
      <c r="I5" s="69"/>
      <c r="J5" s="77"/>
      <c r="K5" s="68"/>
      <c r="L5" s="69"/>
      <c r="M5" s="69"/>
      <c r="N5" s="65" t="str">
        <f>ASC(J5)</f>
        <v/>
      </c>
    </row>
    <row r="6" spans="1:14" x14ac:dyDescent="0.2">
      <c r="A6" s="78" t="str">
        <f ca="1">IF(OFFSET(K6,-1,)=K6,"〃",K6)</f>
        <v>〃</v>
      </c>
      <c r="B6" s="72" t="str">
        <f ca="1">IF(A6="〃","〃","新規")</f>
        <v>〃</v>
      </c>
      <c r="C6" s="72" t="str">
        <f ca="1">IF(OFFSET(L6,-1,)=L6,"〃",L6)</f>
        <v>〃</v>
      </c>
      <c r="D6" s="72" t="str">
        <f ca="1">IF(OFFSET(M6,-1,)=M6,"〃",M6)</f>
        <v>〃</v>
      </c>
      <c r="E6" s="72"/>
      <c r="F6" s="72"/>
      <c r="G6" s="72"/>
      <c r="H6" s="72"/>
      <c r="I6" s="72"/>
      <c r="J6" s="79"/>
      <c r="K6" s="78"/>
      <c r="L6" s="72"/>
      <c r="M6" s="72"/>
      <c r="N6" s="65" t="str">
        <f>ASC(J6)</f>
        <v/>
      </c>
    </row>
    <row r="7" spans="1:14" ht="13.8" thickBot="1" x14ac:dyDescent="0.25">
      <c r="A7" s="118" t="str">
        <f ca="1">IF(OFFSET(K7,-1,)=K7,"〃",K7)</f>
        <v>〃</v>
      </c>
      <c r="B7" s="117" t="str">
        <f ca="1">IF(A7="〃","〃","新規")</f>
        <v>〃</v>
      </c>
      <c r="C7" s="117" t="str">
        <f ca="1">IF(OFFSET(L7,-1,)=L7,"〃",L7)</f>
        <v>〃</v>
      </c>
      <c r="D7" s="117" t="str">
        <f ca="1">IF(OFFSET(M7,-1,)=M7,"〃",M7)</f>
        <v>〃</v>
      </c>
      <c r="E7" s="117"/>
      <c r="F7" s="117"/>
      <c r="G7" s="117"/>
      <c r="H7" s="117"/>
      <c r="I7" s="117"/>
      <c r="J7" s="119"/>
      <c r="K7" s="78"/>
      <c r="L7" s="72"/>
      <c r="M7" s="72"/>
      <c r="N7" s="65" t="str">
        <f>ASC(J7)</f>
        <v/>
      </c>
    </row>
    <row r="8" spans="1:14" ht="17.25" customHeight="1" x14ac:dyDescent="0.2">
      <c r="A8" s="197" t="str">
        <f>警察署名</f>
        <v>凸凹</v>
      </c>
      <c r="B8" s="198"/>
      <c r="C8" s="198"/>
      <c r="D8" s="201" t="s">
        <v>38</v>
      </c>
      <c r="E8" s="95">
        <v>0</v>
      </c>
      <c r="F8" s="96"/>
      <c r="G8" s="97">
        <f>IF(ISERROR(FIND("図示", G3)), IF(ISERROR(FIND("削除", G3)), SUMPRODUCT((ISNUMBER(FIND("横断歩道　実線",$E5:$E7)))*(G5:G7&lt;&gt;""), $F5:$F7), 0), SUMIF(G5:G7,"&gt;0",$F5:$F7))</f>
        <v>0</v>
      </c>
      <c r="H8" s="97">
        <f>IF(ISERROR(FIND("図示", H3)), IF(ISERROR(FIND("削除", H3)), SUMPRODUCT((ISNUMBER(FIND("横断歩道　実線",$E5:$E7)))*(H5:H7&lt;&gt;""), $F5:$F7), 0), SUMIF(H5:H7,"&gt;0",$F5:$F7))</f>
        <v>0</v>
      </c>
      <c r="I8" s="97">
        <f>IF(ISERROR(FIND("図示", I3)), IF(ISERROR(FIND("削除", I3)), SUMPRODUCT((ISNUMBER(FIND("横断歩道　実線",$E5:$E7)))*(I5:I7&lt;&gt;""), $F5:$F7), 0), SUMIF(I5:I7,"&gt;0",$F5:$F7))</f>
        <v>0</v>
      </c>
      <c r="J8" s="81"/>
    </row>
    <row r="9" spans="1:14" ht="18" customHeight="1" thickBot="1" x14ac:dyDescent="0.25">
      <c r="A9" s="199"/>
      <c r="B9" s="200"/>
      <c r="C9" s="200"/>
      <c r="D9" s="202"/>
      <c r="E9" s="98"/>
      <c r="F9" s="99"/>
      <c r="G9" s="100">
        <f>SUM(G5:G7)</f>
        <v>0</v>
      </c>
      <c r="H9" s="100">
        <f>SUM(H5:H7)</f>
        <v>0</v>
      </c>
      <c r="I9" s="100">
        <f>SUM(I5:I7)</f>
        <v>0</v>
      </c>
      <c r="J9" s="82"/>
    </row>
  </sheetData>
  <mergeCells count="14">
    <mergeCell ref="F3:F4"/>
    <mergeCell ref="J3:J4"/>
    <mergeCell ref="A8:C9"/>
    <mergeCell ref="D8:D9"/>
    <mergeCell ref="K1:M1"/>
    <mergeCell ref="A2:A4"/>
    <mergeCell ref="B2:B4"/>
    <mergeCell ref="C2:C4"/>
    <mergeCell ref="D2:D4"/>
    <mergeCell ref="G2:J2"/>
    <mergeCell ref="K2:K4"/>
    <mergeCell ref="L2:L4"/>
    <mergeCell ref="M2:M4"/>
    <mergeCell ref="E3:E4"/>
  </mergeCells>
  <phoneticPr fontId="2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9"/>
  <sheetViews>
    <sheetView showZeros="0" view="pageBreakPreview" zoomScaleNormal="100" workbookViewId="0"/>
  </sheetViews>
  <sheetFormatPr defaultColWidth="9" defaultRowHeight="13.2" x14ac:dyDescent="0.2"/>
  <cols>
    <col min="1" max="1" width="17.109375" style="65" customWidth="1"/>
    <col min="2" max="2" width="5.21875" style="65" bestFit="1" customWidth="1"/>
    <col min="3" max="3" width="9" style="65"/>
    <col min="4" max="4" width="25.6640625" style="66" customWidth="1"/>
    <col min="5" max="5" width="13.44140625" style="65" customWidth="1"/>
    <col min="6" max="6" width="3.44140625" style="65" bestFit="1" customWidth="1"/>
    <col min="7" max="9" width="10.6640625" style="65" customWidth="1"/>
    <col min="10" max="10" width="22.44140625" style="66" customWidth="1"/>
    <col min="11" max="12" width="33.33203125" style="65" customWidth="1"/>
    <col min="13" max="13" width="100.6640625" style="66" customWidth="1"/>
    <col min="14" max="16384" width="9" style="65"/>
  </cols>
  <sheetData>
    <row r="1" spans="1:14" ht="19.8" thickBot="1" x14ac:dyDescent="0.25">
      <c r="A1" s="64" t="s">
        <v>28</v>
      </c>
      <c r="B1" s="64"/>
      <c r="C1" s="65" t="e">
        <f>"("&amp;#REF!&amp;")"</f>
        <v>#REF!</v>
      </c>
      <c r="J1" s="67" t="s">
        <v>78</v>
      </c>
      <c r="K1" s="203" t="s">
        <v>77</v>
      </c>
      <c r="L1" s="203"/>
      <c r="M1" s="203"/>
    </row>
    <row r="2" spans="1:14" x14ac:dyDescent="0.2">
      <c r="A2" s="204" t="s">
        <v>30</v>
      </c>
      <c r="B2" s="207" t="s">
        <v>31</v>
      </c>
      <c r="C2" s="210" t="s">
        <v>32</v>
      </c>
      <c r="D2" s="213" t="s">
        <v>33</v>
      </c>
      <c r="E2" s="70" t="s">
        <v>34</v>
      </c>
      <c r="F2" s="71"/>
      <c r="G2" s="210" t="s">
        <v>4</v>
      </c>
      <c r="H2" s="210"/>
      <c r="I2" s="210"/>
      <c r="J2" s="216"/>
      <c r="K2" s="204" t="s">
        <v>30</v>
      </c>
      <c r="L2" s="210" t="s">
        <v>32</v>
      </c>
      <c r="M2" s="213" t="s">
        <v>33</v>
      </c>
    </row>
    <row r="3" spans="1:14" x14ac:dyDescent="0.2">
      <c r="A3" s="205"/>
      <c r="B3" s="208"/>
      <c r="C3" s="211"/>
      <c r="D3" s="214"/>
      <c r="E3" s="214" t="s">
        <v>35</v>
      </c>
      <c r="F3" s="193" t="s">
        <v>36</v>
      </c>
      <c r="G3" s="103"/>
      <c r="H3" s="104"/>
      <c r="I3" s="103"/>
      <c r="J3" s="195" t="s">
        <v>37</v>
      </c>
      <c r="K3" s="205"/>
      <c r="L3" s="211"/>
      <c r="M3" s="214"/>
    </row>
    <row r="4" spans="1:14" ht="13.8" thickBot="1" x14ac:dyDescent="0.25">
      <c r="A4" s="206"/>
      <c r="B4" s="209"/>
      <c r="C4" s="212"/>
      <c r="D4" s="215"/>
      <c r="E4" s="215"/>
      <c r="F4" s="194"/>
      <c r="G4" s="75"/>
      <c r="H4" s="76"/>
      <c r="I4" s="75"/>
      <c r="J4" s="196"/>
      <c r="K4" s="206"/>
      <c r="L4" s="212"/>
      <c r="M4" s="215"/>
    </row>
    <row r="5" spans="1:14" x14ac:dyDescent="0.2">
      <c r="A5" s="120">
        <f>K5</f>
        <v>0</v>
      </c>
      <c r="B5" s="69" t="str">
        <f>IF(A5="〃","〃","新規")</f>
        <v>新規</v>
      </c>
      <c r="C5" s="69">
        <f>L5</f>
        <v>0</v>
      </c>
      <c r="D5" s="69">
        <f>M5</f>
        <v>0</v>
      </c>
      <c r="E5" s="69"/>
      <c r="F5" s="69"/>
      <c r="G5" s="69"/>
      <c r="H5" s="69"/>
      <c r="I5" s="69"/>
      <c r="J5" s="77"/>
      <c r="K5" s="68"/>
      <c r="L5" s="69"/>
      <c r="M5" s="69"/>
      <c r="N5" s="65" t="str">
        <f>ASC(J5)</f>
        <v/>
      </c>
    </row>
    <row r="6" spans="1:14" x14ac:dyDescent="0.2">
      <c r="A6" s="78" t="str">
        <f ca="1">IF(OFFSET(K6,-1,)=K6,"〃",K6)</f>
        <v>〃</v>
      </c>
      <c r="B6" s="72" t="str">
        <f ca="1">IF(A6="〃","〃","新規")</f>
        <v>〃</v>
      </c>
      <c r="C6" s="72" t="str">
        <f ca="1">IF(OFFSET(L6,-1,)=L6,"〃",L6)</f>
        <v>〃</v>
      </c>
      <c r="D6" s="72" t="str">
        <f ca="1">IF(OFFSET(M6,-1,)=M6,"〃",M6)</f>
        <v>〃</v>
      </c>
      <c r="E6" s="72"/>
      <c r="F6" s="72"/>
      <c r="G6" s="72"/>
      <c r="H6" s="72"/>
      <c r="I6" s="72"/>
      <c r="J6" s="79"/>
      <c r="K6" s="78"/>
      <c r="L6" s="72"/>
      <c r="M6" s="72"/>
      <c r="N6" s="65" t="str">
        <f>ASC(J6)</f>
        <v/>
      </c>
    </row>
    <row r="7" spans="1:14" ht="13.8" thickBot="1" x14ac:dyDescent="0.25">
      <c r="A7" s="118" t="str">
        <f ca="1">IF(OFFSET(K7,-1,)=K7,"〃",K7)</f>
        <v>〃</v>
      </c>
      <c r="B7" s="117" t="str">
        <f ca="1">IF(A7="〃","〃","新規")</f>
        <v>〃</v>
      </c>
      <c r="C7" s="117" t="str">
        <f ca="1">IF(OFFSET(L7,-1,)=L7,"〃",L7)</f>
        <v>〃</v>
      </c>
      <c r="D7" s="117" t="str">
        <f ca="1">IF(OFFSET(M7,-1,)=M7,"〃",M7)</f>
        <v>〃</v>
      </c>
      <c r="E7" s="117"/>
      <c r="F7" s="117"/>
      <c r="G7" s="117"/>
      <c r="H7" s="117"/>
      <c r="I7" s="117"/>
      <c r="J7" s="119"/>
      <c r="K7" s="78"/>
      <c r="L7" s="72"/>
      <c r="M7" s="72"/>
      <c r="N7" s="65" t="str">
        <f>ASC(J7)</f>
        <v/>
      </c>
    </row>
    <row r="8" spans="1:14" ht="17.25" customHeight="1" x14ac:dyDescent="0.2">
      <c r="A8" s="197" t="str">
        <f>警察署名</f>
        <v>凸凹</v>
      </c>
      <c r="B8" s="198"/>
      <c r="C8" s="198"/>
      <c r="D8" s="201" t="s">
        <v>38</v>
      </c>
      <c r="E8" s="95">
        <v>0</v>
      </c>
      <c r="F8" s="96"/>
      <c r="G8" s="97">
        <f>IF(ISERROR(FIND("図示", G3)), IF(ISERROR(FIND("削除", G3)), SUMPRODUCT((ISNUMBER(FIND("横断歩道　実線",$E5:$E7)))*(G5:G7&lt;&gt;""), $F5:$F7), 0), SUMIF(G5:G7,"&gt;0",$F5:$F7))</f>
        <v>0</v>
      </c>
      <c r="H8" s="97">
        <f>IF(ISERROR(FIND("図示", H3)), IF(ISERROR(FIND("削除", H3)), SUMPRODUCT((ISNUMBER(FIND("横断歩道　実線",$E5:$E7)))*(H5:H7&lt;&gt;""), $F5:$F7), 0), SUMIF(H5:H7,"&gt;0",$F5:$F7))</f>
        <v>0</v>
      </c>
      <c r="I8" s="97">
        <f>IF(ISERROR(FIND("図示", I3)), IF(ISERROR(FIND("削除", I3)), SUMPRODUCT((ISNUMBER(FIND("横断歩道　実線",$E5:$E7)))*(I5:I7&lt;&gt;""), $F5:$F7), 0), SUMIF(I5:I7,"&gt;0",$F5:$F7))</f>
        <v>0</v>
      </c>
      <c r="J8" s="81"/>
    </row>
    <row r="9" spans="1:14" ht="18" customHeight="1" thickBot="1" x14ac:dyDescent="0.25">
      <c r="A9" s="199"/>
      <c r="B9" s="200"/>
      <c r="C9" s="200"/>
      <c r="D9" s="202"/>
      <c r="E9" s="98"/>
      <c r="F9" s="99"/>
      <c r="G9" s="100">
        <f>SUM(G5:G7)</f>
        <v>0</v>
      </c>
      <c r="H9" s="100">
        <f>SUM(H5:H7)</f>
        <v>0</v>
      </c>
      <c r="I9" s="100">
        <f>SUM(I5:I7)</f>
        <v>0</v>
      </c>
      <c r="J9" s="82"/>
    </row>
  </sheetData>
  <mergeCells count="14">
    <mergeCell ref="F3:F4"/>
    <mergeCell ref="J3:J4"/>
    <mergeCell ref="A8:C9"/>
    <mergeCell ref="D8:D9"/>
    <mergeCell ref="K1:M1"/>
    <mergeCell ref="A2:A4"/>
    <mergeCell ref="B2:B4"/>
    <mergeCell ref="C2:C4"/>
    <mergeCell ref="D2:D4"/>
    <mergeCell ref="G2:J2"/>
    <mergeCell ref="K2:K4"/>
    <mergeCell ref="L2:L4"/>
    <mergeCell ref="M2:M4"/>
    <mergeCell ref="E3:E4"/>
  </mergeCells>
  <phoneticPr fontId="2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9"/>
  <sheetViews>
    <sheetView showZeros="0" view="pageBreakPreview" zoomScaleNormal="100" workbookViewId="0"/>
  </sheetViews>
  <sheetFormatPr defaultColWidth="9" defaultRowHeight="13.2" x14ac:dyDescent="0.2"/>
  <cols>
    <col min="1" max="1" width="17.109375" style="65" customWidth="1"/>
    <col min="2" max="2" width="5.21875" style="65" bestFit="1" customWidth="1"/>
    <col min="3" max="3" width="9" style="65"/>
    <col min="4" max="4" width="25.6640625" style="66" customWidth="1"/>
    <col min="5" max="5" width="13.44140625" style="65" customWidth="1"/>
    <col min="6" max="6" width="3.44140625" style="65" bestFit="1" customWidth="1"/>
    <col min="7" max="9" width="10.6640625" style="65" customWidth="1"/>
    <col min="10" max="10" width="22.44140625" style="66" customWidth="1"/>
    <col min="11" max="12" width="33.33203125" style="65" customWidth="1"/>
    <col min="13" max="13" width="100.6640625" style="66" customWidth="1"/>
    <col min="14" max="16384" width="9" style="65"/>
  </cols>
  <sheetData>
    <row r="1" spans="1:14" ht="19.8" thickBot="1" x14ac:dyDescent="0.25">
      <c r="A1" s="64" t="s">
        <v>28</v>
      </c>
      <c r="B1" s="64"/>
      <c r="C1" s="65" t="e">
        <f>"("&amp;#REF!&amp;")"</f>
        <v>#REF!</v>
      </c>
      <c r="J1" s="67" t="s">
        <v>78</v>
      </c>
      <c r="K1" s="203" t="s">
        <v>77</v>
      </c>
      <c r="L1" s="203"/>
      <c r="M1" s="203"/>
    </row>
    <row r="2" spans="1:14" x14ac:dyDescent="0.2">
      <c r="A2" s="204" t="s">
        <v>30</v>
      </c>
      <c r="B2" s="207" t="s">
        <v>31</v>
      </c>
      <c r="C2" s="210" t="s">
        <v>32</v>
      </c>
      <c r="D2" s="213" t="s">
        <v>33</v>
      </c>
      <c r="E2" s="70" t="s">
        <v>34</v>
      </c>
      <c r="F2" s="71"/>
      <c r="G2" s="210" t="s">
        <v>4</v>
      </c>
      <c r="H2" s="210"/>
      <c r="I2" s="210"/>
      <c r="J2" s="216"/>
      <c r="K2" s="204" t="s">
        <v>30</v>
      </c>
      <c r="L2" s="210" t="s">
        <v>32</v>
      </c>
      <c r="M2" s="213" t="s">
        <v>33</v>
      </c>
    </row>
    <row r="3" spans="1:14" x14ac:dyDescent="0.2">
      <c r="A3" s="205"/>
      <c r="B3" s="208"/>
      <c r="C3" s="211"/>
      <c r="D3" s="214"/>
      <c r="E3" s="214" t="s">
        <v>35</v>
      </c>
      <c r="F3" s="193" t="s">
        <v>36</v>
      </c>
      <c r="G3" s="103"/>
      <c r="H3" s="104"/>
      <c r="I3" s="103"/>
      <c r="J3" s="195" t="s">
        <v>37</v>
      </c>
      <c r="K3" s="205"/>
      <c r="L3" s="211"/>
      <c r="M3" s="214"/>
    </row>
    <row r="4" spans="1:14" ht="13.8" thickBot="1" x14ac:dyDescent="0.25">
      <c r="A4" s="206"/>
      <c r="B4" s="209"/>
      <c r="C4" s="212"/>
      <c r="D4" s="215"/>
      <c r="E4" s="215"/>
      <c r="F4" s="194"/>
      <c r="G4" s="75"/>
      <c r="H4" s="76"/>
      <c r="I4" s="75"/>
      <c r="J4" s="196"/>
      <c r="K4" s="206"/>
      <c r="L4" s="212"/>
      <c r="M4" s="215"/>
    </row>
    <row r="5" spans="1:14" x14ac:dyDescent="0.2">
      <c r="A5" s="120">
        <f>K5</f>
        <v>0</v>
      </c>
      <c r="B5" s="69" t="str">
        <f>IF(A5="〃","〃","新規")</f>
        <v>新規</v>
      </c>
      <c r="C5" s="69">
        <f>L5</f>
        <v>0</v>
      </c>
      <c r="D5" s="69">
        <f>M5</f>
        <v>0</v>
      </c>
      <c r="E5" s="69"/>
      <c r="F5" s="69"/>
      <c r="G5" s="69"/>
      <c r="H5" s="69"/>
      <c r="I5" s="69"/>
      <c r="J5" s="77"/>
      <c r="K5" s="68"/>
      <c r="L5" s="69"/>
      <c r="M5" s="69"/>
      <c r="N5" s="65" t="str">
        <f>ASC(J5)</f>
        <v/>
      </c>
    </row>
    <row r="6" spans="1:14" x14ac:dyDescent="0.2">
      <c r="A6" s="78" t="str">
        <f ca="1">IF(OFFSET(K6,-1,)=K6,"〃",K6)</f>
        <v>〃</v>
      </c>
      <c r="B6" s="72" t="str">
        <f ca="1">IF(A6="〃","〃","新規")</f>
        <v>〃</v>
      </c>
      <c r="C6" s="72" t="str">
        <f ca="1">IF(OFFSET(L6,-1,)=L6,"〃",L6)</f>
        <v>〃</v>
      </c>
      <c r="D6" s="72" t="str">
        <f ca="1">IF(OFFSET(M6,-1,)=M6,"〃",M6)</f>
        <v>〃</v>
      </c>
      <c r="E6" s="72"/>
      <c r="F6" s="72"/>
      <c r="G6" s="72"/>
      <c r="H6" s="72"/>
      <c r="I6" s="72"/>
      <c r="J6" s="79"/>
      <c r="K6" s="78"/>
      <c r="L6" s="72"/>
      <c r="M6" s="72"/>
      <c r="N6" s="65" t="str">
        <f>ASC(J6)</f>
        <v/>
      </c>
    </row>
    <row r="7" spans="1:14" ht="13.8" thickBot="1" x14ac:dyDescent="0.25">
      <c r="A7" s="118" t="str">
        <f ca="1">IF(OFFSET(K7,-1,)=K7,"〃",K7)</f>
        <v>〃</v>
      </c>
      <c r="B7" s="117" t="str">
        <f ca="1">IF(A7="〃","〃","新規")</f>
        <v>〃</v>
      </c>
      <c r="C7" s="117" t="str">
        <f ca="1">IF(OFFSET(L7,-1,)=L7,"〃",L7)</f>
        <v>〃</v>
      </c>
      <c r="D7" s="117" t="str">
        <f ca="1">IF(OFFSET(M7,-1,)=M7,"〃",M7)</f>
        <v>〃</v>
      </c>
      <c r="E7" s="117"/>
      <c r="F7" s="117"/>
      <c r="G7" s="117"/>
      <c r="H7" s="117"/>
      <c r="I7" s="117"/>
      <c r="J7" s="119"/>
      <c r="K7" s="78"/>
      <c r="L7" s="72"/>
      <c r="M7" s="72"/>
      <c r="N7" s="65" t="str">
        <f>ASC(J7)</f>
        <v/>
      </c>
    </row>
    <row r="8" spans="1:14" ht="17.25" customHeight="1" x14ac:dyDescent="0.2">
      <c r="A8" s="197" t="str">
        <f>警察署名</f>
        <v>凸凹</v>
      </c>
      <c r="B8" s="198"/>
      <c r="C8" s="198"/>
      <c r="D8" s="201" t="s">
        <v>38</v>
      </c>
      <c r="E8" s="95">
        <v>0</v>
      </c>
      <c r="F8" s="96"/>
      <c r="G8" s="97">
        <f>IF(ISERROR(FIND("図示", G3)), IF(ISERROR(FIND("削除", G3)), SUMPRODUCT((ISNUMBER(FIND("横断歩道　実線",$E5:$E7)))*(G5:G7&lt;&gt;""), $F5:$F7), 0), SUMIF(G5:G7,"&gt;0",$F5:$F7))</f>
        <v>0</v>
      </c>
      <c r="H8" s="97">
        <f>IF(ISERROR(FIND("図示", H3)), IF(ISERROR(FIND("削除", H3)), SUMPRODUCT((ISNUMBER(FIND("横断歩道　実線",$E5:$E7)))*(H5:H7&lt;&gt;""), $F5:$F7), 0), SUMIF(H5:H7,"&gt;0",$F5:$F7))</f>
        <v>0</v>
      </c>
      <c r="I8" s="97">
        <f>IF(ISERROR(FIND("図示", I3)), IF(ISERROR(FIND("削除", I3)), SUMPRODUCT((ISNUMBER(FIND("横断歩道　実線",$E5:$E7)))*(I5:I7&lt;&gt;""), $F5:$F7), 0), SUMIF(I5:I7,"&gt;0",$F5:$F7))</f>
        <v>0</v>
      </c>
      <c r="J8" s="81"/>
    </row>
    <row r="9" spans="1:14" ht="18" customHeight="1" thickBot="1" x14ac:dyDescent="0.25">
      <c r="A9" s="199"/>
      <c r="B9" s="200"/>
      <c r="C9" s="200"/>
      <c r="D9" s="202"/>
      <c r="E9" s="98"/>
      <c r="F9" s="99"/>
      <c r="G9" s="100">
        <f>SUM(G5:G7)</f>
        <v>0</v>
      </c>
      <c r="H9" s="100">
        <f>SUM(H5:H7)</f>
        <v>0</v>
      </c>
      <c r="I9" s="100">
        <f>SUM(I5:I7)</f>
        <v>0</v>
      </c>
      <c r="J9" s="82"/>
    </row>
  </sheetData>
  <mergeCells count="14">
    <mergeCell ref="F3:F4"/>
    <mergeCell ref="J3:J4"/>
    <mergeCell ref="A8:C9"/>
    <mergeCell ref="D8:D9"/>
    <mergeCell ref="K1:M1"/>
    <mergeCell ref="A2:A4"/>
    <mergeCell ref="B2:B4"/>
    <mergeCell ref="C2:C4"/>
    <mergeCell ref="D2:D4"/>
    <mergeCell ref="G2:J2"/>
    <mergeCell ref="K2:K4"/>
    <mergeCell ref="L2:L4"/>
    <mergeCell ref="M2:M4"/>
    <mergeCell ref="E3:E4"/>
  </mergeCells>
  <phoneticPr fontId="2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9"/>
  <sheetViews>
    <sheetView showZeros="0" view="pageBreakPreview" zoomScaleNormal="100" workbookViewId="0"/>
  </sheetViews>
  <sheetFormatPr defaultColWidth="9" defaultRowHeight="13.2" x14ac:dyDescent="0.2"/>
  <cols>
    <col min="1" max="1" width="17.109375" style="65" customWidth="1"/>
    <col min="2" max="2" width="5.21875" style="65" bestFit="1" customWidth="1"/>
    <col min="3" max="3" width="9" style="65"/>
    <col min="4" max="4" width="25.6640625" style="66" customWidth="1"/>
    <col min="5" max="5" width="13.44140625" style="65" customWidth="1"/>
    <col min="6" max="6" width="3.44140625" style="65" bestFit="1" customWidth="1"/>
    <col min="7" max="9" width="10.6640625" style="65" customWidth="1"/>
    <col min="10" max="10" width="22.44140625" style="66" customWidth="1"/>
    <col min="11" max="12" width="33.33203125" style="65" customWidth="1"/>
    <col min="13" max="13" width="100.6640625" style="66" customWidth="1"/>
    <col min="14" max="16384" width="9" style="65"/>
  </cols>
  <sheetData>
    <row r="1" spans="1:14" ht="19.8" thickBot="1" x14ac:dyDescent="0.25">
      <c r="A1" s="64" t="s">
        <v>28</v>
      </c>
      <c r="B1" s="64"/>
      <c r="C1" s="65" t="e">
        <f>"("&amp;#REF!&amp;")"</f>
        <v>#REF!</v>
      </c>
      <c r="J1" s="67" t="s">
        <v>78</v>
      </c>
      <c r="K1" s="203" t="s">
        <v>77</v>
      </c>
      <c r="L1" s="203"/>
      <c r="M1" s="203"/>
    </row>
    <row r="2" spans="1:14" x14ac:dyDescent="0.2">
      <c r="A2" s="204" t="s">
        <v>30</v>
      </c>
      <c r="B2" s="207" t="s">
        <v>31</v>
      </c>
      <c r="C2" s="210" t="s">
        <v>32</v>
      </c>
      <c r="D2" s="213" t="s">
        <v>33</v>
      </c>
      <c r="E2" s="70" t="s">
        <v>34</v>
      </c>
      <c r="F2" s="71"/>
      <c r="G2" s="210" t="s">
        <v>4</v>
      </c>
      <c r="H2" s="210"/>
      <c r="I2" s="210"/>
      <c r="J2" s="216"/>
      <c r="K2" s="204" t="s">
        <v>30</v>
      </c>
      <c r="L2" s="210" t="s">
        <v>32</v>
      </c>
      <c r="M2" s="213" t="s">
        <v>33</v>
      </c>
    </row>
    <row r="3" spans="1:14" x14ac:dyDescent="0.2">
      <c r="A3" s="205"/>
      <c r="B3" s="208"/>
      <c r="C3" s="211"/>
      <c r="D3" s="214"/>
      <c r="E3" s="214" t="s">
        <v>35</v>
      </c>
      <c r="F3" s="193" t="s">
        <v>36</v>
      </c>
      <c r="G3" s="103"/>
      <c r="H3" s="104"/>
      <c r="I3" s="103"/>
      <c r="J3" s="195" t="s">
        <v>37</v>
      </c>
      <c r="K3" s="205"/>
      <c r="L3" s="211"/>
      <c r="M3" s="214"/>
    </row>
    <row r="4" spans="1:14" ht="13.8" thickBot="1" x14ac:dyDescent="0.25">
      <c r="A4" s="206"/>
      <c r="B4" s="209"/>
      <c r="C4" s="212"/>
      <c r="D4" s="215"/>
      <c r="E4" s="215"/>
      <c r="F4" s="194"/>
      <c r="G4" s="75"/>
      <c r="H4" s="76"/>
      <c r="I4" s="75"/>
      <c r="J4" s="196"/>
      <c r="K4" s="206"/>
      <c r="L4" s="212"/>
      <c r="M4" s="215"/>
    </row>
    <row r="5" spans="1:14" x14ac:dyDescent="0.2">
      <c r="A5" s="120">
        <f>K5</f>
        <v>0</v>
      </c>
      <c r="B5" s="69" t="str">
        <f>IF(A5="〃","〃","新規")</f>
        <v>新規</v>
      </c>
      <c r="C5" s="69">
        <f>L5</f>
        <v>0</v>
      </c>
      <c r="D5" s="69">
        <f>M5</f>
        <v>0</v>
      </c>
      <c r="E5" s="69"/>
      <c r="F5" s="69"/>
      <c r="G5" s="69"/>
      <c r="H5" s="69"/>
      <c r="I5" s="69"/>
      <c r="J5" s="77"/>
      <c r="K5" s="68"/>
      <c r="L5" s="69"/>
      <c r="M5" s="69"/>
      <c r="N5" s="65" t="str">
        <f>ASC(J5)</f>
        <v/>
      </c>
    </row>
    <row r="6" spans="1:14" x14ac:dyDescent="0.2">
      <c r="A6" s="78" t="str">
        <f ca="1">IF(OFFSET(K6,-1,)=K6,"〃",K6)</f>
        <v>〃</v>
      </c>
      <c r="B6" s="72" t="str">
        <f ca="1">IF(A6="〃","〃","新規")</f>
        <v>〃</v>
      </c>
      <c r="C6" s="72" t="str">
        <f ca="1">IF(OFFSET(L6,-1,)=L6,"〃",L6)</f>
        <v>〃</v>
      </c>
      <c r="D6" s="72" t="str">
        <f ca="1">IF(OFFSET(M6,-1,)=M6,"〃",M6)</f>
        <v>〃</v>
      </c>
      <c r="E6" s="72"/>
      <c r="F6" s="72"/>
      <c r="G6" s="72"/>
      <c r="H6" s="72"/>
      <c r="I6" s="72"/>
      <c r="J6" s="79"/>
      <c r="K6" s="78"/>
      <c r="L6" s="72"/>
      <c r="M6" s="72"/>
      <c r="N6" s="65" t="str">
        <f>ASC(J6)</f>
        <v/>
      </c>
    </row>
    <row r="7" spans="1:14" ht="13.8" thickBot="1" x14ac:dyDescent="0.25">
      <c r="A7" s="118" t="str">
        <f ca="1">IF(OFFSET(K7,-1,)=K7,"〃",K7)</f>
        <v>〃</v>
      </c>
      <c r="B7" s="117" t="str">
        <f ca="1">IF(A7="〃","〃","新規")</f>
        <v>〃</v>
      </c>
      <c r="C7" s="117" t="str">
        <f ca="1">IF(OFFSET(L7,-1,)=L7,"〃",L7)</f>
        <v>〃</v>
      </c>
      <c r="D7" s="117" t="str">
        <f ca="1">IF(OFFSET(M7,-1,)=M7,"〃",M7)</f>
        <v>〃</v>
      </c>
      <c r="E7" s="117"/>
      <c r="F7" s="117"/>
      <c r="G7" s="117"/>
      <c r="H7" s="117"/>
      <c r="I7" s="117"/>
      <c r="J7" s="119"/>
      <c r="K7" s="78"/>
      <c r="L7" s="72"/>
      <c r="M7" s="72"/>
      <c r="N7" s="65" t="str">
        <f>ASC(J7)</f>
        <v/>
      </c>
    </row>
    <row r="8" spans="1:14" ht="17.25" customHeight="1" x14ac:dyDescent="0.2">
      <c r="A8" s="197" t="str">
        <f>警察署名</f>
        <v>凸凹</v>
      </c>
      <c r="B8" s="198"/>
      <c r="C8" s="198"/>
      <c r="D8" s="201" t="s">
        <v>38</v>
      </c>
      <c r="E8" s="95">
        <v>0</v>
      </c>
      <c r="F8" s="96"/>
      <c r="G8" s="97">
        <f>IF(ISERROR(FIND("図示", G3)), IF(ISERROR(FIND("削除", G3)), SUMPRODUCT((ISNUMBER(FIND("横断歩道　実線",$E5:$E7)))*(G5:G7&lt;&gt;""), $F5:$F7), 0), SUMIF(G5:G7,"&gt;0",$F5:$F7))</f>
        <v>0</v>
      </c>
      <c r="H8" s="97">
        <f>IF(ISERROR(FIND("図示", H3)), IF(ISERROR(FIND("削除", H3)), SUMPRODUCT((ISNUMBER(FIND("横断歩道　実線",$E5:$E7)))*(H5:H7&lt;&gt;""), $F5:$F7), 0), SUMIF(H5:H7,"&gt;0",$F5:$F7))</f>
        <v>0</v>
      </c>
      <c r="I8" s="97">
        <f>IF(ISERROR(FIND("図示", I3)), IF(ISERROR(FIND("削除", I3)), SUMPRODUCT((ISNUMBER(FIND("横断歩道　実線",$E5:$E7)))*(I5:I7&lt;&gt;""), $F5:$F7), 0), SUMIF(I5:I7,"&gt;0",$F5:$F7))</f>
        <v>0</v>
      </c>
      <c r="J8" s="81"/>
    </row>
    <row r="9" spans="1:14" ht="18" customHeight="1" thickBot="1" x14ac:dyDescent="0.25">
      <c r="A9" s="199"/>
      <c r="B9" s="200"/>
      <c r="C9" s="200"/>
      <c r="D9" s="202"/>
      <c r="E9" s="98"/>
      <c r="F9" s="99"/>
      <c r="G9" s="100">
        <f>SUM(G5:G7)</f>
        <v>0</v>
      </c>
      <c r="H9" s="100">
        <f>SUM(H5:H7)</f>
        <v>0</v>
      </c>
      <c r="I9" s="100">
        <f>SUM(I5:I7)</f>
        <v>0</v>
      </c>
      <c r="J9" s="82"/>
    </row>
  </sheetData>
  <mergeCells count="14">
    <mergeCell ref="F3:F4"/>
    <mergeCell ref="J3:J4"/>
    <mergeCell ref="A8:C9"/>
    <mergeCell ref="D8:D9"/>
    <mergeCell ref="K1:M1"/>
    <mergeCell ref="A2:A4"/>
    <mergeCell ref="B2:B4"/>
    <mergeCell ref="C2:C4"/>
    <mergeCell ref="D2:D4"/>
    <mergeCell ref="G2:J2"/>
    <mergeCell ref="K2:K4"/>
    <mergeCell ref="L2:L4"/>
    <mergeCell ref="M2:M4"/>
    <mergeCell ref="E3:E4"/>
  </mergeCells>
  <phoneticPr fontId="2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9"/>
  <sheetViews>
    <sheetView showZeros="0" view="pageBreakPreview" zoomScaleNormal="100" workbookViewId="0"/>
  </sheetViews>
  <sheetFormatPr defaultColWidth="9" defaultRowHeight="13.2" x14ac:dyDescent="0.2"/>
  <cols>
    <col min="1" max="1" width="17.109375" style="65" customWidth="1"/>
    <col min="2" max="2" width="5.21875" style="65" bestFit="1" customWidth="1"/>
    <col min="3" max="3" width="9" style="65"/>
    <col min="4" max="4" width="25.6640625" style="66" customWidth="1"/>
    <col min="5" max="5" width="13.44140625" style="65" customWidth="1"/>
    <col min="6" max="6" width="3.44140625" style="65" bestFit="1" customWidth="1"/>
    <col min="7" max="9" width="10.6640625" style="65" customWidth="1"/>
    <col min="10" max="10" width="22.44140625" style="66" customWidth="1"/>
    <col min="11" max="12" width="33.33203125" style="65" customWidth="1"/>
    <col min="13" max="13" width="100.6640625" style="66" customWidth="1"/>
    <col min="14" max="16384" width="9" style="65"/>
  </cols>
  <sheetData>
    <row r="1" spans="1:14" ht="19.8" thickBot="1" x14ac:dyDescent="0.25">
      <c r="A1" s="64" t="s">
        <v>28</v>
      </c>
      <c r="B1" s="64"/>
      <c r="C1" s="65" t="e">
        <f>"("&amp;#REF!&amp;")"</f>
        <v>#REF!</v>
      </c>
      <c r="J1" s="67" t="s">
        <v>78</v>
      </c>
      <c r="K1" s="203" t="s">
        <v>77</v>
      </c>
      <c r="L1" s="203"/>
      <c r="M1" s="203"/>
    </row>
    <row r="2" spans="1:14" x14ac:dyDescent="0.2">
      <c r="A2" s="204" t="s">
        <v>30</v>
      </c>
      <c r="B2" s="207" t="s">
        <v>31</v>
      </c>
      <c r="C2" s="210" t="s">
        <v>32</v>
      </c>
      <c r="D2" s="213" t="s">
        <v>33</v>
      </c>
      <c r="E2" s="70" t="s">
        <v>34</v>
      </c>
      <c r="F2" s="71"/>
      <c r="G2" s="210" t="s">
        <v>4</v>
      </c>
      <c r="H2" s="210"/>
      <c r="I2" s="210"/>
      <c r="J2" s="216"/>
      <c r="K2" s="204" t="s">
        <v>30</v>
      </c>
      <c r="L2" s="210" t="s">
        <v>32</v>
      </c>
      <c r="M2" s="213" t="s">
        <v>33</v>
      </c>
    </row>
    <row r="3" spans="1:14" x14ac:dyDescent="0.2">
      <c r="A3" s="205"/>
      <c r="B3" s="208"/>
      <c r="C3" s="211"/>
      <c r="D3" s="214"/>
      <c r="E3" s="214" t="s">
        <v>35</v>
      </c>
      <c r="F3" s="193" t="s">
        <v>36</v>
      </c>
      <c r="G3" s="103"/>
      <c r="H3" s="104"/>
      <c r="I3" s="103"/>
      <c r="J3" s="195" t="s">
        <v>37</v>
      </c>
      <c r="K3" s="205"/>
      <c r="L3" s="211"/>
      <c r="M3" s="214"/>
    </row>
    <row r="4" spans="1:14" ht="13.8" thickBot="1" x14ac:dyDescent="0.25">
      <c r="A4" s="206"/>
      <c r="B4" s="209"/>
      <c r="C4" s="212"/>
      <c r="D4" s="215"/>
      <c r="E4" s="215"/>
      <c r="F4" s="194"/>
      <c r="G4" s="75"/>
      <c r="H4" s="76"/>
      <c r="I4" s="75"/>
      <c r="J4" s="196"/>
      <c r="K4" s="206"/>
      <c r="L4" s="212"/>
      <c r="M4" s="215"/>
    </row>
    <row r="5" spans="1:14" x14ac:dyDescent="0.2">
      <c r="A5" s="120">
        <f>K5</f>
        <v>0</v>
      </c>
      <c r="B5" s="69" t="str">
        <f>IF(A5="〃","〃","新規")</f>
        <v>新規</v>
      </c>
      <c r="C5" s="69">
        <f>L5</f>
        <v>0</v>
      </c>
      <c r="D5" s="69">
        <f>M5</f>
        <v>0</v>
      </c>
      <c r="E5" s="69"/>
      <c r="F5" s="69"/>
      <c r="G5" s="69"/>
      <c r="H5" s="69"/>
      <c r="I5" s="69"/>
      <c r="J5" s="77"/>
      <c r="K5" s="68"/>
      <c r="L5" s="69"/>
      <c r="M5" s="69"/>
      <c r="N5" s="65" t="str">
        <f>ASC(J5)</f>
        <v/>
      </c>
    </row>
    <row r="6" spans="1:14" x14ac:dyDescent="0.2">
      <c r="A6" s="78" t="str">
        <f ca="1">IF(OFFSET(K6,-1,)=K6,"〃",K6)</f>
        <v>〃</v>
      </c>
      <c r="B6" s="72" t="str">
        <f ca="1">IF(A6="〃","〃","新規")</f>
        <v>〃</v>
      </c>
      <c r="C6" s="72" t="str">
        <f ca="1">IF(OFFSET(L6,-1,)=L6,"〃",L6)</f>
        <v>〃</v>
      </c>
      <c r="D6" s="72" t="str">
        <f ca="1">IF(OFFSET(M6,-1,)=M6,"〃",M6)</f>
        <v>〃</v>
      </c>
      <c r="E6" s="72"/>
      <c r="F6" s="72"/>
      <c r="G6" s="72"/>
      <c r="H6" s="72"/>
      <c r="I6" s="72"/>
      <c r="J6" s="79"/>
      <c r="K6" s="78"/>
      <c r="L6" s="72"/>
      <c r="M6" s="72"/>
      <c r="N6" s="65" t="str">
        <f>ASC(J6)</f>
        <v/>
      </c>
    </row>
    <row r="7" spans="1:14" ht="13.8" thickBot="1" x14ac:dyDescent="0.25">
      <c r="A7" s="118" t="str">
        <f ca="1">IF(OFFSET(K7,-1,)=K7,"〃",K7)</f>
        <v>〃</v>
      </c>
      <c r="B7" s="117" t="str">
        <f ca="1">IF(A7="〃","〃","新規")</f>
        <v>〃</v>
      </c>
      <c r="C7" s="117" t="str">
        <f ca="1">IF(OFFSET(L7,-1,)=L7,"〃",L7)</f>
        <v>〃</v>
      </c>
      <c r="D7" s="117" t="str">
        <f ca="1">IF(OFFSET(M7,-1,)=M7,"〃",M7)</f>
        <v>〃</v>
      </c>
      <c r="E7" s="117"/>
      <c r="F7" s="117"/>
      <c r="G7" s="117"/>
      <c r="H7" s="117"/>
      <c r="I7" s="117"/>
      <c r="J7" s="119"/>
      <c r="K7" s="78"/>
      <c r="L7" s="72"/>
      <c r="M7" s="72"/>
      <c r="N7" s="65" t="str">
        <f>ASC(J7)</f>
        <v/>
      </c>
    </row>
    <row r="8" spans="1:14" ht="17.25" customHeight="1" x14ac:dyDescent="0.2">
      <c r="A8" s="197" t="str">
        <f>警察署名</f>
        <v>凸凹</v>
      </c>
      <c r="B8" s="198"/>
      <c r="C8" s="198"/>
      <c r="D8" s="201" t="s">
        <v>38</v>
      </c>
      <c r="E8" s="95"/>
      <c r="F8" s="96"/>
      <c r="G8" s="97">
        <f>IF(ISERROR(FIND("図示", G3)), IF(ISERROR(FIND("削除", G3)), SUMPRODUCT((ISNUMBER(FIND("横断歩道　実線",$E5:$E7)))*(G5:G7&lt;&gt;""), $F5:$F7), 0), SUMIF(G5:G7,"&gt;0",$F5:$F7))</f>
        <v>0</v>
      </c>
      <c r="H8" s="97">
        <f>IF(ISERROR(FIND("図示", H3)), IF(ISERROR(FIND("削除", H3)), SUMPRODUCT((ISNUMBER(FIND("横断歩道　実線",$E5:$E7)))*(H5:H7&lt;&gt;""), $F5:$F7), 0), SUMIF(H5:H7,"&gt;0",$F5:$F7))</f>
        <v>0</v>
      </c>
      <c r="I8" s="97">
        <f>IF(ISERROR(FIND("図示", I3)), IF(ISERROR(FIND("削除", I3)), SUMPRODUCT((ISNUMBER(FIND("横断歩道　実線",$E5:$E7)))*(I5:I7&lt;&gt;""), $F5:$F7), 0), SUMIF(I5:I7,"&gt;0",$F5:$F7))</f>
        <v>0</v>
      </c>
      <c r="J8" s="81"/>
    </row>
    <row r="9" spans="1:14" ht="18" customHeight="1" thickBot="1" x14ac:dyDescent="0.25">
      <c r="A9" s="199"/>
      <c r="B9" s="200"/>
      <c r="C9" s="200"/>
      <c r="D9" s="202"/>
      <c r="E9" s="98"/>
      <c r="F9" s="99"/>
      <c r="G9" s="100">
        <f>SUM(G5:G7)</f>
        <v>0</v>
      </c>
      <c r="H9" s="100">
        <f>SUM(H5:H7)</f>
        <v>0</v>
      </c>
      <c r="I9" s="100">
        <f>SUM(I5:I7)</f>
        <v>0</v>
      </c>
      <c r="J9" s="82"/>
    </row>
  </sheetData>
  <mergeCells count="14">
    <mergeCell ref="M2:M4"/>
    <mergeCell ref="K1:M1"/>
    <mergeCell ref="A8:C9"/>
    <mergeCell ref="D8:D9"/>
    <mergeCell ref="G2:J2"/>
    <mergeCell ref="E3:E4"/>
    <mergeCell ref="F3:F4"/>
    <mergeCell ref="J3:J4"/>
    <mergeCell ref="A2:A4"/>
    <mergeCell ref="B2:B4"/>
    <mergeCell ref="C2:C4"/>
    <mergeCell ref="D2:D4"/>
    <mergeCell ref="K2:K4"/>
    <mergeCell ref="L2:L4"/>
  </mergeCells>
  <phoneticPr fontId="2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1"/>
  <sheetViews>
    <sheetView showZeros="0" view="pageBreakPreview" zoomScaleNormal="100" workbookViewId="0"/>
  </sheetViews>
  <sheetFormatPr defaultColWidth="9" defaultRowHeight="13.2" x14ac:dyDescent="0.2"/>
  <cols>
    <col min="1" max="1" width="22.33203125" style="65" customWidth="1"/>
    <col min="2" max="2" width="9" style="65"/>
    <col min="3" max="3" width="25.6640625" style="66" customWidth="1"/>
    <col min="4" max="4" width="13.44140625" style="65" customWidth="1"/>
    <col min="5" max="5" width="3.44140625" style="65" bestFit="1" customWidth="1"/>
    <col min="6" max="8" width="10.6640625" style="65" customWidth="1"/>
    <col min="9" max="9" width="22.44140625" style="66" customWidth="1"/>
    <col min="10" max="11" width="37.33203125" style="65" customWidth="1"/>
    <col min="12" max="12" width="100.6640625" style="66" customWidth="1"/>
    <col min="13" max="16384" width="9" style="65"/>
  </cols>
  <sheetData>
    <row r="1" spans="1:13" ht="19.8" thickBot="1" x14ac:dyDescent="0.25">
      <c r="A1" s="64" t="s">
        <v>39</v>
      </c>
      <c r="B1" s="65" t="e">
        <f>"("&amp;#REF!&amp;")"</f>
        <v>#REF!</v>
      </c>
      <c r="I1" s="67" t="s">
        <v>78</v>
      </c>
      <c r="J1" s="203" t="s">
        <v>77</v>
      </c>
      <c r="K1" s="203"/>
      <c r="L1" s="203"/>
    </row>
    <row r="2" spans="1:13" x14ac:dyDescent="0.2">
      <c r="A2" s="219" t="s">
        <v>40</v>
      </c>
      <c r="B2" s="210" t="s">
        <v>32</v>
      </c>
      <c r="C2" s="213" t="s">
        <v>33</v>
      </c>
      <c r="D2" s="70" t="s">
        <v>34</v>
      </c>
      <c r="E2" s="71"/>
      <c r="F2" s="210" t="s">
        <v>4</v>
      </c>
      <c r="G2" s="210"/>
      <c r="H2" s="210"/>
      <c r="I2" s="216"/>
      <c r="J2" s="219" t="s">
        <v>40</v>
      </c>
      <c r="K2" s="210" t="s">
        <v>32</v>
      </c>
      <c r="L2" s="213" t="s">
        <v>33</v>
      </c>
    </row>
    <row r="3" spans="1:13" x14ac:dyDescent="0.2">
      <c r="A3" s="220"/>
      <c r="B3" s="211"/>
      <c r="C3" s="214"/>
      <c r="D3" s="214" t="s">
        <v>35</v>
      </c>
      <c r="E3" s="193" t="s">
        <v>36</v>
      </c>
      <c r="F3" s="73"/>
      <c r="G3" s="74"/>
      <c r="H3" s="73"/>
      <c r="I3" s="195" t="s">
        <v>37</v>
      </c>
      <c r="J3" s="220"/>
      <c r="K3" s="211"/>
      <c r="L3" s="214"/>
    </row>
    <row r="4" spans="1:13" ht="13.8" thickBot="1" x14ac:dyDescent="0.25">
      <c r="A4" s="221"/>
      <c r="B4" s="212"/>
      <c r="C4" s="215"/>
      <c r="D4" s="215"/>
      <c r="E4" s="194"/>
      <c r="F4" s="75"/>
      <c r="G4" s="76"/>
      <c r="H4" s="75"/>
      <c r="I4" s="196"/>
      <c r="J4" s="221"/>
      <c r="K4" s="212"/>
      <c r="L4" s="215"/>
    </row>
    <row r="5" spans="1:13" x14ac:dyDescent="0.2">
      <c r="A5" s="68">
        <f>J5</f>
        <v>0</v>
      </c>
      <c r="B5" s="69">
        <f>K5</f>
        <v>0</v>
      </c>
      <c r="C5" s="69">
        <f>L5</f>
        <v>0</v>
      </c>
      <c r="D5" s="69"/>
      <c r="E5" s="69"/>
      <c r="F5" s="69"/>
      <c r="G5" s="69"/>
      <c r="H5" s="69"/>
      <c r="I5" s="77"/>
      <c r="J5" s="68"/>
      <c r="K5" s="69"/>
      <c r="L5" s="69"/>
      <c r="M5" s="65" t="str">
        <f>ASC(I5)</f>
        <v/>
      </c>
    </row>
    <row r="6" spans="1:13" x14ac:dyDescent="0.2">
      <c r="A6" s="78" t="str">
        <f t="shared" ref="A6:C7" ca="1" si="0">IF(OFFSET(J6,-1,)=J6,"〃",J6)</f>
        <v>〃</v>
      </c>
      <c r="B6" s="72" t="str">
        <f t="shared" ca="1" si="0"/>
        <v>〃</v>
      </c>
      <c r="C6" s="72" t="str">
        <f t="shared" ca="1" si="0"/>
        <v>〃</v>
      </c>
      <c r="D6" s="72"/>
      <c r="E6" s="72"/>
      <c r="F6" s="72"/>
      <c r="G6" s="72"/>
      <c r="H6" s="72"/>
      <c r="I6" s="79"/>
      <c r="J6" s="78"/>
      <c r="K6" s="72"/>
      <c r="L6" s="72"/>
      <c r="M6" s="65" t="str">
        <f>ASC(I6)</f>
        <v/>
      </c>
    </row>
    <row r="7" spans="1:13" ht="13.8" thickBot="1" x14ac:dyDescent="0.25">
      <c r="A7" s="78" t="str">
        <f t="shared" ca="1" si="0"/>
        <v>〃</v>
      </c>
      <c r="B7" s="72" t="str">
        <f t="shared" ca="1" si="0"/>
        <v>〃</v>
      </c>
      <c r="C7" s="72" t="str">
        <f t="shared" ca="1" si="0"/>
        <v>〃</v>
      </c>
      <c r="D7" s="73"/>
      <c r="E7" s="73"/>
      <c r="F7" s="73"/>
      <c r="G7" s="73"/>
      <c r="H7" s="73"/>
      <c r="I7" s="80"/>
      <c r="J7" s="94"/>
      <c r="K7" s="73"/>
      <c r="L7" s="73"/>
      <c r="M7" s="65" t="str">
        <f>ASC(I7)</f>
        <v/>
      </c>
    </row>
    <row r="8" spans="1:13" ht="16.2" x14ac:dyDescent="0.2">
      <c r="A8" s="197" t="str">
        <f>警察署名</f>
        <v>凸凹</v>
      </c>
      <c r="B8" s="198"/>
      <c r="C8" s="201" t="s">
        <v>41</v>
      </c>
      <c r="D8" s="95"/>
      <c r="E8" s="96"/>
      <c r="F8" s="97">
        <f>IF(ISERROR(FIND("図示", F3)), IF(ISERROR(FIND("削除", F3)), SUMPRODUCT((ISNUMBER(FIND("横断歩道　実線",$D5:$D7)))*(F5:F7&lt;&gt;""), $E5:$E7), 0), SUMIF(F5:F7,"&gt;0",$E5:$E7))</f>
        <v>0</v>
      </c>
      <c r="G8" s="97">
        <f>IF(ISERROR(FIND("図示", G3)), IF(ISERROR(FIND("削除", G3)), SUMPRODUCT((ISNUMBER(FIND("横断歩道　実線",$D5:$D7)))*(G5:G7&lt;&gt;""), $E5:$E7), 0), SUMIF(G5:G7,"&gt;0",$E5:$E7))</f>
        <v>0</v>
      </c>
      <c r="H8" s="97">
        <f>IF(ISERROR(FIND("図示", H3)), IF(ISERROR(FIND("削除", H3)), SUMPRODUCT((ISNUMBER(FIND("横断歩道　実線",$D5:$D7)))*(H5:H7&lt;&gt;""), $E5:$E7), 0), SUMIF(H5:H7,"&gt;0",$E5:$E7))</f>
        <v>0</v>
      </c>
      <c r="I8" s="81"/>
      <c r="J8" s="197"/>
      <c r="K8" s="198"/>
      <c r="L8" s="201"/>
    </row>
    <row r="9" spans="1:13" ht="16.8" thickBot="1" x14ac:dyDescent="0.25">
      <c r="A9" s="199"/>
      <c r="B9" s="200"/>
      <c r="C9" s="202"/>
      <c r="D9" s="98"/>
      <c r="E9" s="99"/>
      <c r="F9" s="100">
        <f>SUM(F5:F7)</f>
        <v>0</v>
      </c>
      <c r="G9" s="100">
        <f>SUM(G5:G7)</f>
        <v>0</v>
      </c>
      <c r="H9" s="100">
        <f>SUM(H5:H7)</f>
        <v>0</v>
      </c>
      <c r="I9" s="82"/>
      <c r="J9" s="217"/>
      <c r="K9" s="218"/>
      <c r="L9" s="222"/>
    </row>
    <row r="10" spans="1:13" ht="16.2" x14ac:dyDescent="0.2">
      <c r="A10" s="197" t="str">
        <f>警察署名</f>
        <v>凸凹</v>
      </c>
      <c r="B10" s="198"/>
      <c r="C10" s="201" t="s">
        <v>42</v>
      </c>
      <c r="D10" s="95">
        <f>場所表_新規!新規合計+更新合計</f>
        <v>0</v>
      </c>
      <c r="E10" s="96"/>
      <c r="F10" s="97">
        <f>場所表_新規!G8+場所表_更新!F8</f>
        <v>0</v>
      </c>
      <c r="G10" s="97">
        <f>場所表_新規!H8+場所表_更新!G8</f>
        <v>0</v>
      </c>
      <c r="H10" s="97">
        <f>場所表_新規!I8+場所表_更新!H8</f>
        <v>0</v>
      </c>
      <c r="I10" s="81"/>
      <c r="J10" s="217"/>
      <c r="K10" s="218"/>
      <c r="L10" s="222"/>
    </row>
    <row r="11" spans="1:13" ht="16.8" thickBot="1" x14ac:dyDescent="0.25">
      <c r="A11" s="199"/>
      <c r="B11" s="200"/>
      <c r="C11" s="202"/>
      <c r="D11" s="98"/>
      <c r="E11" s="99"/>
      <c r="F11" s="100">
        <f>場所表_新規!G9+場所表_更新!F9</f>
        <v>0</v>
      </c>
      <c r="G11" s="100">
        <f>場所表_新規!H9+場所表_更新!G9</f>
        <v>0</v>
      </c>
      <c r="H11" s="100">
        <f>場所表_新規!I9+場所表_更新!H9</f>
        <v>0</v>
      </c>
      <c r="I11" s="82"/>
      <c r="J11" s="217"/>
      <c r="K11" s="218"/>
      <c r="L11" s="222"/>
    </row>
  </sheetData>
  <mergeCells count="19">
    <mergeCell ref="L8:L9"/>
    <mergeCell ref="J10:K11"/>
    <mergeCell ref="L10:L11"/>
    <mergeCell ref="I3:I4"/>
    <mergeCell ref="J2:J4"/>
    <mergeCell ref="K2:K4"/>
    <mergeCell ref="A10:B11"/>
    <mergeCell ref="C10:C11"/>
    <mergeCell ref="J8:K9"/>
    <mergeCell ref="A2:A4"/>
    <mergeCell ref="B2:B4"/>
    <mergeCell ref="C2:C4"/>
    <mergeCell ref="A8:B9"/>
    <mergeCell ref="C8:C9"/>
    <mergeCell ref="J1:L1"/>
    <mergeCell ref="L2:L4"/>
    <mergeCell ref="F2:I2"/>
    <mergeCell ref="D3:D4"/>
    <mergeCell ref="E3:E4"/>
  </mergeCells>
  <phoneticPr fontId="2"/>
  <pageMargins left="0.74803149606299213" right="0.74803149606299213" top="0.98425196850393704" bottom="0.98425196850393704" header="0.51181102362204722" footer="0.51181102362204722"/>
  <pageSetup paperSize="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16"/>
  <sheetViews>
    <sheetView showZeros="0" view="pageBreakPreview" zoomScaleNormal="100" workbookViewId="0">
      <selection activeCell="O5" sqref="O5"/>
    </sheetView>
  </sheetViews>
  <sheetFormatPr defaultColWidth="9" defaultRowHeight="13.2" x14ac:dyDescent="0.2"/>
  <cols>
    <col min="1" max="1" width="9" style="65"/>
    <col min="2" max="2" width="22.33203125" style="65" customWidth="1"/>
    <col min="3" max="3" width="9" style="65"/>
    <col min="4" max="4" width="25.6640625" style="66" customWidth="1"/>
    <col min="5" max="5" width="13.44140625" style="65" customWidth="1"/>
    <col min="6" max="6" width="3.44140625" style="65" bestFit="1" customWidth="1"/>
    <col min="7" max="9" width="10.6640625" style="65" customWidth="1"/>
    <col min="10" max="10" width="22.44140625" style="66" customWidth="1"/>
    <col min="11" max="16384" width="9" style="65"/>
  </cols>
  <sheetData>
    <row r="1" spans="1:10" ht="19.8" thickBot="1" x14ac:dyDescent="0.25">
      <c r="B1" s="64" t="s">
        <v>39</v>
      </c>
      <c r="C1" s="65" t="s">
        <v>180</v>
      </c>
      <c r="J1" s="67" t="s">
        <v>89</v>
      </c>
    </row>
    <row r="2" spans="1:10" x14ac:dyDescent="0.2">
      <c r="B2" s="219" t="s">
        <v>40</v>
      </c>
      <c r="C2" s="210" t="s">
        <v>32</v>
      </c>
      <c r="D2" s="213" t="s">
        <v>33</v>
      </c>
      <c r="E2" s="70" t="s">
        <v>34</v>
      </c>
      <c r="F2" s="71"/>
      <c r="G2" s="210" t="s">
        <v>4</v>
      </c>
      <c r="H2" s="210"/>
      <c r="I2" s="210"/>
      <c r="J2" s="216"/>
    </row>
    <row r="3" spans="1:10" ht="52.8" x14ac:dyDescent="0.2">
      <c r="B3" s="220"/>
      <c r="C3" s="211"/>
      <c r="D3" s="214"/>
      <c r="E3" s="214" t="s">
        <v>35</v>
      </c>
      <c r="F3" s="193" t="s">
        <v>36</v>
      </c>
      <c r="G3" s="73" t="s">
        <v>90</v>
      </c>
      <c r="H3" s="74" t="s">
        <v>91</v>
      </c>
      <c r="I3" s="73" t="s">
        <v>92</v>
      </c>
      <c r="J3" s="195" t="s">
        <v>37</v>
      </c>
    </row>
    <row r="4" spans="1:10" ht="13.8" thickBot="1" x14ac:dyDescent="0.25">
      <c r="B4" s="221"/>
      <c r="C4" s="212"/>
      <c r="D4" s="215"/>
      <c r="E4" s="215"/>
      <c r="F4" s="194"/>
      <c r="G4" s="75" t="s">
        <v>84</v>
      </c>
      <c r="H4" s="76" t="s">
        <v>84</v>
      </c>
      <c r="I4" s="75" t="s">
        <v>84</v>
      </c>
      <c r="J4" s="196"/>
    </row>
    <row r="5" spans="1:10" ht="92.4" x14ac:dyDescent="0.2">
      <c r="A5" s="150">
        <v>1</v>
      </c>
      <c r="B5" s="68" t="s">
        <v>93</v>
      </c>
      <c r="C5" s="69" t="s">
        <v>94</v>
      </c>
      <c r="D5" s="69" t="s">
        <v>81</v>
      </c>
      <c r="E5" s="69" t="s">
        <v>95</v>
      </c>
      <c r="F5" s="69">
        <v>2</v>
      </c>
      <c r="G5" s="69"/>
      <c r="H5" s="69">
        <v>60</v>
      </c>
      <c r="I5" s="69"/>
      <c r="J5" s="77" t="s">
        <v>96</v>
      </c>
    </row>
    <row r="6" spans="1:10" ht="39.6" x14ac:dyDescent="0.2">
      <c r="A6" s="150">
        <v>1</v>
      </c>
      <c r="B6" s="78" t="s">
        <v>181</v>
      </c>
      <c r="C6" s="72" t="s">
        <v>181</v>
      </c>
      <c r="D6" s="72" t="s">
        <v>181</v>
      </c>
      <c r="E6" s="72" t="s">
        <v>97</v>
      </c>
      <c r="F6" s="72">
        <v>4</v>
      </c>
      <c r="G6" s="72"/>
      <c r="H6" s="72"/>
      <c r="I6" s="72">
        <v>32</v>
      </c>
      <c r="J6" s="79" t="s">
        <v>98</v>
      </c>
    </row>
    <row r="7" spans="1:10" ht="39.6" x14ac:dyDescent="0.2">
      <c r="A7" s="150">
        <v>1</v>
      </c>
      <c r="B7" s="78" t="s">
        <v>181</v>
      </c>
      <c r="C7" s="72" t="s">
        <v>181</v>
      </c>
      <c r="D7" s="72" t="s">
        <v>181</v>
      </c>
      <c r="E7" s="72" t="s">
        <v>99</v>
      </c>
      <c r="F7" s="72">
        <v>2</v>
      </c>
      <c r="G7" s="72"/>
      <c r="H7" s="72"/>
      <c r="I7" s="72">
        <v>26</v>
      </c>
      <c r="J7" s="79" t="s">
        <v>100</v>
      </c>
    </row>
    <row r="8" spans="1:10" ht="79.2" x14ac:dyDescent="0.2">
      <c r="A8" s="150">
        <v>2</v>
      </c>
      <c r="B8" s="78" t="s">
        <v>101</v>
      </c>
      <c r="C8" s="72" t="s">
        <v>181</v>
      </c>
      <c r="D8" s="72" t="s">
        <v>102</v>
      </c>
      <c r="E8" s="72" t="s">
        <v>103</v>
      </c>
      <c r="F8" s="72">
        <v>4</v>
      </c>
      <c r="G8" s="72">
        <v>169.8</v>
      </c>
      <c r="H8" s="72"/>
      <c r="I8" s="72"/>
      <c r="J8" s="79" t="s">
        <v>104</v>
      </c>
    </row>
    <row r="9" spans="1:10" ht="26.4" x14ac:dyDescent="0.2">
      <c r="A9" s="150">
        <v>2</v>
      </c>
      <c r="B9" s="78" t="s">
        <v>181</v>
      </c>
      <c r="C9" s="72" t="s">
        <v>105</v>
      </c>
      <c r="D9" s="72" t="s">
        <v>181</v>
      </c>
      <c r="E9" s="72" t="s">
        <v>106</v>
      </c>
      <c r="F9" s="72">
        <v>1</v>
      </c>
      <c r="G9" s="72">
        <v>6</v>
      </c>
      <c r="H9" s="72"/>
      <c r="I9" s="72"/>
      <c r="J9" s="79" t="s">
        <v>107</v>
      </c>
    </row>
    <row r="10" spans="1:10" ht="26.4" x14ac:dyDescent="0.2">
      <c r="A10" s="150">
        <v>2</v>
      </c>
      <c r="B10" s="78" t="s">
        <v>181</v>
      </c>
      <c r="C10" s="72" t="s">
        <v>94</v>
      </c>
      <c r="D10" s="72" t="s">
        <v>181</v>
      </c>
      <c r="E10" s="72" t="s">
        <v>106</v>
      </c>
      <c r="F10" s="72">
        <v>2</v>
      </c>
      <c r="G10" s="72">
        <v>20.100000000000001</v>
      </c>
      <c r="H10" s="72"/>
      <c r="I10" s="72"/>
      <c r="J10" s="79" t="s">
        <v>108</v>
      </c>
    </row>
    <row r="11" spans="1:10" ht="26.4" x14ac:dyDescent="0.2">
      <c r="A11" s="150">
        <v>3</v>
      </c>
      <c r="B11" s="78" t="s">
        <v>109</v>
      </c>
      <c r="C11" s="72" t="s">
        <v>105</v>
      </c>
      <c r="D11" s="72" t="s">
        <v>110</v>
      </c>
      <c r="E11" s="72" t="s">
        <v>103</v>
      </c>
      <c r="F11" s="72">
        <v>1</v>
      </c>
      <c r="G11" s="72">
        <v>87.4</v>
      </c>
      <c r="H11" s="72"/>
      <c r="I11" s="72"/>
      <c r="J11" s="79" t="s">
        <v>111</v>
      </c>
    </row>
    <row r="12" spans="1:10" ht="79.8" thickBot="1" x14ac:dyDescent="0.25">
      <c r="A12" s="150">
        <v>3</v>
      </c>
      <c r="B12" s="78" t="s">
        <v>181</v>
      </c>
      <c r="C12" s="72" t="s">
        <v>181</v>
      </c>
      <c r="D12" s="72" t="s">
        <v>181</v>
      </c>
      <c r="E12" s="73" t="s">
        <v>106</v>
      </c>
      <c r="F12" s="73">
        <v>5</v>
      </c>
      <c r="G12" s="73">
        <v>30.3</v>
      </c>
      <c r="H12" s="73"/>
      <c r="I12" s="73"/>
      <c r="J12" s="80" t="s">
        <v>112</v>
      </c>
    </row>
    <row r="13" spans="1:10" ht="16.2" x14ac:dyDescent="0.2">
      <c r="B13" s="197" t="s">
        <v>185</v>
      </c>
      <c r="C13" s="198"/>
      <c r="D13" s="201" t="s">
        <v>41</v>
      </c>
      <c r="E13" s="95">
        <v>3</v>
      </c>
      <c r="F13" s="96"/>
      <c r="G13" s="97">
        <v>5</v>
      </c>
      <c r="H13" s="97">
        <v>0</v>
      </c>
      <c r="I13" s="97">
        <v>6</v>
      </c>
      <c r="J13" s="81"/>
    </row>
    <row r="14" spans="1:10" ht="16.8" thickBot="1" x14ac:dyDescent="0.25">
      <c r="B14" s="199"/>
      <c r="C14" s="200"/>
      <c r="D14" s="202"/>
      <c r="E14" s="98"/>
      <c r="F14" s="99"/>
      <c r="G14" s="100">
        <v>313.60000000000002</v>
      </c>
      <c r="H14" s="100">
        <v>60</v>
      </c>
      <c r="I14" s="100">
        <v>58</v>
      </c>
      <c r="J14" s="82"/>
    </row>
    <row r="15" spans="1:10" ht="16.2" hidden="1" x14ac:dyDescent="0.2">
      <c r="B15" s="197" t="s">
        <v>185</v>
      </c>
      <c r="C15" s="198"/>
      <c r="D15" s="201" t="s">
        <v>42</v>
      </c>
      <c r="E15" s="95">
        <v>3</v>
      </c>
      <c r="F15" s="96"/>
      <c r="G15" s="97">
        <v>5</v>
      </c>
      <c r="H15" s="97">
        <v>0</v>
      </c>
      <c r="I15" s="97">
        <v>6</v>
      </c>
      <c r="J15" s="81"/>
    </row>
    <row r="16" spans="1:10" ht="16.8" hidden="1" thickBot="1" x14ac:dyDescent="0.25">
      <c r="B16" s="199"/>
      <c r="C16" s="200"/>
      <c r="D16" s="202"/>
      <c r="E16" s="98"/>
      <c r="F16" s="99"/>
      <c r="G16" s="100">
        <v>313.60000000000002</v>
      </c>
      <c r="H16" s="100">
        <v>60</v>
      </c>
      <c r="I16" s="100">
        <v>58</v>
      </c>
      <c r="J16" s="82"/>
    </row>
  </sheetData>
  <mergeCells count="11">
    <mergeCell ref="G2:J2"/>
    <mergeCell ref="E3:E4"/>
    <mergeCell ref="F3:F4"/>
    <mergeCell ref="J3:J4"/>
    <mergeCell ref="D13:D14"/>
    <mergeCell ref="B15:C16"/>
    <mergeCell ref="D15:D16"/>
    <mergeCell ref="B13:C14"/>
    <mergeCell ref="B2:B4"/>
    <mergeCell ref="C2:C4"/>
    <mergeCell ref="D2:D4"/>
  </mergeCells>
  <phoneticPr fontId="2"/>
  <conditionalFormatting sqref="A5:A12">
    <cfRule type="expression" dxfId="3" priority="1">
      <formula>(A5=OFFSET(A5,-1,0))</formula>
    </cfRule>
  </conditionalFormatting>
  <pageMargins left="0.75" right="0.75" top="1" bottom="1" header="0.51200000000000001" footer="0.51200000000000001"/>
  <pageSetup paperSize="9" scale="6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264</vt:i4>
      </vt:variant>
    </vt:vector>
  </HeadingPairs>
  <TitlesOfParts>
    <vt:vector size="276" baseType="lpstr">
      <vt:lpstr>設計書</vt:lpstr>
      <vt:lpstr>所属別事業量一覧表</vt:lpstr>
      <vt:lpstr>場所表_広島西_新規</vt:lpstr>
      <vt:lpstr>場所表_広島南_新規</vt:lpstr>
      <vt:lpstr>場所表_廿日市_新規</vt:lpstr>
      <vt:lpstr>場所表_大竹_新規</vt:lpstr>
      <vt:lpstr>場所表_新規</vt:lpstr>
      <vt:lpstr>場所表_更新</vt:lpstr>
      <vt:lpstr>場所表_広島西_更新</vt:lpstr>
      <vt:lpstr>場所表_広島南_更新</vt:lpstr>
      <vt:lpstr>場所表_廿日市_更新</vt:lpstr>
      <vt:lpstr>場所表_大竹_更新</vt:lpstr>
      <vt:lpstr>設計書!COL_事業量</vt:lpstr>
      <vt:lpstr>設計書!COL_詳細情報</vt:lpstr>
      <vt:lpstr>設計書!COL_単位</vt:lpstr>
      <vt:lpstr>所属別事業量一覧表!COL_塗装情報</vt:lpstr>
      <vt:lpstr>設計書!COL_塗装情報</vt:lpstr>
      <vt:lpstr>所属別事業量一覧表!COL_発注分類</vt:lpstr>
      <vt:lpstr>設計書!COL_発注分類</vt:lpstr>
      <vt:lpstr>設計書!COL_幅員</vt:lpstr>
      <vt:lpstr>所属別事業量一覧表!COUNT_SUM</vt:lpstr>
      <vt:lpstr>場所表_広島西_更新!EditCol</vt:lpstr>
      <vt:lpstr>場所表_広島西_新規!EditCol</vt:lpstr>
      <vt:lpstr>場所表_広島南_更新!EditCol</vt:lpstr>
      <vt:lpstr>場所表_広島南_新規!EditCol</vt:lpstr>
      <vt:lpstr>場所表_更新!EditCol</vt:lpstr>
      <vt:lpstr>場所表_新規!EditCol</vt:lpstr>
      <vt:lpstr>場所表_大竹_新規!EditCol</vt:lpstr>
      <vt:lpstr>場所表_廿日市_新規!EditCol</vt:lpstr>
      <vt:lpstr>場所表_広島西_更新!EditRow</vt:lpstr>
      <vt:lpstr>場所表_広島西_新規!EditRow</vt:lpstr>
      <vt:lpstr>場所表_広島南_更新!EditRow</vt:lpstr>
      <vt:lpstr>場所表_広島南_新規!EditRow</vt:lpstr>
      <vt:lpstr>場所表_更新!EditRow</vt:lpstr>
      <vt:lpstr>場所表_新規!EditRow</vt:lpstr>
      <vt:lpstr>場所表_大竹_更新!EditRow</vt:lpstr>
      <vt:lpstr>場所表_大竹_新規!EditRow</vt:lpstr>
      <vt:lpstr>場所表_廿日市_新規!EditRow</vt:lpstr>
      <vt:lpstr>場所表_広島西_更新!EndCol</vt:lpstr>
      <vt:lpstr>場所表_広島西_新規!EndCol</vt:lpstr>
      <vt:lpstr>場所表_広島南_更新!EndCol</vt:lpstr>
      <vt:lpstr>場所表_広島南_新規!EndCol</vt:lpstr>
      <vt:lpstr>場所表_更新!EndCol</vt:lpstr>
      <vt:lpstr>場所表_新規!EndCol</vt:lpstr>
      <vt:lpstr>場所表_大竹_新規!EndCol</vt:lpstr>
      <vt:lpstr>場所表_廿日市_更新!EndCol</vt:lpstr>
      <vt:lpstr>場所表_廿日市_新規!EndCol</vt:lpstr>
      <vt:lpstr>場所表_広島西_更新!EndRow</vt:lpstr>
      <vt:lpstr>場所表_広島西_新規!EndRow</vt:lpstr>
      <vt:lpstr>場所表_広島南_更新!EndRow</vt:lpstr>
      <vt:lpstr>場所表_広島南_新規!EndRow</vt:lpstr>
      <vt:lpstr>場所表_更新!EndRow</vt:lpstr>
      <vt:lpstr>場所表_新規!EndRow</vt:lpstr>
      <vt:lpstr>場所表_大竹_更新!EndRow</vt:lpstr>
      <vt:lpstr>場所表_大竹_新規!EndRow</vt:lpstr>
      <vt:lpstr>場所表_廿日市_更新!EndRow</vt:lpstr>
      <vt:lpstr>場所表_廿日市_新規!EndRow</vt:lpstr>
      <vt:lpstr>所属別事業量一覧表!INSERT_START</vt:lpstr>
      <vt:lpstr>設計書!INSERT_START</vt:lpstr>
      <vt:lpstr>所属別事業量一覧表!Print_Area</vt:lpstr>
      <vt:lpstr>場所表_広島西_更新!Print_Area</vt:lpstr>
      <vt:lpstr>場所表_広島西_新規!Print_Area</vt:lpstr>
      <vt:lpstr>場所表_広島南_更新!Print_Area</vt:lpstr>
      <vt:lpstr>場所表_広島南_新規!Print_Area</vt:lpstr>
      <vt:lpstr>場所表_更新!Print_Area</vt:lpstr>
      <vt:lpstr>場所表_新規!Print_Area</vt:lpstr>
      <vt:lpstr>場所表_大竹_更新!Print_Area</vt:lpstr>
      <vt:lpstr>場所表_大竹_新規!Print_Area</vt:lpstr>
      <vt:lpstr>場所表_廿日市_更新!Print_Area</vt:lpstr>
      <vt:lpstr>場所表_廿日市_新規!Print_Area</vt:lpstr>
      <vt:lpstr>設計書!Print_Area</vt:lpstr>
      <vt:lpstr>場所表_広島西_更新!Print_Titles</vt:lpstr>
      <vt:lpstr>場所表_広島西_新規!Print_Titles</vt:lpstr>
      <vt:lpstr>場所表_広島南_更新!Print_Titles</vt:lpstr>
      <vt:lpstr>場所表_広島南_新規!Print_Titles</vt:lpstr>
      <vt:lpstr>場所表_更新!Print_Titles</vt:lpstr>
      <vt:lpstr>場所表_新規!Print_Titles</vt:lpstr>
      <vt:lpstr>場所表_大竹_更新!Print_Titles</vt:lpstr>
      <vt:lpstr>場所表_大竹_新規!Print_Titles</vt:lpstr>
      <vt:lpstr>場所表_廿日市_更新!Print_Titles</vt:lpstr>
      <vt:lpstr>場所表_廿日市_新規!Print_Titles</vt:lpstr>
      <vt:lpstr>所属別事業量一覧表!PS_1</vt:lpstr>
      <vt:lpstr>所属別事業量一覧表!PS_10</vt:lpstr>
      <vt:lpstr>所属別事業量一覧表!PS_11</vt:lpstr>
      <vt:lpstr>所属別事業量一覧表!PS_12</vt:lpstr>
      <vt:lpstr>所属別事業量一覧表!PS_13</vt:lpstr>
      <vt:lpstr>所属別事業量一覧表!PS_14</vt:lpstr>
      <vt:lpstr>所属別事業量一覧表!PS_15</vt:lpstr>
      <vt:lpstr>所属別事業量一覧表!PS_16</vt:lpstr>
      <vt:lpstr>所属別事業量一覧表!PS_17</vt:lpstr>
      <vt:lpstr>所属別事業量一覧表!PS_18</vt:lpstr>
      <vt:lpstr>所属別事業量一覧表!PS_19</vt:lpstr>
      <vt:lpstr>所属別事業量一覧表!PS_2</vt:lpstr>
      <vt:lpstr>所属別事業量一覧表!PS_20</vt:lpstr>
      <vt:lpstr>所属別事業量一覧表!PS_21</vt:lpstr>
      <vt:lpstr>所属別事業量一覧表!PS_22</vt:lpstr>
      <vt:lpstr>所属別事業量一覧表!PS_23</vt:lpstr>
      <vt:lpstr>所属別事業量一覧表!PS_24</vt:lpstr>
      <vt:lpstr>所属別事業量一覧表!PS_25</vt:lpstr>
      <vt:lpstr>所属別事業量一覧表!PS_26</vt:lpstr>
      <vt:lpstr>所属別事業量一覧表!PS_27</vt:lpstr>
      <vt:lpstr>所属別事業量一覧表!PS_28</vt:lpstr>
      <vt:lpstr>所属別事業量一覧表!PS_29</vt:lpstr>
      <vt:lpstr>所属別事業量一覧表!PS_3</vt:lpstr>
      <vt:lpstr>所属別事業量一覧表!PS_30</vt:lpstr>
      <vt:lpstr>所属別事業量一覧表!PS_31</vt:lpstr>
      <vt:lpstr>所属別事業量一覧表!PS_4</vt:lpstr>
      <vt:lpstr>所属別事業量一覧表!PS_5</vt:lpstr>
      <vt:lpstr>所属別事業量一覧表!PS_6</vt:lpstr>
      <vt:lpstr>所属別事業量一覧表!PS_7</vt:lpstr>
      <vt:lpstr>所属別事業量一覧表!PS_8</vt:lpstr>
      <vt:lpstr>所属別事業量一覧表!PS_9</vt:lpstr>
      <vt:lpstr>場所表_広島西_更新!StartCol</vt:lpstr>
      <vt:lpstr>場所表_広島西_新規!StartCol</vt:lpstr>
      <vt:lpstr>場所表_広島南_更新!StartCol</vt:lpstr>
      <vt:lpstr>場所表_広島南_新規!StartCol</vt:lpstr>
      <vt:lpstr>場所表_更新!StartCol</vt:lpstr>
      <vt:lpstr>場所表_新規!StartCol</vt:lpstr>
      <vt:lpstr>場所表_大竹_更新!StartCol</vt:lpstr>
      <vt:lpstr>場所表_大竹_新規!StartCol</vt:lpstr>
      <vt:lpstr>場所表_廿日市_更新!StartCol</vt:lpstr>
      <vt:lpstr>場所表_廿日市_新規!StartCol</vt:lpstr>
      <vt:lpstr>場所表_広島西_更新!StartRow</vt:lpstr>
      <vt:lpstr>場所表_広島西_新規!StartRow</vt:lpstr>
      <vt:lpstr>場所表_広島南_更新!StartRow</vt:lpstr>
      <vt:lpstr>場所表_広島南_新規!StartRow</vt:lpstr>
      <vt:lpstr>場所表_更新!StartRow</vt:lpstr>
      <vt:lpstr>場所表_新規!StartRow</vt:lpstr>
      <vt:lpstr>場所表_大竹_更新!StartRow</vt:lpstr>
      <vt:lpstr>場所表_大竹_新規!StartRow</vt:lpstr>
      <vt:lpstr>場所表_廿日市_更新!StartRow</vt:lpstr>
      <vt:lpstr>場所表_廿日市_新規!StartRow</vt:lpstr>
      <vt:lpstr>所属別事業量一覧表!データ</vt:lpstr>
      <vt:lpstr>所属別事業量一覧表!一覧表</vt:lpstr>
      <vt:lpstr>場所表_広島西_更新!一覧表</vt:lpstr>
      <vt:lpstr>場所表_広島西_新規!一覧表</vt:lpstr>
      <vt:lpstr>場所表_広島南_更新!一覧表</vt:lpstr>
      <vt:lpstr>場所表_広島南_新規!一覧表</vt:lpstr>
      <vt:lpstr>場所表_更新!一覧表</vt:lpstr>
      <vt:lpstr>場所表_新規!一覧表</vt:lpstr>
      <vt:lpstr>場所表_大竹_更新!一覧表</vt:lpstr>
      <vt:lpstr>場所表_大竹_新規!一覧表</vt:lpstr>
      <vt:lpstr>場所表_廿日市_更新!一覧表</vt:lpstr>
      <vt:lpstr>場所表_廿日市_新規!一覧表</vt:lpstr>
      <vt:lpstr>設計書!一覧表</vt:lpstr>
      <vt:lpstr>場所表_更新!規制番号</vt:lpstr>
      <vt:lpstr>場所表_広島西_新規!区分</vt:lpstr>
      <vt:lpstr>場所表_広島南_新規!区分</vt:lpstr>
      <vt:lpstr>場所表_新規!区分</vt:lpstr>
      <vt:lpstr>場所表_大竹_新規!区分</vt:lpstr>
      <vt:lpstr>場所表_廿日市_新規!区分</vt:lpstr>
      <vt:lpstr>場所表_広島西_更新!警察署名</vt:lpstr>
      <vt:lpstr>場所表_広島西_新規!警察署名</vt:lpstr>
      <vt:lpstr>場所表_広島南_更新!警察署名</vt:lpstr>
      <vt:lpstr>場所表_広島南_新規!警察署名</vt:lpstr>
      <vt:lpstr>場所表_更新!警察署名</vt:lpstr>
      <vt:lpstr>場所表_新規!警察署名</vt:lpstr>
      <vt:lpstr>場所表_大竹_更新!警察署名</vt:lpstr>
      <vt:lpstr>場所表_大竹_新規!警察署名</vt:lpstr>
      <vt:lpstr>場所表_廿日市_更新!警察署名</vt:lpstr>
      <vt:lpstr>場所表_廿日市_新規!警察署名</vt:lpstr>
      <vt:lpstr>交_通_規_制_課</vt:lpstr>
      <vt:lpstr>設計書!交通整理員</vt:lpstr>
      <vt:lpstr>設計書!交通整理員Ａ</vt:lpstr>
      <vt:lpstr>設計書!交通整理員Ａ_夜間</vt:lpstr>
      <vt:lpstr>設計書!交通整理員B</vt:lpstr>
      <vt:lpstr>設計書!交通整理員Ｂ_夜間</vt:lpstr>
      <vt:lpstr>場所表_広島西_更新!更新合計</vt:lpstr>
      <vt:lpstr>場所表_広島南_更新!更新合計</vt:lpstr>
      <vt:lpstr>場所表_更新!更新合計</vt:lpstr>
      <vt:lpstr>場所表_大竹_更新!更新合計</vt:lpstr>
      <vt:lpstr>場所表_廿日市_更新!更新合計</vt:lpstr>
      <vt:lpstr>設計書!合計</vt:lpstr>
      <vt:lpstr>場所表_広島西_更新!事業量</vt:lpstr>
      <vt:lpstr>場所表_広島西_新規!事業量</vt:lpstr>
      <vt:lpstr>場所表_広島南_更新!事業量</vt:lpstr>
      <vt:lpstr>場所表_広島南_新規!事業量</vt:lpstr>
      <vt:lpstr>場所表_更新!事業量</vt:lpstr>
      <vt:lpstr>場所表_新規!事業量</vt:lpstr>
      <vt:lpstr>場所表_大竹_更新!事業量</vt:lpstr>
      <vt:lpstr>場所表_大竹_新規!事業量</vt:lpstr>
      <vt:lpstr>場所表_廿日市_更新!事業量</vt:lpstr>
      <vt:lpstr>場所表_廿日市_新規!事業量</vt:lpstr>
      <vt:lpstr>場所表_広島西_更新!事業量新規更新合計</vt:lpstr>
      <vt:lpstr>場所表_広島南_更新!事業量新規更新合計</vt:lpstr>
      <vt:lpstr>場所表_更新!事業量新規更新合計</vt:lpstr>
      <vt:lpstr>場所表_大竹_更新!事業量新規更新合計</vt:lpstr>
      <vt:lpstr>場所表_廿日市_更新!事業量新規更新合計</vt:lpstr>
      <vt:lpstr>場所表_広島西_新規!事業量新規合計</vt:lpstr>
      <vt:lpstr>場所表_広島南_新規!事業量新規合計</vt:lpstr>
      <vt:lpstr>場所表_新規!事業量新規合計</vt:lpstr>
      <vt:lpstr>場所表_大竹_新規!事業量新規合計</vt:lpstr>
      <vt:lpstr>場所表_廿日市_新規!事業量新規合計</vt:lpstr>
      <vt:lpstr>場所表_広島西_新規!場所</vt:lpstr>
      <vt:lpstr>場所表_広島南_新規!場所</vt:lpstr>
      <vt:lpstr>場所表_更新!場所</vt:lpstr>
      <vt:lpstr>場所表_新規!場所</vt:lpstr>
      <vt:lpstr>場所表_大竹_新規!場所</vt:lpstr>
      <vt:lpstr>場所表_廿日市_新規!場所</vt:lpstr>
      <vt:lpstr>場所表_広島西_更新!新規更新合計</vt:lpstr>
      <vt:lpstr>場所表_広島南_更新!新規更新合計</vt:lpstr>
      <vt:lpstr>場所表_更新!新規更新合計</vt:lpstr>
      <vt:lpstr>場所表_大竹_更新!新規更新合計</vt:lpstr>
      <vt:lpstr>場所表_廿日市_更新!新規更新合計</vt:lpstr>
      <vt:lpstr>場所表_広島西_更新!新規更新合計値</vt:lpstr>
      <vt:lpstr>場所表_広島南_更新!新規更新合計値</vt:lpstr>
      <vt:lpstr>場所表_更新!新規更新合計値</vt:lpstr>
      <vt:lpstr>場所表_大竹_更新!新規更新合計値</vt:lpstr>
      <vt:lpstr>場所表_廿日市_更新!新規更新合計値</vt:lpstr>
      <vt:lpstr>場所表_広島西_新規!新規合計</vt:lpstr>
      <vt:lpstr>場所表_広島南_新規!新規合計</vt:lpstr>
      <vt:lpstr>場所表_新規!新規合計</vt:lpstr>
      <vt:lpstr>場所表_大竹_新規!新規合計</vt:lpstr>
      <vt:lpstr>場所表_廿日市_新規!新規合計</vt:lpstr>
      <vt:lpstr>場所表_広島西_更新!数</vt:lpstr>
      <vt:lpstr>場所表_広島西_新規!数</vt:lpstr>
      <vt:lpstr>場所表_広島南_更新!数</vt:lpstr>
      <vt:lpstr>場所表_広島南_新規!数</vt:lpstr>
      <vt:lpstr>場所表_更新!数</vt:lpstr>
      <vt:lpstr>場所表_新規!数</vt:lpstr>
      <vt:lpstr>場所表_大竹_更新!数</vt:lpstr>
      <vt:lpstr>場所表_大竹_新規!数</vt:lpstr>
      <vt:lpstr>場所表_廿日市_更新!数</vt:lpstr>
      <vt:lpstr>場所表_廿日市_新規!数</vt:lpstr>
      <vt:lpstr>場所表_広島西_新規!整理番号</vt:lpstr>
      <vt:lpstr>場所表_広島南_新規!整理番号</vt:lpstr>
      <vt:lpstr>場所表_新規!整理番号</vt:lpstr>
      <vt:lpstr>場所表_大竹_新規!整理番号</vt:lpstr>
      <vt:lpstr>場所表_廿日市_新規!整理番号</vt:lpstr>
      <vt:lpstr>場所表_広島西_更新!単位</vt:lpstr>
      <vt:lpstr>場所表_広島西_新規!単位</vt:lpstr>
      <vt:lpstr>場所表_広島南_更新!単位</vt:lpstr>
      <vt:lpstr>場所表_広島南_新規!単位</vt:lpstr>
      <vt:lpstr>場所表_更新!単位</vt:lpstr>
      <vt:lpstr>場所表_新規!単位</vt:lpstr>
      <vt:lpstr>場所表_大竹_更新!単位</vt:lpstr>
      <vt:lpstr>場所表_大竹_新規!単位</vt:lpstr>
      <vt:lpstr>場所表_廿日市_更新!単位</vt:lpstr>
      <vt:lpstr>場所表_廿日市_新規!単位</vt:lpstr>
      <vt:lpstr>設計書!単価</vt:lpstr>
      <vt:lpstr>場所表_広島西_新規!道路種別</vt:lpstr>
      <vt:lpstr>場所表_広島南_新規!道路種別</vt:lpstr>
      <vt:lpstr>場所表_更新!道路種別</vt:lpstr>
      <vt:lpstr>場所表_新規!道路種別</vt:lpstr>
      <vt:lpstr>場所表_大竹_新規!道路種別</vt:lpstr>
      <vt:lpstr>場所表_廿日市_新規!道路種別</vt:lpstr>
      <vt:lpstr>場所表_広島西_更新!発注分類</vt:lpstr>
      <vt:lpstr>場所表_広島西_新規!発注分類</vt:lpstr>
      <vt:lpstr>場所表_広島南_更新!発注分類</vt:lpstr>
      <vt:lpstr>場所表_広島南_新規!発注分類</vt:lpstr>
      <vt:lpstr>場所表_更新!発注分類</vt:lpstr>
      <vt:lpstr>場所表_新規!発注分類</vt:lpstr>
      <vt:lpstr>場所表_大竹_更新!発注分類</vt:lpstr>
      <vt:lpstr>場所表_大竹_新規!発注分類</vt:lpstr>
      <vt:lpstr>場所表_廿日市_更新!発注分類</vt:lpstr>
      <vt:lpstr>場所表_廿日市_新規!発注分類</vt:lpstr>
      <vt:lpstr>場所表_広島西_更新!備考</vt:lpstr>
      <vt:lpstr>場所表_広島西_新規!備考</vt:lpstr>
      <vt:lpstr>場所表_広島南_更新!備考</vt:lpstr>
      <vt:lpstr>場所表_広島南_新規!備考</vt:lpstr>
      <vt:lpstr>場所表_更新!備考</vt:lpstr>
      <vt:lpstr>場所表_新規!備考</vt:lpstr>
      <vt:lpstr>場所表_大竹_更新!備考</vt:lpstr>
      <vt:lpstr>場所表_大竹_新規!備考</vt:lpstr>
      <vt:lpstr>場所表_廿日市_更新!備考</vt:lpstr>
      <vt:lpstr>場所表_廿日市_新規!備考</vt:lpstr>
      <vt:lpstr>場所表_広島西_更新!標示種別</vt:lpstr>
      <vt:lpstr>場所表_広島西_新規!標示種別</vt:lpstr>
      <vt:lpstr>場所表_広島南_更新!標示種別</vt:lpstr>
      <vt:lpstr>場所表_広島南_新規!標示種別</vt:lpstr>
      <vt:lpstr>場所表_更新!標示種別</vt:lpstr>
      <vt:lpstr>場所表_新規!標示種別</vt:lpstr>
      <vt:lpstr>場所表_大竹_更新!標示種別</vt:lpstr>
      <vt:lpstr>場所表_大竹_新規!標示種別</vt:lpstr>
      <vt:lpstr>場所表_廿日市_更新!標示種別</vt:lpstr>
      <vt:lpstr>場所表_廿日市_新規!標示種別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2025-10-16T02:23:39Z</dcterms:created>
  <dcterms:modified xsi:type="dcterms:W3CDTF">2025-10-16T02:23:39Z</dcterms:modified>
</cp:coreProperties>
</file>