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519C6318-79FA-4C9B-AECD-8A01D98A84EE}" xr6:coauthVersionLast="47" xr6:coauthVersionMax="47" xr10:uidLastSave="{00000000-0000-0000-0000-000000000000}"/>
  <bookViews>
    <workbookView xWindow="2160" yWindow="2160" windowWidth="17280" windowHeight="10044" tabRatio="785" activeTab="1" xr2:uid="{00000000-000D-0000-FFFF-FFFF00000000}"/>
  </bookViews>
  <sheets>
    <sheet name="設計書" sheetId="40" r:id="rId1"/>
    <sheet name="所属別事業量一覧表" sheetId="39" r:id="rId2"/>
    <sheet name="場所表_新規" sheetId="37" state="hidden" r:id="rId3"/>
    <sheet name="場所表_更新" sheetId="38" state="hidden" r:id="rId4"/>
    <sheet name="場所表_福山西_新規" sheetId="41" r:id="rId5"/>
    <sheet name="場所表_福山西_更新" sheetId="42" r:id="rId6"/>
    <sheet name="場所表_尾道_新規" sheetId="43" r:id="rId7"/>
    <sheet name="場所表_尾道_更新" sheetId="44" r:id="rId8"/>
  </sheets>
  <definedNames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所属別事業量一覧表!$F$16</definedName>
    <definedName name="EditCol" localSheetId="3">場所表_更新!$G$3:$G$7</definedName>
    <definedName name="EditCol" localSheetId="2">場所表_新規!$H$3:$H$7</definedName>
    <definedName name="EditCol" localSheetId="7">場所表_尾道_更新!$H$3:$H$11</definedName>
    <definedName name="EditCol" localSheetId="6">場所表_尾道_新規!$I$3:$I$31</definedName>
    <definedName name="EditCol" localSheetId="5">場所表_福山西_更新!$H$3:$H$33</definedName>
    <definedName name="EditCol" localSheetId="4">場所表_福山西_新規!$I$3:$I$8</definedName>
    <definedName name="EditRow" localSheetId="3">場所表_更新!$A$6:$I$6</definedName>
    <definedName name="EditRow" localSheetId="2">場所表_新規!$A$6:$J$6</definedName>
    <definedName name="EditRow" localSheetId="7">場所表_尾道_更新!$B$6:$L$6</definedName>
    <definedName name="EditRow" localSheetId="6">場所表_尾道_新規!$B$6:$M$6</definedName>
    <definedName name="EditRow" localSheetId="5">場所表_福山西_更新!$B$6:$K$6</definedName>
    <definedName name="EditRow" localSheetId="4">場所表_福山西_新規!$B$6:$K$6</definedName>
    <definedName name="EndCol" localSheetId="3">場所表_更新!$H$3:$H$7</definedName>
    <definedName name="EndCol" localSheetId="2">場所表_新規!$I$3:$I$7</definedName>
    <definedName name="EndCol" localSheetId="7">場所表_尾道_更新!$K$3:$K$11</definedName>
    <definedName name="EndCol" localSheetId="6">場所表_尾道_新規!$L$3:$L$31</definedName>
    <definedName name="EndCol" localSheetId="5">場所表_福山西_更新!$J$3:$J$33</definedName>
    <definedName name="EndCol" localSheetId="4">場所表_福山西_新規!$J$3:$J$8</definedName>
    <definedName name="EndRow" localSheetId="3">場所表_更新!$A$7:$I$7</definedName>
    <definedName name="EndRow" localSheetId="2">場所表_新規!$A$7:$J$7</definedName>
    <definedName name="EndRow" localSheetId="7">場所表_尾道_更新!$B$11:$L$11</definedName>
    <definedName name="EndRow" localSheetId="6">場所表_尾道_新規!$B$31:$M$31</definedName>
    <definedName name="EndRow" localSheetId="5">場所表_福山西_更新!$B$33:$K$33</definedName>
    <definedName name="EndRow" localSheetId="4">場所表_福山西_新規!$B$8:$K$8</definedName>
    <definedName name="INSERT_START" localSheetId="1">所属別事業量一覧表!$9:$9</definedName>
    <definedName name="INSERT_START" localSheetId="0">設計書!$7:$7</definedName>
    <definedName name="_xlnm.Print_Area" localSheetId="1">所属別事業量一覧表!$A$1:$BQ$16</definedName>
    <definedName name="_xlnm.Print_Area" localSheetId="3">場所表_更新!$A$1:$I$11</definedName>
    <definedName name="_xlnm.Print_Area" localSheetId="2">場所表_新規!$A$1:$J$9</definedName>
    <definedName name="_xlnm.Print_Area" localSheetId="7">場所表_尾道_更新!$A$1:$L$15</definedName>
    <definedName name="_xlnm.Print_Area" localSheetId="6">場所表_尾道_新規!$A$1:$M$33</definedName>
    <definedName name="_xlnm.Print_Area" localSheetId="5">場所表_福山西_更新!$A$1:$K$37</definedName>
    <definedName name="_xlnm.Print_Area" localSheetId="4">場所表_福山西_新規!$A$1:$K$10</definedName>
    <definedName name="_xlnm.Print_Area" localSheetId="0">設計書!$A$1:$H$24</definedName>
    <definedName name="_xlnm.Print_Titles" localSheetId="3">場所表_更新!$2:$4</definedName>
    <definedName name="_xlnm.Print_Titles" localSheetId="2">場所表_新規!$2:$4</definedName>
    <definedName name="_xlnm.Print_Titles" localSheetId="7">場所表_尾道_更新!$2:$4</definedName>
    <definedName name="_xlnm.Print_Titles" localSheetId="6">場所表_尾道_新規!$2:$4</definedName>
    <definedName name="_xlnm.Print_Titles" localSheetId="5">場所表_福山西_更新!$2:$4</definedName>
    <definedName name="_xlnm.Print_Titles" localSheetId="4">場所表_福山西_新規!$2:$4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3">場所表_更新!$F$3:$F$7</definedName>
    <definedName name="StartCol" localSheetId="2">場所表_新規!$G$3:$G$7</definedName>
    <definedName name="StartCol" localSheetId="7">場所表_尾道_更新!$G$3:$G$11</definedName>
    <definedName name="StartCol" localSheetId="6">場所表_尾道_新規!$H$3:$H$31</definedName>
    <definedName name="StartCol" localSheetId="5">場所表_福山西_更新!$G$3:$G$33</definedName>
    <definedName name="StartCol" localSheetId="4">場所表_福山西_新規!$H$3:$H$8</definedName>
    <definedName name="StartRow" localSheetId="3">場所表_更新!$A$5:$I$5</definedName>
    <definedName name="StartRow" localSheetId="2">場所表_新規!$A$5:$J$5</definedName>
    <definedName name="StartRow" localSheetId="7">場所表_尾道_更新!$B$5:$L$5</definedName>
    <definedName name="StartRow" localSheetId="6">場所表_尾道_新規!$B$5:$M$5</definedName>
    <definedName name="StartRow" localSheetId="5">場所表_福山西_更新!$B$5:$K$5</definedName>
    <definedName name="StartRow" localSheetId="4">場所表_福山西_新規!$B$5:$K$5</definedName>
    <definedName name="データ" localSheetId="1">所属別事業量一覧表!$A$6:$BO$15</definedName>
    <definedName name="一覧表" localSheetId="1">所属別事業量一覧表!$A$9:$BO$15</definedName>
    <definedName name="一覧表" localSheetId="3">場所表_更新!$A$5:$L$7</definedName>
    <definedName name="一覧表" localSheetId="2">場所表_新規!$A$5:$M$7</definedName>
    <definedName name="一覧表" localSheetId="7">場所表_尾道_更新!$B$5:$L$11</definedName>
    <definedName name="一覧表" localSheetId="6">場所表_尾道_新規!$B$5:$M$31</definedName>
    <definedName name="一覧表" localSheetId="5">場所表_福山西_更新!$B$5:$K$33</definedName>
    <definedName name="一覧表" localSheetId="4">場所表_福山西_新規!$B$5:$K$8</definedName>
    <definedName name="一覧表" localSheetId="0">設計書!$A$6:$H$12</definedName>
    <definedName name="規制番号" localSheetId="3">場所表_更新!$J$2</definedName>
    <definedName name="規制番号" localSheetId="7">場所表_尾道_更新!#REF!</definedName>
    <definedName name="規制番号" localSheetId="5">場所表_福山西_更新!#REF!</definedName>
    <definedName name="区分" localSheetId="2">場所表_新規!$B$2</definedName>
    <definedName name="区分" localSheetId="6">場所表_尾道_新規!$C$2</definedName>
    <definedName name="区分" localSheetId="4">場所表_福山西_新規!$C$2</definedName>
    <definedName name="警察署名" localSheetId="3">場所表_更新!$I$1</definedName>
    <definedName name="警察署名" localSheetId="2">場所表_新規!$J$1</definedName>
    <definedName name="警察署名" localSheetId="7">場所表_尾道_更新!$L$1</definedName>
    <definedName name="警察署名" localSheetId="6">場所表_尾道_新規!$M$1</definedName>
    <definedName name="警察署名" localSheetId="5">場所表_福山西_更新!$K$1</definedName>
    <definedName name="警察署名" localSheetId="4">場所表_福山西_新規!$K$1</definedName>
    <definedName name="交_通_規_制_課">設計書!$H$3</definedName>
    <definedName name="交通整理員" localSheetId="0">設計書!$D$14:$G$17</definedName>
    <definedName name="交通整理員Ａ" localSheetId="0">設計書!$E$14</definedName>
    <definedName name="交通整理員Ａ_夜間" localSheetId="0">設計書!$E$15</definedName>
    <definedName name="交通整理員B" localSheetId="0">設計書!$E$16</definedName>
    <definedName name="交通整理員Ｂ_夜間" localSheetId="0">設計書!$E$17</definedName>
    <definedName name="更新合計" localSheetId="3">場所表_更新!$D$8</definedName>
    <definedName name="更新合計" localSheetId="7">場所表_尾道_更新!$E$12</definedName>
    <definedName name="更新合計" localSheetId="5">場所表_福山西_更新!$E$34</definedName>
    <definedName name="合計" localSheetId="0">設計書!$H$24</definedName>
    <definedName name="事業量" localSheetId="3">場所表_更新!$F$3:$I$7</definedName>
    <definedName name="事業量" localSheetId="2">場所表_新規!$G$3:$J$7</definedName>
    <definedName name="事業量" localSheetId="7">場所表_尾道_更新!$G$3:$L$11</definedName>
    <definedName name="事業量" localSheetId="6">場所表_尾道_新規!$H$3:$M$31</definedName>
    <definedName name="事業量" localSheetId="5">場所表_福山西_更新!$G$3:$K$33</definedName>
    <definedName name="事業量" localSheetId="4">場所表_福山西_新規!$H$3:$K$8</definedName>
    <definedName name="事業量新規更新合計" localSheetId="3">場所表_更新!$F$3:$H$11</definedName>
    <definedName name="事業量新規更新合計" localSheetId="7">場所表_尾道_更新!$G$3:$K$15</definedName>
    <definedName name="事業量新規更新合計" localSheetId="5">場所表_福山西_更新!$G$3:$J$37</definedName>
    <definedName name="事業量新規合計" localSheetId="2">場所表_新規!$G$3:$I$9</definedName>
    <definedName name="事業量新規合計" localSheetId="6">場所表_尾道_新規!$H$3:$L$33</definedName>
    <definedName name="事業量新規合計" localSheetId="4">場所表_福山西_新規!$H$3:$J$10</definedName>
    <definedName name="場所" localSheetId="3">場所表_更新!$L$2</definedName>
    <definedName name="場所" localSheetId="2">場所表_新規!$M$2</definedName>
    <definedName name="場所" localSheetId="7">場所表_尾道_更新!#REF!</definedName>
    <definedName name="場所" localSheetId="6">場所表_尾道_新規!#REF!</definedName>
    <definedName name="場所" localSheetId="5">場所表_福山西_更新!#REF!</definedName>
    <definedName name="場所" localSheetId="4">場所表_福山西_新規!#REF!</definedName>
    <definedName name="新規更新合計" localSheetId="3">場所表_更新!$A$10:$I$11</definedName>
    <definedName name="新規更新合計" localSheetId="7">場所表_尾道_更新!$B$14:$L$15</definedName>
    <definedName name="新規更新合計" localSheetId="5">場所表_福山西_更新!$B$36:$K$37</definedName>
    <definedName name="新規更新合計値" localSheetId="3">場所表_更新!$D$10</definedName>
    <definedName name="新規更新合計値" localSheetId="7">場所表_尾道_更新!$E$14</definedName>
    <definedName name="新規更新合計値" localSheetId="5">場所表_福山西_更新!$E$36</definedName>
    <definedName name="新規合計" localSheetId="2">場所表_新規!$E$8</definedName>
    <definedName name="新規合計" localSheetId="6">場所表_尾道_新規!$F$32</definedName>
    <definedName name="新規合計" localSheetId="4">場所表_福山西_新規!$F$9</definedName>
    <definedName name="数" localSheetId="3">場所表_更新!$E$2</definedName>
    <definedName name="数" localSheetId="2">場所表_新規!$F$2</definedName>
    <definedName name="数" localSheetId="7">場所表_尾道_更新!$F$2</definedName>
    <definedName name="数" localSheetId="6">場所表_尾道_新規!$G$2</definedName>
    <definedName name="数" localSheetId="5">場所表_福山西_更新!$F$2</definedName>
    <definedName name="数" localSheetId="4">場所表_福山西_新規!$G$2</definedName>
    <definedName name="整理番号" localSheetId="2">場所表_新規!$K$2</definedName>
    <definedName name="整理番号" localSheetId="6">場所表_尾道_新規!#REF!</definedName>
    <definedName name="整理番号" localSheetId="4">場所表_福山西_新規!#REF!</definedName>
    <definedName name="単位" localSheetId="3">場所表_更新!$F$4:$H$4</definedName>
    <definedName name="単位" localSheetId="2">場所表_新規!$G$4:$I$4</definedName>
    <definedName name="単位" localSheetId="7">場所表_尾道_更新!$G$4:$K$4</definedName>
    <definedName name="単位" localSheetId="6">場所表_尾道_新規!$H$4:$L$4</definedName>
    <definedName name="単位" localSheetId="5">場所表_福山西_更新!$G$4:$J$4</definedName>
    <definedName name="単位" localSheetId="4">場所表_福山西_新規!$H$4:$J$4</definedName>
    <definedName name="単価" localSheetId="0">設計書!$G$5</definedName>
    <definedName name="道路種別" localSheetId="3">場所表_更新!$K$2</definedName>
    <definedName name="道路種別" localSheetId="2">場所表_新規!$L$2</definedName>
    <definedName name="道路種別" localSheetId="7">場所表_尾道_更新!#REF!</definedName>
    <definedName name="道路種別" localSheetId="6">場所表_尾道_新規!#REF!</definedName>
    <definedName name="道路種別" localSheetId="5">場所表_福山西_更新!#REF!</definedName>
    <definedName name="道路種別" localSheetId="4">場所表_福山西_新規!#REF!</definedName>
    <definedName name="発注分類" localSheetId="3">場所表_更新!$F$3:$H$3</definedName>
    <definedName name="発注分類" localSheetId="2">場所表_新規!$G$3:$I$3</definedName>
    <definedName name="発注分類" localSheetId="7">場所表_尾道_更新!$G$3:$K$3</definedName>
    <definedName name="発注分類" localSheetId="6">場所表_尾道_新規!$H$3:$L$3</definedName>
    <definedName name="発注分類" localSheetId="5">場所表_福山西_更新!$G$3:$J$3</definedName>
    <definedName name="発注分類" localSheetId="4">場所表_福山西_新規!$H$3:$J$3</definedName>
    <definedName name="備考" localSheetId="3">場所表_更新!$I$3</definedName>
    <definedName name="備考" localSheetId="2">場所表_新規!$J$3</definedName>
    <definedName name="備考" localSheetId="7">場所表_尾道_更新!$L$3</definedName>
    <definedName name="備考" localSheetId="6">場所表_尾道_新規!$M$3</definedName>
    <definedName name="備考" localSheetId="5">場所表_福山西_更新!$K$3</definedName>
    <definedName name="備考" localSheetId="4">場所表_福山西_新規!$K$3</definedName>
    <definedName name="標示種別" localSheetId="3">場所表_更新!$D$2</definedName>
    <definedName name="標示種別" localSheetId="2">場所表_新規!$E$2</definedName>
    <definedName name="標示種別" localSheetId="7">場所表_尾道_更新!$E$2</definedName>
    <definedName name="標示種別" localSheetId="6">場所表_尾道_新規!$F$2</definedName>
    <definedName name="標示種別" localSheetId="5">場所表_福山西_更新!$E$2</definedName>
    <definedName name="標示種別" localSheetId="4">場所表_福山西_新規!$F$2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8" l="1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/>
  <c r="G8" i="38"/>
  <c r="H8" i="38"/>
  <c r="F8" i="38"/>
  <c r="H8" i="37"/>
  <c r="G10" i="38" s="1"/>
  <c r="I8" i="37"/>
  <c r="H10" i="38" s="1"/>
  <c r="G8" i="37"/>
  <c r="F10" i="38" s="1"/>
  <c r="A6" i="38"/>
  <c r="C1" i="37"/>
  <c r="G9" i="38"/>
  <c r="G11" i="38" s="1"/>
  <c r="H9" i="38"/>
  <c r="A10" i="38"/>
  <c r="H9" i="37"/>
  <c r="F9" i="38"/>
  <c r="A8" i="38"/>
  <c r="I9" i="37"/>
  <c r="H11" i="38" s="1"/>
  <c r="G9" i="37"/>
  <c r="F11" i="38" s="1"/>
  <c r="A8" i="37"/>
  <c r="B1" i="38" l="1"/>
</calcChain>
</file>

<file path=xl/sharedStrings.xml><?xml version="1.0" encoding="utf-8"?>
<sst xmlns="http://schemas.openxmlformats.org/spreadsheetml/2006/main" count="654" uniqueCount="216">
  <si>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</si>
  <si>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</si>
  <si>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</si>
  <si>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</si>
  <si>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</si>
  <si>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</si>
  <si>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</si>
  <si>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</si>
  <si>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</si>
  <si>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</si>
  <si>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</si>
  <si>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</si>
  <si>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</si>
  <si>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</si>
  <si>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</si>
  <si>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</si>
  <si>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</si>
  <si>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</si>
  <si>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</si>
  <si>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</si>
  <si>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</si>
  <si>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</si>
  <si>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</si>
  <si>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</si>
  <si>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</si>
  <si>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</si>
  <si>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</si>
  <si>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</si>
  <si>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</si>
  <si>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</si>
  <si>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</si>
  <si>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</si>
  <si>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</si>
  <si>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</si>
  <si>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</si>
  <si>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</si>
  <si>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</si>
  <si>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</si>
  <si>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</si>
  <si>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</si>
  <si>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</si>
  <si>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</si>
  <si>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</si>
  <si>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</si>
  <si>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</si>
  <si>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</si>
  <si>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</si>
  <si>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</si>
  <si>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</si>
  <si>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</si>
  <si>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</si>
  <si>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</si>
  <si>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</si>
  <si>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</si>
  <si>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</si>
  <si>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</si>
  <si>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</si>
  <si>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</si>
  <si>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</si>
  <si>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</si>
  <si>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</si>
  <si>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</si>
  <si>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</si>
  <si>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</si>
  <si>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</si>
  <si>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</si>
  <si>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</si>
  <si>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</si>
  <si>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</si>
  <si>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</si>
  <si>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</si>
  <si>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</si>
  <si>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</si>
  <si>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</si>
  <si>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</si>
  <si>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</si>
  <si>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</si>
  <si>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</si>
  <si>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</si>
  <si>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</si>
  <si>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</si>
  <si>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福山市山手町3丁目13番15号先交差点</t>
  </si>
  <si>
    <t>横断歩道等　実線４５㎝幅</t>
  </si>
  <si>
    <t>溶融式（白）</t>
  </si>
  <si>
    <t>m</t>
  </si>
  <si>
    <t>実線３０㎝幅</t>
  </si>
  <si>
    <t>実線１５㎝幅</t>
  </si>
  <si>
    <t>溶融式（黄）</t>
  </si>
  <si>
    <t>図示</t>
  </si>
  <si>
    <t>自転車マーク</t>
  </si>
  <si>
    <t>個</t>
  </si>
  <si>
    <t>削除</t>
  </si>
  <si>
    <t>横断歩道　実線（白）</t>
  </si>
  <si>
    <t>福山市神村町4855番地南側</t>
  </si>
  <si>
    <t>県道(福山尾道線)</t>
  </si>
  <si>
    <t>４ｍ　11縞</t>
  </si>
  <si>
    <t>横断歩道予告　図示（白）</t>
  </si>
  <si>
    <t>東側　予告　近_x000D_
東側　予告　遠_x000D_
西側　予告　近_x000D_
西側　予告　遠</t>
  </si>
  <si>
    <t>停止線　実線（白）</t>
  </si>
  <si>
    <t>西側　停止線_x000D_
東側　停止線</t>
  </si>
  <si>
    <t>(削)その他　線</t>
  </si>
  <si>
    <t>中央線（黄色）２本を削除_x000D_
中央線（黄色）の２本を削除_x000D_
中央線（黄色）に挟まれた白線を削除_x000D_
外側線4m</t>
  </si>
  <si>
    <t>第12-7-0738</t>
  </si>
  <si>
    <t>市道</t>
  </si>
  <si>
    <t>止まれ文字　図示（白）</t>
  </si>
  <si>
    <t>北西側　止まれ（小）施工_x000D_
南東側　止まれ　縮小施工</t>
  </si>
  <si>
    <t>南東側　停止線　塗り替え_x000D_
北西側　停止線　塗り替え</t>
  </si>
  <si>
    <t>第20-7-0507</t>
  </si>
  <si>
    <t>福山市松永町5丁目29番9号先交差点</t>
  </si>
  <si>
    <t>4m7縞</t>
  </si>
  <si>
    <t>北側図示、近_x000D_
北側図示、遠_x000D_
南側図示、近_x000D_
南側図示、遠</t>
  </si>
  <si>
    <t>北側3.2m_x000D_
南側3.2m</t>
  </si>
  <si>
    <t>第12-7-2963</t>
  </si>
  <si>
    <t>福山市沼隈町草深639番地2先交差点</t>
  </si>
  <si>
    <t>南西側止まれ（小）施工</t>
  </si>
  <si>
    <t>南西側　停止線３ｍ</t>
  </si>
  <si>
    <t>第12-7-0947</t>
  </si>
  <si>
    <t>福山市瀬戸町625番地先交差点</t>
  </si>
  <si>
    <t>南東側：止まれ（小）施行</t>
  </si>
  <si>
    <t>南東側：停止線6m</t>
  </si>
  <si>
    <t>第20-7-1476</t>
  </si>
  <si>
    <t>福山市瀬戸町長和1,628番地の2先交差点</t>
  </si>
  <si>
    <t>西側　予告　近_x000D_
西側　予告　遠_x000D_
東側　予告　近_x000D_
東側　予告　遠</t>
  </si>
  <si>
    <t>西側　停止線　3.5m　塗り替え_x000D_
東側　停止線　3.5m　塗り替え</t>
  </si>
  <si>
    <t>第20-7-1477</t>
  </si>
  <si>
    <t>福山市瀬戸町長和1,875番地の1先交差点</t>
  </si>
  <si>
    <t>6縞　全て塗り替え</t>
  </si>
  <si>
    <t>南東側　予告　近_x000D_
南東側　予告　遠_x000D_
北西側　予告　近_x000D_
北西側　予告　遠</t>
  </si>
  <si>
    <t>南東側　停止線　３ｍ　塗り替え_x000D_
北西側　停止線　３ｍ　塗り替え</t>
  </si>
  <si>
    <t>第20-7-1681</t>
  </si>
  <si>
    <t>福山市瀬戸町長和1,989番地1先交差点</t>
  </si>
  <si>
    <t>西側　停止線　2.6ｍ　塗り替え_x000D_
東側　停止線　2.6ｍ　塗り替え</t>
  </si>
  <si>
    <t>第12-7-0759</t>
  </si>
  <si>
    <t>福山市瀬戸町長和994番地先交差点</t>
  </si>
  <si>
    <t>東側　止まれ　塗り替え</t>
  </si>
  <si>
    <t>東側　停止線　6m</t>
  </si>
  <si>
    <t>第12-7-0751</t>
  </si>
  <si>
    <t>福山市津之郷町1,012の1番地先交差点</t>
  </si>
  <si>
    <t>南西側　止まれ　塗り替え</t>
  </si>
  <si>
    <t>南西側　停止線　１．８ｍ　塗り替え</t>
  </si>
  <si>
    <t>第12-7-0421</t>
  </si>
  <si>
    <t>福山市津之郷町加屋221の1番地南東角先交差点</t>
  </si>
  <si>
    <t>北西側　止まれ　塗り替え_x000D_
南東側　止まれ　塗り替え</t>
  </si>
  <si>
    <t>南東側　停止線　2ｍ　塗り替え_x000D_
北西側　停止線　2.5m　塗り替え</t>
  </si>
  <si>
    <t>第12-7-0749</t>
  </si>
  <si>
    <t>福山市津之郷町津之郷765番地先交差点</t>
  </si>
  <si>
    <t>北西側　止まれ　塗り替え</t>
  </si>
  <si>
    <t>北西側　停止線　４ｍ　塗り替え</t>
  </si>
  <si>
    <t>第20-7-2253</t>
  </si>
  <si>
    <t>福山市東明王台1番1号先（東明王台入口交差点）</t>
  </si>
  <si>
    <t>南側　停止線のみ塗り直し</t>
  </si>
  <si>
    <t>第12-7-0076</t>
  </si>
  <si>
    <t>福山市本郷町1,656番地4先交差点</t>
  </si>
  <si>
    <t>西側　止まれ　塗り替え</t>
  </si>
  <si>
    <t>西側停止線塗り替え</t>
  </si>
  <si>
    <t>尾道市因島中庄町220番地2先交差点</t>
  </si>
  <si>
    <t>241170105_x000D_
(第20-5-0879)</t>
  </si>
  <si>
    <t>南西側　予告縮小更新2個_x000D_
北東側　予告縮小2個新設</t>
  </si>
  <si>
    <t>西側　停止線5m新設_x000D_
北東側　停止線4.5m更新_x000D_
南西側停止線2m削除後2.5m前出しして2m移設更新</t>
  </si>
  <si>
    <t>(削)横断歩道　実線（白）</t>
  </si>
  <si>
    <t>1.3m3縞3.2m2縞4.2m4縞削除後5m北東方向へ3m9縞移設更新</t>
  </si>
  <si>
    <t>(削)横断歩道予告　図示（白）</t>
  </si>
  <si>
    <t>西側　予告縮小2割分削除後前方へ移設更新2個</t>
  </si>
  <si>
    <t>(削)停止線　実線（白）</t>
  </si>
  <si>
    <t>尾道市因島中庄町3,309番地4先交差点</t>
  </si>
  <si>
    <t>北東側　4m15縞（北から3・4縞目除く）削除_x000D_
北西側　1.8ｍ2縞・2.4m分1縞・2.7m（30cm幅）1縞削除</t>
  </si>
  <si>
    <t>北東側（南側道路）　予告縮小2個削除_x000D_
南西側　予告縮小削除1個</t>
  </si>
  <si>
    <t>北東側　停止線8.7m削除_x000D_
北西側　1.8m削除_x000D_
南西側　3m削除</t>
  </si>
  <si>
    <t>その他　線</t>
  </si>
  <si>
    <t>尾道市因島土生町2,293番地1先から同市因島重井町651番地20先までの間</t>
  </si>
  <si>
    <t>国道317号</t>
  </si>
  <si>
    <t>実線（因島土生町2293番地1先から因島田熊町5057番地1先までの間）_x000D_
破線（因島田熊町5057番地1先から同町5051番地4先までの間）_x000D_
実線（因島田熊町5051番地4先から因島重井町1092番地1先までの間）_x000D_
破線（因島重井町1092番地1先から同町1050番地1先までの間）_x000D_
実線（因島重井町1050番地1先から同町651番地20先までの間）</t>
  </si>
  <si>
    <t>(削)はみ出し通行禁止　実線（黄）</t>
  </si>
  <si>
    <t>尾道市栗原町1,268番地1南東角先交差点</t>
  </si>
  <si>
    <t>外側線東側1.7m・西側1.9m新設</t>
  </si>
  <si>
    <t>尾道市瀬戸田町荻2,680番地1先</t>
  </si>
  <si>
    <t>両側外側線4m×2新設_x000D_
黄色中央線4ｍ新設</t>
  </si>
  <si>
    <t>4ｍ4縞分削除</t>
  </si>
  <si>
    <t>東側　縮小2個削除_x000D_
西側　縮小2個削除</t>
  </si>
  <si>
    <t>西側停止線2.6m削除_x000D_
東側停止線0.8m分削除</t>
  </si>
  <si>
    <t>尾道市瀬戸田町垂水1,260番地先交差点</t>
  </si>
  <si>
    <t>南側3.5m１縞、4m７縞全削除（残存率約３割）</t>
  </si>
  <si>
    <t>241170105_x000D_
(第20-5-0774)</t>
  </si>
  <si>
    <t>尾道市瀬戸田町垂水1,442番地1先交差点</t>
  </si>
  <si>
    <t>東側　外側線4m新設_x000D_
西側　外側線4m新設_x000D_
黄色中央線4m新設</t>
  </si>
  <si>
    <t>4m9縞</t>
  </si>
  <si>
    <t>南側　予告縮小削除2個_x000D_
北側　予告縮小削除2個</t>
  </si>
  <si>
    <t>南側　2.9m_x000D_
北側　2.9m</t>
  </si>
  <si>
    <t>尾道市瀬戸田町垂水1442番地1北方40メートル先</t>
  </si>
  <si>
    <t>3.8m10縞</t>
  </si>
  <si>
    <t>241170105_x000D_
(第20-5-0907)</t>
  </si>
  <si>
    <t>南側　予告縮小新設2個_x000D_
北側　予告縮小新設2個</t>
  </si>
  <si>
    <t>北側　2.9m_x000D_
南側　2.9m</t>
  </si>
  <si>
    <t>自転車横断帯　自転車マーク</t>
  </si>
  <si>
    <t>241170105_x000D_
(第24の2-4-0187)</t>
  </si>
  <si>
    <t>自転車横断帯　実線（白）</t>
  </si>
  <si>
    <t>尾道市瀬戸田町中野436番地先交差点</t>
  </si>
  <si>
    <t>南側3m4縞削除</t>
  </si>
  <si>
    <t>241170105_x000D_
(第20-5-0834)</t>
  </si>
  <si>
    <t>第20-5-0774</t>
  </si>
  <si>
    <t>東側　南から2.4m，3m，2.3m，1.4m，2.2m１縞ずつ，3m4縞更新_x000D_
北側　4m8縞更新</t>
  </si>
  <si>
    <t>南側　予告縮小遠側削除後、近側のさらに近側に縮小1個新設_x000D_
東側　予告縮小更新2個</t>
  </si>
  <si>
    <t>南側　3.1m更新_x000D_
東側　2m更新_x000D_
北側　3.1m更新</t>
  </si>
  <si>
    <t>北側　予告標準2割分削除後縮小更新2個</t>
  </si>
  <si>
    <t>第20-5-0834</t>
  </si>
  <si>
    <t>東側　南から1.3m1縞・3m9縞・1.7m1縞更新_x000D_
北側　3m7縞更新</t>
  </si>
  <si>
    <t>東側　予告縮小更新2個_x000D_
北側　予告縮小更新2個_x000D_
南側　予告縮小近側更新1個、さらに近側に縮小1個新設</t>
  </si>
  <si>
    <t>東側　3m更新_x000D_
北側　2.8ｍ更新_x000D_
南側　2.8ｍ更新</t>
  </si>
  <si>
    <t>４ｍ６縞塗り替え</t>
    <phoneticPr fontId="2"/>
  </si>
  <si>
    <t>北側から２縞目は更新せず、そのほかを塗り替え</t>
    <phoneticPr fontId="2"/>
  </si>
  <si>
    <t>(№ 8-19)</t>
  </si>
  <si>
    <t>〃</t>
  </si>
  <si>
    <t>尾道</t>
  </si>
  <si>
    <t>新規</t>
  </si>
  <si>
    <t/>
  </si>
  <si>
    <t>福山西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</si>
</sst>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_);\(&quot;¥&quot;#,##0\)"/>
    <numFmt numFmtId="177" formatCode="#,##0_ "/>
    <numFmt numFmtId="178" formatCode="#,##0.00_ "/>
    <numFmt numFmtId="179" formatCode="#,##0.0_ "/>
    <numFmt numFmtId="180" formatCode="#,##0_);[Red]\(#,##0\)"/>
    <numFmt numFmtId="181" formatCode="[$-411]ggge&quot;年&quot;m&quot;月&quot;d&quot;日&quot;;@"/>
    <numFmt numFmtId="182" formatCode="&quot;第&quot;0&quot;回&quot;"/>
    <numFmt numFmtId="183" formatCode="&quot;W=&quot;0&quot;cm&quot;"/>
    <numFmt numFmtId="184" formatCode="&quot;W=&quot;@&quot;cm&quot;"/>
    <numFmt numFmtId="185" formatCode="#,##0.0_);[Red]\(#,##0.0\)"/>
    <numFmt numFmtId="186" formatCode="\(@\)"/>
    <numFmt numFmtId="187" formatCode="\№#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176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9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22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3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176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3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shrinkToFit="1"/>
    </xf>
    <xf numFmtId="0" fontId="8" fillId="0" borderId="0" xfId="0" applyFont="1" applyAlignment="1">
      <alignment shrinkToFit="1"/>
    </xf>
    <xf numFmtId="184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9" fontId="8" fillId="0" borderId="0" xfId="0" applyNumberFormat="1" applyFont="1" applyAlignment="1">
      <alignment shrinkToFit="1"/>
    </xf>
    <xf numFmtId="176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Alignment="1">
      <alignment shrinkToFit="1"/>
    </xf>
    <xf numFmtId="58" fontId="8" fillId="0" borderId="0" xfId="10" applyFont="1" applyAlignment="1">
      <alignment shrinkToFit="1"/>
    </xf>
    <xf numFmtId="185" fontId="8" fillId="0" borderId="21" xfId="0" applyNumberFormat="1" applyFont="1" applyFill="1" applyBorder="1" applyAlignment="1">
      <alignment horizontal="center" vertical="center" wrapText="1"/>
    </xf>
    <xf numFmtId="185" fontId="8" fillId="0" borderId="15" xfId="0" applyNumberFormat="1" applyFont="1" applyFill="1" applyBorder="1" applyAlignment="1">
      <alignment horizontal="center" vertical="center" wrapText="1"/>
    </xf>
    <xf numFmtId="185" fontId="8" fillId="0" borderId="22" xfId="0" applyNumberFormat="1" applyFont="1" applyFill="1" applyBorder="1" applyAlignment="1">
      <alignment horizontal="center" vertical="center" wrapText="1"/>
    </xf>
    <xf numFmtId="185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3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80" fontId="8" fillId="0" borderId="6" xfId="0" applyNumberFormat="1" applyFont="1" applyFill="1" applyBorder="1" applyAlignment="1">
      <alignment vertical="center" shrinkToFit="1"/>
    </xf>
    <xf numFmtId="180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5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6" fontId="5" fillId="0" borderId="31" xfId="12" applyNumberFormat="1" applyBorder="1" applyAlignment="1">
      <alignment horizontal="center" vertical="center" wrapText="1"/>
    </xf>
    <xf numFmtId="186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vertical="center" shrinkToFit="1"/>
    </xf>
    <xf numFmtId="180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3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83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horizontal="center" vertical="center" shrinkToFit="1"/>
    </xf>
    <xf numFmtId="177" fontId="8" fillId="0" borderId="13" xfId="9" applyNumberFormat="1" applyFont="1" applyFill="1" applyBorder="1" applyAlignment="1">
      <alignment vertical="center" shrinkToFit="1"/>
    </xf>
    <xf numFmtId="177" fontId="8" fillId="0" borderId="43" xfId="9" applyNumberFormat="1" applyFont="1" applyFill="1" applyBorder="1" applyAlignment="1">
      <alignment vertical="center" shrinkToFit="1"/>
    </xf>
    <xf numFmtId="180" fontId="8" fillId="0" borderId="16" xfId="0" applyNumberFormat="1" applyFont="1" applyFill="1" applyBorder="1" applyAlignment="1">
      <alignment vertical="center" shrinkToFit="1"/>
    </xf>
    <xf numFmtId="180" fontId="8" fillId="0" borderId="26" xfId="0" applyNumberFormat="1" applyFont="1" applyFill="1" applyBorder="1" applyAlignment="1">
      <alignment vertical="center" shrinkToFit="1"/>
    </xf>
    <xf numFmtId="180" fontId="8" fillId="0" borderId="18" xfId="0" applyNumberFormat="1" applyFont="1" applyFill="1" applyBorder="1" applyAlignment="1">
      <alignment vertical="center" shrinkToFit="1"/>
    </xf>
    <xf numFmtId="180" fontId="8" fillId="0" borderId="21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0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Border="1" applyAlignment="1">
      <alignment vertical="center" shrinkToFit="1"/>
    </xf>
    <xf numFmtId="177" fontId="8" fillId="0" borderId="23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179" fontId="8" fillId="0" borderId="10" xfId="0" applyNumberFormat="1" applyFont="1" applyFill="1" applyBorder="1" applyAlignment="1">
      <alignment vertical="center" shrinkToFit="1"/>
    </xf>
    <xf numFmtId="179" fontId="8" fillId="0" borderId="13" xfId="9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3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179" fontId="8" fillId="0" borderId="17" xfId="0" applyNumberFormat="1" applyFont="1" applyFill="1" applyBorder="1" applyAlignment="1">
      <alignment vertical="center" shrinkToFit="1"/>
    </xf>
    <xf numFmtId="179" fontId="8" fillId="0" borderId="19" xfId="0" applyNumberFormat="1" applyFont="1" applyFill="1" applyBorder="1" applyAlignment="1">
      <alignment vertical="center" shrinkToFit="1"/>
    </xf>
    <xf numFmtId="179" fontId="8" fillId="0" borderId="23" xfId="0" applyNumberFormat="1" applyFont="1" applyFill="1" applyBorder="1" applyAlignment="1">
      <alignment vertical="center" shrinkToFit="1"/>
    </xf>
    <xf numFmtId="179" fontId="8" fillId="0" borderId="44" xfId="0" applyNumberFormat="1" applyFont="1" applyFill="1" applyBorder="1" applyAlignment="1">
      <alignment vertical="center" shrinkToFit="1"/>
    </xf>
    <xf numFmtId="179" fontId="8" fillId="0" borderId="8" xfId="0" applyNumberFormat="1" applyFont="1" applyFill="1" applyBorder="1" applyAlignment="1">
      <alignment vertical="center" shrinkToFit="1"/>
    </xf>
    <xf numFmtId="187" fontId="13" fillId="0" borderId="0" xfId="12" applyNumberFormat="1" applyFont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5" fontId="8" fillId="0" borderId="54" xfId="0" applyNumberFormat="1" applyFont="1" applyFill="1" applyBorder="1" applyAlignment="1">
      <alignment horizontal="center" vertical="center" wrapText="1"/>
    </xf>
    <xf numFmtId="185" fontId="8" fillId="0" borderId="46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85" fontId="8" fillId="0" borderId="5" xfId="0" applyNumberFormat="1" applyFont="1" applyFill="1" applyBorder="1" applyAlignment="1">
      <alignment horizontal="center" vertical="center" wrapText="1"/>
    </xf>
    <xf numFmtId="185" fontId="8" fillId="0" borderId="45" xfId="0" applyNumberFormat="1" applyFont="1" applyFill="1" applyBorder="1" applyAlignment="1">
      <alignment horizontal="center" vertical="center" wrapText="1"/>
    </xf>
    <xf numFmtId="185" fontId="8" fillId="0" borderId="55" xfId="0" applyNumberFormat="1" applyFont="1" applyFill="1" applyBorder="1" applyAlignment="1">
      <alignment horizontal="center" vertical="center" wrapText="1"/>
    </xf>
    <xf numFmtId="185" fontId="8" fillId="0" borderId="18" xfId="0" applyNumberFormat="1" applyFont="1" applyFill="1" applyBorder="1" applyAlignment="1">
      <alignment horizontal="center" vertical="center" shrinkToFit="1"/>
    </xf>
    <xf numFmtId="185" fontId="8" fillId="0" borderId="19" xfId="0" applyNumberFormat="1" applyFont="1" applyFill="1" applyBorder="1" applyAlignment="1">
      <alignment horizontal="center" vertical="center" shrinkToFit="1"/>
    </xf>
    <xf numFmtId="185" fontId="8" fillId="0" borderId="56" xfId="0" applyNumberFormat="1" applyFont="1" applyFill="1" applyBorder="1" applyAlignment="1">
      <alignment horizontal="center" vertical="center" wrapText="1"/>
    </xf>
    <xf numFmtId="185" fontId="8" fillId="0" borderId="57" xfId="0" applyNumberFormat="1" applyFont="1" applyFill="1" applyBorder="1" applyAlignment="1">
      <alignment horizontal="center" vertical="center" wrapText="1"/>
    </xf>
    <xf numFmtId="185" fontId="8" fillId="0" borderId="11" xfId="0" applyNumberFormat="1" applyFont="1" applyFill="1" applyBorder="1" applyAlignment="1">
      <alignment horizontal="center" vertical="center" wrapText="1"/>
    </xf>
    <xf numFmtId="180" fontId="8" fillId="0" borderId="45" xfId="0" applyNumberFormat="1" applyFont="1" applyFill="1" applyBorder="1" applyAlignment="1">
      <alignment horizontal="center" vertical="center" wrapText="1"/>
    </xf>
    <xf numFmtId="180" fontId="8" fillId="0" borderId="58" xfId="0" applyNumberFormat="1" applyFont="1" applyFill="1" applyBorder="1" applyAlignment="1">
      <alignment horizontal="center" vertical="center" wrapText="1"/>
    </xf>
    <xf numFmtId="180" fontId="8" fillId="0" borderId="54" xfId="0" applyNumberFormat="1" applyFont="1" applyFill="1" applyBorder="1" applyAlignment="1">
      <alignment horizontal="center" vertical="center" shrinkToFit="1"/>
    </xf>
    <xf numFmtId="180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80" fontId="8" fillId="0" borderId="54" xfId="0" applyNumberFormat="1" applyFont="1" applyFill="1" applyBorder="1" applyAlignment="1">
      <alignment horizontal="center" vertical="center" wrapText="1"/>
    </xf>
    <xf numFmtId="180" fontId="8" fillId="0" borderId="46" xfId="0" applyNumberFormat="1" applyFont="1" applyFill="1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13" fillId="0" borderId="42" xfId="12" applyFont="1" applyBorder="1" applyAlignment="1">
      <alignment horizontal="center" vertical="center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5" fillId="0" borderId="26" xfId="12" applyBorder="1" applyAlignment="1">
      <alignment horizontal="center" vertical="center"/>
    </xf>
    <xf numFmtId="0" fontId="5" fillId="0" borderId="17" xfId="12" applyBorder="1" applyAlignment="1">
      <alignment horizontal="center" vertical="center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6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1352550</xdr:colOff>
      <xdr:row>4</xdr:row>
      <xdr:rowOff>24765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8045FD-AC17-41CC-9886-266A404DB4C8}"/>
            </a:ext>
          </a:extLst>
        </xdr:cNvPr>
        <xdr:cNvSpPr txBox="1"/>
      </xdr:nvSpPr>
      <xdr:spPr>
        <a:xfrm>
          <a:off x="1352550" y="853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97155</xdr:colOff>
      <xdr:row>4</xdr:row>
      <xdr:rowOff>95250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1FB4C2-B92F-47A8-8F30-589A95F18359}"/>
            </a:ext>
          </a:extLst>
        </xdr:cNvPr>
        <xdr:cNvSpPr txBox="1"/>
      </xdr:nvSpPr>
      <xdr:spPr>
        <a:xfrm>
          <a:off x="97155" y="923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showZeros="0" view="pageBreakPreview" zoomScaleNormal="100" zoomScaleSheetLayoutView="100" workbookViewId="0">
      <selection activeCell="D47" sqref="D47"/>
    </sheetView>
  </sheetViews>
  <sheetFormatPr defaultColWidth="9" defaultRowHeight="10.8" x14ac:dyDescent="0.15"/>
  <cols>
    <col min="1" max="1" width="34.109375" style="33" customWidth="1"/>
    <col min="2" max="2" width="8.77734375" style="34" hidden="1" customWidth="1"/>
    <col min="3" max="3" width="12.21875" style="33" hidden="1" customWidth="1"/>
    <col min="4" max="4" width="14.77734375" style="35" customWidth="1"/>
    <col min="5" max="6" width="8.6640625" style="36" customWidth="1"/>
    <col min="7" max="7" width="9.21875" style="32" customWidth="1"/>
    <col min="8" max="8" width="14.44140625" style="32" customWidth="1"/>
    <col min="9" max="9" width="10.77734375" style="32" hidden="1" customWidth="1"/>
    <col min="10" max="16384" width="9" style="2"/>
  </cols>
  <sheetData>
    <row r="1" spans="1:9" ht="33.75" customHeight="1" x14ac:dyDescent="0.15">
      <c r="A1" s="154" t="s">
        <v>43</v>
      </c>
      <c r="B1" s="154"/>
      <c r="C1" s="154"/>
      <c r="D1" s="154"/>
      <c r="E1" s="154"/>
      <c r="F1" s="154"/>
      <c r="G1" s="154"/>
      <c r="H1" s="154"/>
      <c r="I1" s="154"/>
    </row>
    <row r="2" spans="1:9" ht="13.2" x14ac:dyDescent="0.15">
      <c r="A2" s="3"/>
      <c r="B2" s="4"/>
      <c r="C2" s="4"/>
      <c r="D2" s="4"/>
      <c r="E2" s="5"/>
      <c r="F2" s="5"/>
      <c r="G2" s="1"/>
      <c r="H2" s="1" t="s">
        <v>210</v>
      </c>
      <c r="I2" s="1"/>
    </row>
    <row r="3" spans="1:9" ht="13.2" x14ac:dyDescent="0.15">
      <c r="A3" s="3"/>
      <c r="B3" s="7"/>
      <c r="C3" s="7"/>
      <c r="D3" s="7"/>
      <c r="E3" s="5"/>
      <c r="F3" s="5"/>
      <c r="G3" s="8"/>
      <c r="H3" s="8" t="s">
        <v>44</v>
      </c>
      <c r="I3" s="8"/>
    </row>
    <row r="4" spans="1:9" ht="4.5" customHeight="1" thickBot="1" x14ac:dyDescent="0.2">
      <c r="A4" s="9"/>
      <c r="B4" s="10"/>
      <c r="C4" s="9"/>
      <c r="D4" s="10"/>
      <c r="E4" s="11"/>
      <c r="F4" s="11"/>
      <c r="G4" s="12"/>
      <c r="H4" s="13"/>
      <c r="I4" s="13"/>
    </row>
    <row r="5" spans="1:9" ht="16.5" customHeight="1" thickBot="1" x14ac:dyDescent="0.2">
      <c r="A5" s="14" t="s">
        <v>0</v>
      </c>
      <c r="B5" s="15" t="s">
        <v>1</v>
      </c>
      <c r="C5" s="16" t="s">
        <v>2</v>
      </c>
      <c r="D5" s="15" t="s">
        <v>3</v>
      </c>
      <c r="E5" s="17" t="s">
        <v>4</v>
      </c>
      <c r="F5" s="17" t="s">
        <v>5</v>
      </c>
      <c r="G5" s="18" t="s">
        <v>6</v>
      </c>
      <c r="H5" s="19" t="s">
        <v>7</v>
      </c>
      <c r="I5" s="86" t="s">
        <v>8</v>
      </c>
    </row>
    <row r="6" spans="1:9" s="25" customFormat="1" ht="12.75" customHeight="1" x14ac:dyDescent="0.2">
      <c r="A6" s="20" t="s">
        <v>82</v>
      </c>
      <c r="B6" s="21">
        <v>45</v>
      </c>
      <c r="C6" s="22"/>
      <c r="D6" s="23" t="s">
        <v>83</v>
      </c>
      <c r="E6" s="138">
        <v>389.3</v>
      </c>
      <c r="F6" s="120" t="s">
        <v>84</v>
      </c>
      <c r="G6" s="121"/>
      <c r="H6" s="122"/>
      <c r="I6" s="24"/>
    </row>
    <row r="7" spans="1:9" s="25" customFormat="1" ht="12.75" customHeight="1" x14ac:dyDescent="0.2">
      <c r="A7" s="20" t="s">
        <v>85</v>
      </c>
      <c r="B7" s="21">
        <v>30</v>
      </c>
      <c r="C7" s="22"/>
      <c r="D7" s="23" t="s">
        <v>83</v>
      </c>
      <c r="E7" s="138">
        <v>30.5</v>
      </c>
      <c r="F7" s="30" t="s">
        <v>84</v>
      </c>
      <c r="G7" s="121"/>
      <c r="H7" s="122"/>
      <c r="I7" s="89" t="s">
        <v>214</v>
      </c>
    </row>
    <row r="8" spans="1:9" s="25" customFormat="1" ht="12.75" customHeight="1" x14ac:dyDescent="0.2">
      <c r="A8" s="20" t="s">
        <v>86</v>
      </c>
      <c r="B8" s="21">
        <v>15</v>
      </c>
      <c r="C8" s="22"/>
      <c r="D8" s="23" t="s">
        <v>83</v>
      </c>
      <c r="E8" s="138">
        <v>10404.200000000001</v>
      </c>
      <c r="F8" s="30" t="s">
        <v>84</v>
      </c>
      <c r="G8" s="121"/>
      <c r="H8" s="122"/>
      <c r="I8" s="89" t="s">
        <v>214</v>
      </c>
    </row>
    <row r="9" spans="1:9" s="25" customFormat="1" ht="12.75" customHeight="1" x14ac:dyDescent="0.2">
      <c r="A9" s="20"/>
      <c r="B9" s="21"/>
      <c r="C9" s="22"/>
      <c r="D9" s="23" t="s">
        <v>87</v>
      </c>
      <c r="E9" s="138">
        <v>8</v>
      </c>
      <c r="F9" s="30" t="s">
        <v>84</v>
      </c>
      <c r="G9" s="121"/>
      <c r="H9" s="122"/>
      <c r="I9" s="89" t="s">
        <v>214</v>
      </c>
    </row>
    <row r="10" spans="1:9" s="25" customFormat="1" ht="12.75" customHeight="1" x14ac:dyDescent="0.2">
      <c r="A10" s="20" t="s">
        <v>88</v>
      </c>
      <c r="B10" s="21"/>
      <c r="C10" s="22"/>
      <c r="D10" s="23" t="s">
        <v>83</v>
      </c>
      <c r="E10" s="138">
        <v>520</v>
      </c>
      <c r="F10" s="30" t="s">
        <v>84</v>
      </c>
      <c r="G10" s="121"/>
      <c r="H10" s="122"/>
      <c r="I10" s="89" t="s">
        <v>214</v>
      </c>
    </row>
    <row r="11" spans="1:9" s="25" customFormat="1" ht="12.75" customHeight="1" x14ac:dyDescent="0.2">
      <c r="A11" s="20" t="s">
        <v>89</v>
      </c>
      <c r="B11" s="21"/>
      <c r="C11" s="22"/>
      <c r="D11" s="23" t="s">
        <v>83</v>
      </c>
      <c r="E11" s="138">
        <v>2</v>
      </c>
      <c r="F11" s="30" t="s">
        <v>90</v>
      </c>
      <c r="G11" s="121"/>
      <c r="H11" s="122"/>
      <c r="I11" s="89" t="s">
        <v>214</v>
      </c>
    </row>
    <row r="12" spans="1:9" s="25" customFormat="1" ht="12.75" customHeight="1" thickBot="1" x14ac:dyDescent="0.25">
      <c r="A12" s="26" t="s">
        <v>91</v>
      </c>
      <c r="B12" s="27"/>
      <c r="C12" s="28"/>
      <c r="D12" s="28"/>
      <c r="E12" s="139">
        <v>3709.5</v>
      </c>
      <c r="F12" s="123" t="s">
        <v>84</v>
      </c>
      <c r="G12" s="124"/>
      <c r="H12" s="125"/>
      <c r="I12" s="89"/>
    </row>
    <row r="13" spans="1:9" s="29" customFormat="1" ht="14.25" customHeight="1" thickBot="1" x14ac:dyDescent="0.25">
      <c r="A13" s="152" t="s">
        <v>9</v>
      </c>
      <c r="B13" s="153"/>
      <c r="C13" s="153"/>
      <c r="D13" s="153"/>
      <c r="E13" s="153"/>
      <c r="F13" s="153"/>
      <c r="G13" s="153"/>
      <c r="H13" s="130"/>
      <c r="I13" s="90"/>
    </row>
    <row r="14" spans="1:9" s="29" customFormat="1" x14ac:dyDescent="0.2">
      <c r="A14" s="155" t="s">
        <v>80</v>
      </c>
      <c r="B14" s="30"/>
      <c r="C14" s="30"/>
      <c r="D14" s="104" t="s">
        <v>10</v>
      </c>
      <c r="E14" s="132"/>
      <c r="F14" s="30" t="s">
        <v>11</v>
      </c>
      <c r="G14" s="134"/>
      <c r="H14" s="131"/>
      <c r="I14" s="91"/>
    </row>
    <row r="15" spans="1:9" s="29" customFormat="1" x14ac:dyDescent="0.2">
      <c r="A15" s="156"/>
      <c r="B15" s="30"/>
      <c r="C15" s="30"/>
      <c r="D15" s="104" t="s">
        <v>12</v>
      </c>
      <c r="E15" s="132"/>
      <c r="F15" s="30" t="s">
        <v>11</v>
      </c>
      <c r="G15" s="134"/>
      <c r="H15" s="131"/>
      <c r="I15" s="91"/>
    </row>
    <row r="16" spans="1:9" s="29" customFormat="1" x14ac:dyDescent="0.2">
      <c r="A16" s="156"/>
      <c r="B16" s="30"/>
      <c r="C16" s="30"/>
      <c r="D16" s="104" t="s">
        <v>75</v>
      </c>
      <c r="E16" s="132">
        <v>52</v>
      </c>
      <c r="F16" s="30" t="s">
        <v>11</v>
      </c>
      <c r="G16" s="134"/>
      <c r="H16" s="131"/>
      <c r="I16" s="91"/>
    </row>
    <row r="17" spans="1:9" s="29" customFormat="1" ht="11.4" thickBot="1" x14ac:dyDescent="0.25">
      <c r="A17" s="157"/>
      <c r="B17" s="30"/>
      <c r="C17" s="30"/>
      <c r="D17" s="105" t="s">
        <v>13</v>
      </c>
      <c r="E17" s="133"/>
      <c r="F17" s="30" t="s">
        <v>11</v>
      </c>
      <c r="G17" s="134"/>
      <c r="H17" s="131"/>
      <c r="I17" s="91"/>
    </row>
    <row r="18" spans="1:9" s="29" customFormat="1" ht="14.25" customHeight="1" thickBot="1" x14ac:dyDescent="0.25">
      <c r="A18" s="152" t="s">
        <v>9</v>
      </c>
      <c r="B18" s="153"/>
      <c r="C18" s="153"/>
      <c r="D18" s="153"/>
      <c r="E18" s="153"/>
      <c r="F18" s="153"/>
      <c r="G18" s="153"/>
      <c r="H18" s="130"/>
      <c r="I18" s="92"/>
    </row>
    <row r="19" spans="1:9" ht="11.4" customHeight="1" x14ac:dyDescent="0.15">
      <c r="A19" s="160"/>
      <c r="B19" s="162" t="s">
        <v>14</v>
      </c>
      <c r="C19" s="162"/>
      <c r="D19" s="162"/>
      <c r="E19" s="162"/>
      <c r="F19" s="162"/>
      <c r="G19" s="162"/>
      <c r="H19" s="135"/>
    </row>
    <row r="20" spans="1:9" ht="11.4" customHeight="1" x14ac:dyDescent="0.15">
      <c r="A20" s="160"/>
      <c r="B20" s="162" t="s">
        <v>15</v>
      </c>
      <c r="C20" s="162"/>
      <c r="D20" s="162"/>
      <c r="E20" s="162"/>
      <c r="F20" s="162"/>
      <c r="G20" s="162"/>
      <c r="H20" s="135"/>
    </row>
    <row r="21" spans="1:9" ht="11.4" customHeight="1" thickBot="1" x14ac:dyDescent="0.2">
      <c r="A21" s="161"/>
      <c r="B21" s="163" t="s">
        <v>16</v>
      </c>
      <c r="C21" s="163"/>
      <c r="D21" s="163"/>
      <c r="E21" s="163"/>
      <c r="F21" s="163"/>
      <c r="G21" s="163"/>
      <c r="H21" s="136"/>
    </row>
    <row r="22" spans="1:9" ht="11.4" customHeight="1" x14ac:dyDescent="0.15">
      <c r="A22" s="158" t="s">
        <v>17</v>
      </c>
      <c r="B22" s="159"/>
      <c r="C22" s="159"/>
      <c r="D22" s="159"/>
      <c r="E22" s="159"/>
      <c r="F22" s="159"/>
      <c r="G22" s="159"/>
      <c r="H22" s="137"/>
    </row>
    <row r="23" spans="1:9" ht="11.4" customHeight="1" x14ac:dyDescent="0.15">
      <c r="A23" s="164" t="s">
        <v>18</v>
      </c>
      <c r="B23" s="165"/>
      <c r="C23" s="165"/>
      <c r="D23" s="165"/>
      <c r="E23" s="165"/>
      <c r="F23" s="165"/>
      <c r="G23" s="165"/>
      <c r="H23" s="135"/>
    </row>
    <row r="24" spans="1:9" ht="21" customHeight="1" thickBot="1" x14ac:dyDescent="0.2">
      <c r="A24" s="150" t="s">
        <v>19</v>
      </c>
      <c r="B24" s="151"/>
      <c r="C24" s="151"/>
      <c r="D24" s="151"/>
      <c r="E24" s="151"/>
      <c r="F24" s="151"/>
      <c r="G24" s="151"/>
      <c r="H24" s="136"/>
    </row>
    <row r="25" spans="1:9" ht="16.5" customHeight="1" x14ac:dyDescent="0.15">
      <c r="H25" s="37"/>
    </row>
    <row r="26" spans="1:9" ht="11.4" customHeight="1" x14ac:dyDescent="0.15"/>
    <row r="27" spans="1:9" s="33" customFormat="1" ht="11.4" customHeight="1" x14ac:dyDescent="0.15">
      <c r="B27" s="34"/>
      <c r="D27" s="35"/>
      <c r="E27" s="36"/>
      <c r="F27" s="36"/>
      <c r="G27" s="32"/>
      <c r="H27" s="32"/>
      <c r="I27" s="32"/>
    </row>
  </sheetData>
  <mergeCells count="11">
    <mergeCell ref="A24:G24"/>
    <mergeCell ref="A18:G18"/>
    <mergeCell ref="A1:I1"/>
    <mergeCell ref="A13:G13"/>
    <mergeCell ref="A14:A17"/>
    <mergeCell ref="A22:G22"/>
    <mergeCell ref="A19:A21"/>
    <mergeCell ref="B19:G19"/>
    <mergeCell ref="B20:G20"/>
    <mergeCell ref="B21:G21"/>
    <mergeCell ref="A23:G23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V25"/>
  <sheetViews>
    <sheetView showZeros="0" tabSelected="1" view="pageBreakPreview" zoomScaleNormal="100" workbookViewId="0">
      <selection activeCell="BT28" sqref="BT28"/>
    </sheetView>
  </sheetViews>
  <sheetFormatPr defaultColWidth="9" defaultRowHeight="10.8" x14ac:dyDescent="0.15"/>
  <cols>
    <col min="1" max="1" width="27.6640625" style="33" customWidth="1"/>
    <col min="2" max="2" width="7.44140625" style="34" hidden="1" customWidth="1"/>
    <col min="3" max="3" width="20.6640625" style="35" hidden="1" customWidth="1"/>
    <col min="4" max="4" width="11.77734375" style="33" hidden="1" customWidth="1"/>
    <col min="5" max="5" width="9.6640625" style="35" customWidth="1"/>
    <col min="6" max="41" width="5.77734375" style="40" hidden="1" customWidth="1"/>
    <col min="42" max="43" width="5.77734375" style="40" customWidth="1"/>
    <col min="44" max="45" width="5.77734375" style="40" hidden="1" customWidth="1"/>
    <col min="46" max="47" width="5.77734375" style="40" customWidth="1"/>
    <col min="48" max="67" width="5.77734375" style="40" hidden="1" customWidth="1"/>
    <col min="68" max="68" width="5.77734375" style="40" customWidth="1"/>
    <col min="69" max="69" width="7.44140625" style="40" customWidth="1"/>
    <col min="70" max="70" width="3.6640625" style="33" customWidth="1"/>
    <col min="71" max="71" width="5.6640625" style="33" customWidth="1"/>
    <col min="72" max="72" width="9.6640625" style="33" customWidth="1"/>
    <col min="73" max="73" width="13.44140625" style="33" customWidth="1"/>
    <col min="74" max="16384" width="9" style="33"/>
  </cols>
  <sheetData>
    <row r="1" spans="1:71" s="2" customFormat="1" ht="33.75" customHeight="1" x14ac:dyDescent="0.15">
      <c r="A1" s="154" t="s">
        <v>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</row>
    <row r="2" spans="1:71" s="2" customFormat="1" ht="13.2" x14ac:dyDescent="0.15">
      <c r="A2" s="3"/>
      <c r="B2" s="4"/>
      <c r="C2" s="4"/>
      <c r="D2" s="4"/>
      <c r="E2" s="5"/>
      <c r="F2" s="5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6"/>
      <c r="BO2" s="6"/>
      <c r="BP2" s="6"/>
      <c r="BQ2" s="1" t="s">
        <v>210</v>
      </c>
    </row>
    <row r="3" spans="1:71" s="2" customFormat="1" ht="13.2" x14ac:dyDescent="0.15">
      <c r="A3" s="3"/>
      <c r="B3" s="7"/>
      <c r="C3" s="7"/>
      <c r="D3" s="7"/>
      <c r="E3" s="5"/>
      <c r="F3" s="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6"/>
      <c r="BO3" s="6"/>
      <c r="BP3" s="6"/>
      <c r="BQ3" s="8" t="s">
        <v>44</v>
      </c>
    </row>
    <row r="4" spans="1:71" ht="5.25" customHeight="1" thickBot="1" x14ac:dyDescent="0.2">
      <c r="B4" s="35"/>
      <c r="BS4" s="41"/>
    </row>
    <row r="5" spans="1:71" ht="13.5" customHeight="1" x14ac:dyDescent="0.15">
      <c r="A5" s="166"/>
      <c r="B5" s="167"/>
      <c r="C5" s="167"/>
      <c r="D5" s="167"/>
      <c r="E5" s="168"/>
      <c r="F5" s="180" t="s">
        <v>45</v>
      </c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2"/>
    </row>
    <row r="6" spans="1:71" ht="14.25" customHeight="1" x14ac:dyDescent="0.15">
      <c r="A6" s="169"/>
      <c r="B6" s="170"/>
      <c r="C6" s="170"/>
      <c r="D6" s="170"/>
      <c r="E6" s="171"/>
      <c r="F6" s="172" t="s">
        <v>72</v>
      </c>
      <c r="G6" s="173"/>
      <c r="H6" s="174" t="s">
        <v>29</v>
      </c>
      <c r="I6" s="175"/>
      <c r="J6" s="174" t="s">
        <v>46</v>
      </c>
      <c r="K6" s="175"/>
      <c r="L6" s="174" t="s">
        <v>47</v>
      </c>
      <c r="M6" s="175"/>
      <c r="N6" s="174" t="s">
        <v>48</v>
      </c>
      <c r="O6" s="175"/>
      <c r="P6" s="176" t="s">
        <v>56</v>
      </c>
      <c r="Q6" s="173"/>
      <c r="R6" s="174" t="s">
        <v>79</v>
      </c>
      <c r="S6" s="175"/>
      <c r="T6" s="174" t="s">
        <v>49</v>
      </c>
      <c r="U6" s="175"/>
      <c r="V6" s="174" t="s">
        <v>50</v>
      </c>
      <c r="W6" s="175"/>
      <c r="X6" s="174" t="s">
        <v>51</v>
      </c>
      <c r="Y6" s="175"/>
      <c r="Z6" s="174" t="s">
        <v>58</v>
      </c>
      <c r="AA6" s="175"/>
      <c r="AB6" s="174" t="s">
        <v>73</v>
      </c>
      <c r="AC6" s="175"/>
      <c r="AD6" s="174" t="s">
        <v>53</v>
      </c>
      <c r="AE6" s="175"/>
      <c r="AF6" s="174" t="s">
        <v>74</v>
      </c>
      <c r="AG6" s="175"/>
      <c r="AH6" s="174" t="s">
        <v>76</v>
      </c>
      <c r="AI6" s="175"/>
      <c r="AJ6" s="174" t="s">
        <v>54</v>
      </c>
      <c r="AK6" s="175"/>
      <c r="AL6" s="174" t="s">
        <v>52</v>
      </c>
      <c r="AM6" s="175"/>
      <c r="AN6" s="176" t="s">
        <v>63</v>
      </c>
      <c r="AO6" s="173"/>
      <c r="AP6" s="176" t="s">
        <v>62</v>
      </c>
      <c r="AQ6" s="173"/>
      <c r="AR6" s="176" t="s">
        <v>64</v>
      </c>
      <c r="AS6" s="173"/>
      <c r="AT6" s="174" t="s">
        <v>59</v>
      </c>
      <c r="AU6" s="175"/>
      <c r="AV6" s="176" t="s">
        <v>60</v>
      </c>
      <c r="AW6" s="173"/>
      <c r="AX6" s="176" t="s">
        <v>61</v>
      </c>
      <c r="AY6" s="173"/>
      <c r="AZ6" s="176" t="s">
        <v>65</v>
      </c>
      <c r="BA6" s="173"/>
      <c r="BB6" s="174" t="s">
        <v>67</v>
      </c>
      <c r="BC6" s="175"/>
      <c r="BD6" s="174" t="s">
        <v>66</v>
      </c>
      <c r="BE6" s="175"/>
      <c r="BF6" s="176" t="s">
        <v>57</v>
      </c>
      <c r="BG6" s="173"/>
      <c r="BH6" s="174" t="s">
        <v>68</v>
      </c>
      <c r="BI6" s="175"/>
      <c r="BJ6" s="174" t="s">
        <v>69</v>
      </c>
      <c r="BK6" s="175"/>
      <c r="BL6" s="174" t="s">
        <v>55</v>
      </c>
      <c r="BM6" s="175"/>
      <c r="BN6" s="176" t="s">
        <v>70</v>
      </c>
      <c r="BO6" s="177"/>
      <c r="BP6" s="178" t="s">
        <v>21</v>
      </c>
      <c r="BQ6" s="179"/>
    </row>
    <row r="7" spans="1:71" ht="14.25" customHeight="1" x14ac:dyDescent="0.15">
      <c r="A7" s="187" t="s">
        <v>22</v>
      </c>
      <c r="B7" s="188"/>
      <c r="C7" s="188"/>
      <c r="D7" s="188"/>
      <c r="E7" s="189"/>
      <c r="F7" s="190">
        <v>0</v>
      </c>
      <c r="G7" s="191"/>
      <c r="H7" s="183">
        <v>0</v>
      </c>
      <c r="I7" s="191"/>
      <c r="J7" s="183">
        <v>0</v>
      </c>
      <c r="K7" s="191"/>
      <c r="L7" s="183">
        <v>0</v>
      </c>
      <c r="M7" s="191"/>
      <c r="N7" s="183">
        <v>0</v>
      </c>
      <c r="O7" s="191"/>
      <c r="P7" s="183">
        <v>0</v>
      </c>
      <c r="Q7" s="191"/>
      <c r="R7" s="183">
        <v>0</v>
      </c>
      <c r="S7" s="191"/>
      <c r="T7" s="183">
        <v>0</v>
      </c>
      <c r="U7" s="191"/>
      <c r="V7" s="183">
        <v>0</v>
      </c>
      <c r="W7" s="191"/>
      <c r="X7" s="183">
        <v>0</v>
      </c>
      <c r="Y7" s="191"/>
      <c r="Z7" s="183">
        <v>0</v>
      </c>
      <c r="AA7" s="191"/>
      <c r="AB7" s="183">
        <v>0</v>
      </c>
      <c r="AC7" s="191"/>
      <c r="AD7" s="183">
        <v>0</v>
      </c>
      <c r="AE7" s="191"/>
      <c r="AF7" s="183">
        <v>0</v>
      </c>
      <c r="AG7" s="191"/>
      <c r="AH7" s="183">
        <v>0</v>
      </c>
      <c r="AI7" s="191"/>
      <c r="AJ7" s="183">
        <v>0</v>
      </c>
      <c r="AK7" s="191"/>
      <c r="AL7" s="183">
        <v>0</v>
      </c>
      <c r="AM7" s="191"/>
      <c r="AN7" s="183">
        <v>0</v>
      </c>
      <c r="AO7" s="191"/>
      <c r="AP7" s="183">
        <v>14</v>
      </c>
      <c r="AQ7" s="191"/>
      <c r="AR7" s="183">
        <v>0</v>
      </c>
      <c r="AS7" s="191"/>
      <c r="AT7" s="183">
        <v>11</v>
      </c>
      <c r="AU7" s="191"/>
      <c r="AV7" s="183">
        <v>0</v>
      </c>
      <c r="AW7" s="191"/>
      <c r="AX7" s="183">
        <v>0</v>
      </c>
      <c r="AY7" s="191"/>
      <c r="AZ7" s="183">
        <v>0</v>
      </c>
      <c r="BA7" s="191"/>
      <c r="BB7" s="183">
        <v>0</v>
      </c>
      <c r="BC7" s="191"/>
      <c r="BD7" s="183">
        <v>0</v>
      </c>
      <c r="BE7" s="191"/>
      <c r="BF7" s="183">
        <v>0</v>
      </c>
      <c r="BG7" s="191"/>
      <c r="BH7" s="183">
        <v>0</v>
      </c>
      <c r="BI7" s="191"/>
      <c r="BJ7" s="183">
        <v>0</v>
      </c>
      <c r="BK7" s="191"/>
      <c r="BL7" s="183">
        <v>0</v>
      </c>
      <c r="BM7" s="191"/>
      <c r="BN7" s="183">
        <v>0</v>
      </c>
      <c r="BO7" s="184"/>
      <c r="BP7" s="185">
        <v>25</v>
      </c>
      <c r="BQ7" s="186"/>
    </row>
    <row r="8" spans="1:71" s="56" customFormat="1" ht="18.75" customHeight="1" thickBot="1" x14ac:dyDescent="0.2">
      <c r="A8" s="83" t="s">
        <v>0</v>
      </c>
      <c r="B8" s="31" t="s">
        <v>1</v>
      </c>
      <c r="C8" s="31" t="s">
        <v>23</v>
      </c>
      <c r="D8" s="84" t="s">
        <v>2</v>
      </c>
      <c r="E8" s="85" t="s">
        <v>3</v>
      </c>
      <c r="F8" s="42" t="s">
        <v>71</v>
      </c>
      <c r="G8" s="43" t="s">
        <v>25</v>
      </c>
      <c r="H8" s="43" t="s">
        <v>24</v>
      </c>
      <c r="I8" s="43" t="s">
        <v>25</v>
      </c>
      <c r="J8" s="43" t="s">
        <v>24</v>
      </c>
      <c r="K8" s="43" t="s">
        <v>25</v>
      </c>
      <c r="L8" s="43" t="s">
        <v>24</v>
      </c>
      <c r="M8" s="43" t="s">
        <v>25</v>
      </c>
      <c r="N8" s="43" t="s">
        <v>24</v>
      </c>
      <c r="O8" s="43" t="s">
        <v>25</v>
      </c>
      <c r="P8" s="43" t="s">
        <v>24</v>
      </c>
      <c r="Q8" s="43" t="s">
        <v>25</v>
      </c>
      <c r="R8" s="43" t="s">
        <v>24</v>
      </c>
      <c r="S8" s="43" t="s">
        <v>25</v>
      </c>
      <c r="T8" s="43" t="s">
        <v>24</v>
      </c>
      <c r="U8" s="43" t="s">
        <v>25</v>
      </c>
      <c r="V8" s="43" t="s">
        <v>24</v>
      </c>
      <c r="W8" s="43" t="s">
        <v>25</v>
      </c>
      <c r="X8" s="43" t="s">
        <v>24</v>
      </c>
      <c r="Y8" s="43" t="s">
        <v>25</v>
      </c>
      <c r="Z8" s="43" t="s">
        <v>24</v>
      </c>
      <c r="AA8" s="43" t="s">
        <v>25</v>
      </c>
      <c r="AB8" s="43" t="s">
        <v>24</v>
      </c>
      <c r="AC8" s="43" t="s">
        <v>25</v>
      </c>
      <c r="AD8" s="43" t="s">
        <v>24</v>
      </c>
      <c r="AE8" s="43" t="s">
        <v>25</v>
      </c>
      <c r="AF8" s="43" t="s">
        <v>24</v>
      </c>
      <c r="AG8" s="43" t="s">
        <v>25</v>
      </c>
      <c r="AH8" s="43" t="s">
        <v>24</v>
      </c>
      <c r="AI8" s="43" t="s">
        <v>25</v>
      </c>
      <c r="AJ8" s="43" t="s">
        <v>24</v>
      </c>
      <c r="AK8" s="43" t="s">
        <v>25</v>
      </c>
      <c r="AL8" s="43" t="s">
        <v>24</v>
      </c>
      <c r="AM8" s="43" t="s">
        <v>25</v>
      </c>
      <c r="AN8" s="43" t="s">
        <v>24</v>
      </c>
      <c r="AO8" s="43" t="s">
        <v>25</v>
      </c>
      <c r="AP8" s="43" t="s">
        <v>24</v>
      </c>
      <c r="AQ8" s="43" t="s">
        <v>25</v>
      </c>
      <c r="AR8" s="43" t="s">
        <v>24</v>
      </c>
      <c r="AS8" s="43" t="s">
        <v>25</v>
      </c>
      <c r="AT8" s="43" t="s">
        <v>24</v>
      </c>
      <c r="AU8" s="43" t="s">
        <v>25</v>
      </c>
      <c r="AV8" s="43" t="s">
        <v>24</v>
      </c>
      <c r="AW8" s="43" t="s">
        <v>25</v>
      </c>
      <c r="AX8" s="43" t="s">
        <v>24</v>
      </c>
      <c r="AY8" s="43" t="s">
        <v>25</v>
      </c>
      <c r="AZ8" s="43" t="s">
        <v>24</v>
      </c>
      <c r="BA8" s="43" t="s">
        <v>25</v>
      </c>
      <c r="BB8" s="43" t="s">
        <v>24</v>
      </c>
      <c r="BC8" s="43" t="s">
        <v>25</v>
      </c>
      <c r="BD8" s="43" t="s">
        <v>24</v>
      </c>
      <c r="BE8" s="43" t="s">
        <v>25</v>
      </c>
      <c r="BF8" s="43" t="s">
        <v>24</v>
      </c>
      <c r="BG8" s="43" t="s">
        <v>25</v>
      </c>
      <c r="BH8" s="43" t="s">
        <v>24</v>
      </c>
      <c r="BI8" s="43" t="s">
        <v>25</v>
      </c>
      <c r="BJ8" s="43" t="s">
        <v>24</v>
      </c>
      <c r="BK8" s="43" t="s">
        <v>25</v>
      </c>
      <c r="BL8" s="43" t="s">
        <v>24</v>
      </c>
      <c r="BM8" s="43" t="s">
        <v>25</v>
      </c>
      <c r="BN8" s="43" t="s">
        <v>26</v>
      </c>
      <c r="BO8" s="44" t="s">
        <v>25</v>
      </c>
      <c r="BP8" s="42" t="s">
        <v>26</v>
      </c>
      <c r="BQ8" s="45" t="s">
        <v>27</v>
      </c>
    </row>
    <row r="9" spans="1:71" s="82" customFormat="1" x14ac:dyDescent="0.2">
      <c r="A9" s="106" t="s">
        <v>82</v>
      </c>
      <c r="B9" s="107"/>
      <c r="C9" s="108"/>
      <c r="D9" s="109"/>
      <c r="E9" s="110" t="s">
        <v>83</v>
      </c>
      <c r="F9" s="126"/>
      <c r="G9" s="140"/>
      <c r="H9" s="127"/>
      <c r="I9" s="140"/>
      <c r="J9" s="127"/>
      <c r="K9" s="140"/>
      <c r="L9" s="127"/>
      <c r="M9" s="140"/>
      <c r="N9" s="127"/>
      <c r="O9" s="140"/>
      <c r="P9" s="127"/>
      <c r="Q9" s="140"/>
      <c r="R9" s="127"/>
      <c r="S9" s="140"/>
      <c r="T9" s="127"/>
      <c r="U9" s="140"/>
      <c r="V9" s="127"/>
      <c r="W9" s="140"/>
      <c r="X9" s="127"/>
      <c r="Y9" s="140"/>
      <c r="Z9" s="127"/>
      <c r="AA9" s="140"/>
      <c r="AB9" s="127"/>
      <c r="AC9" s="140"/>
      <c r="AD9" s="127"/>
      <c r="AE9" s="140"/>
      <c r="AF9" s="127"/>
      <c r="AG9" s="140"/>
      <c r="AH9" s="127"/>
      <c r="AI9" s="140"/>
      <c r="AJ9" s="127"/>
      <c r="AK9" s="140"/>
      <c r="AL9" s="127"/>
      <c r="AM9" s="140"/>
      <c r="AN9" s="127"/>
      <c r="AO9" s="140"/>
      <c r="AP9" s="127">
        <v>18</v>
      </c>
      <c r="AQ9" s="140">
        <v>183.9</v>
      </c>
      <c r="AR9" s="127"/>
      <c r="AS9" s="140"/>
      <c r="AT9" s="127">
        <v>17</v>
      </c>
      <c r="AU9" s="140">
        <v>205.4</v>
      </c>
      <c r="AV9" s="127"/>
      <c r="AW9" s="140"/>
      <c r="AX9" s="127"/>
      <c r="AY9" s="140"/>
      <c r="AZ9" s="127"/>
      <c r="BA9" s="140"/>
      <c r="BB9" s="127"/>
      <c r="BC9" s="140"/>
      <c r="BD9" s="127"/>
      <c r="BE9" s="140"/>
      <c r="BF9" s="127"/>
      <c r="BG9" s="140"/>
      <c r="BH9" s="127"/>
      <c r="BI9" s="140"/>
      <c r="BJ9" s="127"/>
      <c r="BK9" s="140"/>
      <c r="BL9" s="127"/>
      <c r="BM9" s="140"/>
      <c r="BN9" s="127"/>
      <c r="BO9" s="144"/>
      <c r="BP9" s="126">
        <v>36</v>
      </c>
      <c r="BQ9" s="144">
        <v>389.3</v>
      </c>
    </row>
    <row r="10" spans="1:71" s="82" customFormat="1" x14ac:dyDescent="0.2">
      <c r="A10" s="111" t="s">
        <v>85</v>
      </c>
      <c r="B10" s="112"/>
      <c r="C10" s="113"/>
      <c r="D10" s="114"/>
      <c r="E10" s="115" t="s">
        <v>83</v>
      </c>
      <c r="F10" s="128"/>
      <c r="G10" s="141"/>
      <c r="H10" s="87"/>
      <c r="I10" s="141"/>
      <c r="J10" s="87"/>
      <c r="K10" s="141"/>
      <c r="L10" s="87"/>
      <c r="M10" s="141"/>
      <c r="N10" s="87"/>
      <c r="O10" s="141"/>
      <c r="P10" s="87"/>
      <c r="Q10" s="141"/>
      <c r="R10" s="87"/>
      <c r="S10" s="141"/>
      <c r="T10" s="87"/>
      <c r="U10" s="141"/>
      <c r="V10" s="87"/>
      <c r="W10" s="141"/>
      <c r="X10" s="87"/>
      <c r="Y10" s="141"/>
      <c r="Z10" s="87"/>
      <c r="AA10" s="141"/>
      <c r="AB10" s="87"/>
      <c r="AC10" s="141"/>
      <c r="AD10" s="87"/>
      <c r="AE10" s="141"/>
      <c r="AF10" s="87"/>
      <c r="AG10" s="141"/>
      <c r="AH10" s="87"/>
      <c r="AI10" s="141"/>
      <c r="AJ10" s="87"/>
      <c r="AK10" s="141"/>
      <c r="AL10" s="87"/>
      <c r="AM10" s="141"/>
      <c r="AN10" s="87"/>
      <c r="AO10" s="141"/>
      <c r="AP10" s="87">
        <v>8</v>
      </c>
      <c r="AQ10" s="141">
        <v>30.5</v>
      </c>
      <c r="AR10" s="87"/>
      <c r="AS10" s="141"/>
      <c r="AT10" s="87"/>
      <c r="AU10" s="141"/>
      <c r="AV10" s="87"/>
      <c r="AW10" s="141"/>
      <c r="AX10" s="87"/>
      <c r="AY10" s="141"/>
      <c r="AZ10" s="87"/>
      <c r="BA10" s="141"/>
      <c r="BB10" s="87"/>
      <c r="BC10" s="141"/>
      <c r="BD10" s="87"/>
      <c r="BE10" s="141"/>
      <c r="BF10" s="87"/>
      <c r="BG10" s="141"/>
      <c r="BH10" s="87"/>
      <c r="BI10" s="141"/>
      <c r="BJ10" s="87"/>
      <c r="BK10" s="141"/>
      <c r="BL10" s="87"/>
      <c r="BM10" s="141"/>
      <c r="BN10" s="87"/>
      <c r="BO10" s="145"/>
      <c r="BP10" s="128">
        <v>8</v>
      </c>
      <c r="BQ10" s="145">
        <v>30.5</v>
      </c>
    </row>
    <row r="11" spans="1:71" s="82" customFormat="1" x14ac:dyDescent="0.2">
      <c r="A11" s="111" t="s">
        <v>86</v>
      </c>
      <c r="B11" s="112"/>
      <c r="C11" s="113"/>
      <c r="D11" s="114"/>
      <c r="E11" s="115" t="s">
        <v>83</v>
      </c>
      <c r="F11" s="128"/>
      <c r="G11" s="141"/>
      <c r="H11" s="87"/>
      <c r="I11" s="141"/>
      <c r="J11" s="87"/>
      <c r="K11" s="141"/>
      <c r="L11" s="87"/>
      <c r="M11" s="141"/>
      <c r="N11" s="87"/>
      <c r="O11" s="141"/>
      <c r="P11" s="87"/>
      <c r="Q11" s="141"/>
      <c r="R11" s="87"/>
      <c r="S11" s="141"/>
      <c r="T11" s="87"/>
      <c r="U11" s="141"/>
      <c r="V11" s="87"/>
      <c r="W11" s="141"/>
      <c r="X11" s="87"/>
      <c r="Y11" s="141"/>
      <c r="Z11" s="87"/>
      <c r="AA11" s="141"/>
      <c r="AB11" s="87"/>
      <c r="AC11" s="141"/>
      <c r="AD11" s="87"/>
      <c r="AE11" s="141"/>
      <c r="AF11" s="87"/>
      <c r="AG11" s="141"/>
      <c r="AH11" s="87"/>
      <c r="AI11" s="141"/>
      <c r="AJ11" s="87"/>
      <c r="AK11" s="141"/>
      <c r="AL11" s="87"/>
      <c r="AM11" s="141"/>
      <c r="AN11" s="87"/>
      <c r="AO11" s="141"/>
      <c r="AP11" s="87"/>
      <c r="AQ11" s="141"/>
      <c r="AR11" s="87"/>
      <c r="AS11" s="141"/>
      <c r="AT11" s="87">
        <v>13</v>
      </c>
      <c r="AU11" s="141">
        <v>10404.200000000001</v>
      </c>
      <c r="AV11" s="87"/>
      <c r="AW11" s="141"/>
      <c r="AX11" s="87"/>
      <c r="AY11" s="141"/>
      <c r="AZ11" s="87"/>
      <c r="BA11" s="141"/>
      <c r="BB11" s="87"/>
      <c r="BC11" s="141"/>
      <c r="BD11" s="87"/>
      <c r="BE11" s="141"/>
      <c r="BF11" s="87"/>
      <c r="BG11" s="141"/>
      <c r="BH11" s="87"/>
      <c r="BI11" s="141"/>
      <c r="BJ11" s="87"/>
      <c r="BK11" s="141"/>
      <c r="BL11" s="87"/>
      <c r="BM11" s="141"/>
      <c r="BN11" s="87"/>
      <c r="BO11" s="145"/>
      <c r="BP11" s="128">
        <v>13</v>
      </c>
      <c r="BQ11" s="145">
        <v>10404.200000000001</v>
      </c>
    </row>
    <row r="12" spans="1:71" s="82" customFormat="1" x14ac:dyDescent="0.2">
      <c r="A12" s="111"/>
      <c r="B12" s="112"/>
      <c r="C12" s="113"/>
      <c r="D12" s="114"/>
      <c r="E12" s="115" t="s">
        <v>87</v>
      </c>
      <c r="F12" s="128"/>
      <c r="G12" s="141"/>
      <c r="H12" s="87"/>
      <c r="I12" s="141"/>
      <c r="J12" s="87"/>
      <c r="K12" s="141"/>
      <c r="L12" s="87"/>
      <c r="M12" s="141"/>
      <c r="N12" s="87"/>
      <c r="O12" s="141"/>
      <c r="P12" s="87"/>
      <c r="Q12" s="141"/>
      <c r="R12" s="87"/>
      <c r="S12" s="141"/>
      <c r="T12" s="87"/>
      <c r="U12" s="141"/>
      <c r="V12" s="87"/>
      <c r="W12" s="141"/>
      <c r="X12" s="87"/>
      <c r="Y12" s="141"/>
      <c r="Z12" s="87"/>
      <c r="AA12" s="141"/>
      <c r="AB12" s="87"/>
      <c r="AC12" s="141"/>
      <c r="AD12" s="87"/>
      <c r="AE12" s="141"/>
      <c r="AF12" s="87"/>
      <c r="AG12" s="141"/>
      <c r="AH12" s="87"/>
      <c r="AI12" s="141"/>
      <c r="AJ12" s="87"/>
      <c r="AK12" s="141"/>
      <c r="AL12" s="87"/>
      <c r="AM12" s="141"/>
      <c r="AN12" s="87"/>
      <c r="AO12" s="141"/>
      <c r="AP12" s="87"/>
      <c r="AQ12" s="141"/>
      <c r="AR12" s="87"/>
      <c r="AS12" s="141"/>
      <c r="AT12" s="87">
        <v>2</v>
      </c>
      <c r="AU12" s="141">
        <v>8</v>
      </c>
      <c r="AV12" s="87"/>
      <c r="AW12" s="141"/>
      <c r="AX12" s="87"/>
      <c r="AY12" s="141"/>
      <c r="AZ12" s="87"/>
      <c r="BA12" s="141"/>
      <c r="BB12" s="87"/>
      <c r="BC12" s="141"/>
      <c r="BD12" s="87"/>
      <c r="BE12" s="141"/>
      <c r="BF12" s="87"/>
      <c r="BG12" s="141"/>
      <c r="BH12" s="87"/>
      <c r="BI12" s="141"/>
      <c r="BJ12" s="87"/>
      <c r="BK12" s="141"/>
      <c r="BL12" s="87"/>
      <c r="BM12" s="141"/>
      <c r="BN12" s="87"/>
      <c r="BO12" s="145"/>
      <c r="BP12" s="128">
        <v>2</v>
      </c>
      <c r="BQ12" s="145">
        <v>8</v>
      </c>
    </row>
    <row r="13" spans="1:71" s="82" customFormat="1" x14ac:dyDescent="0.2">
      <c r="A13" s="111" t="s">
        <v>88</v>
      </c>
      <c r="B13" s="112"/>
      <c r="C13" s="113"/>
      <c r="D13" s="114"/>
      <c r="E13" s="115" t="s">
        <v>83</v>
      </c>
      <c r="F13" s="128"/>
      <c r="G13" s="141"/>
      <c r="H13" s="87"/>
      <c r="I13" s="141"/>
      <c r="J13" s="87"/>
      <c r="K13" s="141"/>
      <c r="L13" s="87"/>
      <c r="M13" s="141"/>
      <c r="N13" s="87"/>
      <c r="O13" s="141"/>
      <c r="P13" s="87"/>
      <c r="Q13" s="141"/>
      <c r="R13" s="87"/>
      <c r="S13" s="141"/>
      <c r="T13" s="87"/>
      <c r="U13" s="141"/>
      <c r="V13" s="87"/>
      <c r="W13" s="141"/>
      <c r="X13" s="87"/>
      <c r="Y13" s="141"/>
      <c r="Z13" s="87"/>
      <c r="AA13" s="141"/>
      <c r="AB13" s="87"/>
      <c r="AC13" s="141"/>
      <c r="AD13" s="87"/>
      <c r="AE13" s="141"/>
      <c r="AF13" s="87"/>
      <c r="AG13" s="141"/>
      <c r="AH13" s="87"/>
      <c r="AI13" s="141"/>
      <c r="AJ13" s="87"/>
      <c r="AK13" s="141"/>
      <c r="AL13" s="87"/>
      <c r="AM13" s="141"/>
      <c r="AN13" s="87"/>
      <c r="AO13" s="141"/>
      <c r="AP13" s="87">
        <v>30</v>
      </c>
      <c r="AQ13" s="141">
        <v>331</v>
      </c>
      <c r="AR13" s="87"/>
      <c r="AS13" s="141"/>
      <c r="AT13" s="87">
        <v>21</v>
      </c>
      <c r="AU13" s="141">
        <v>189</v>
      </c>
      <c r="AV13" s="87"/>
      <c r="AW13" s="141"/>
      <c r="AX13" s="87"/>
      <c r="AY13" s="141"/>
      <c r="AZ13" s="87"/>
      <c r="BA13" s="141"/>
      <c r="BB13" s="87"/>
      <c r="BC13" s="141"/>
      <c r="BD13" s="87"/>
      <c r="BE13" s="141"/>
      <c r="BF13" s="87"/>
      <c r="BG13" s="141"/>
      <c r="BH13" s="87"/>
      <c r="BI13" s="141"/>
      <c r="BJ13" s="87"/>
      <c r="BK13" s="141"/>
      <c r="BL13" s="87"/>
      <c r="BM13" s="141"/>
      <c r="BN13" s="87"/>
      <c r="BO13" s="145"/>
      <c r="BP13" s="128">
        <v>51</v>
      </c>
      <c r="BQ13" s="145">
        <v>520</v>
      </c>
    </row>
    <row r="14" spans="1:71" s="82" customFormat="1" x14ac:dyDescent="0.2">
      <c r="A14" s="111" t="s">
        <v>89</v>
      </c>
      <c r="B14" s="112"/>
      <c r="C14" s="113"/>
      <c r="D14" s="114"/>
      <c r="E14" s="115" t="s">
        <v>83</v>
      </c>
      <c r="F14" s="128"/>
      <c r="G14" s="141"/>
      <c r="H14" s="87"/>
      <c r="I14" s="141"/>
      <c r="J14" s="87"/>
      <c r="K14" s="141"/>
      <c r="L14" s="87"/>
      <c r="M14" s="141"/>
      <c r="N14" s="87"/>
      <c r="O14" s="141"/>
      <c r="P14" s="87"/>
      <c r="Q14" s="141"/>
      <c r="R14" s="87"/>
      <c r="S14" s="141"/>
      <c r="T14" s="87"/>
      <c r="U14" s="141"/>
      <c r="V14" s="87"/>
      <c r="W14" s="141"/>
      <c r="X14" s="87"/>
      <c r="Y14" s="141"/>
      <c r="Z14" s="87"/>
      <c r="AA14" s="141"/>
      <c r="AB14" s="87"/>
      <c r="AC14" s="141"/>
      <c r="AD14" s="87"/>
      <c r="AE14" s="141"/>
      <c r="AF14" s="87"/>
      <c r="AG14" s="141"/>
      <c r="AH14" s="87"/>
      <c r="AI14" s="141"/>
      <c r="AJ14" s="87"/>
      <c r="AK14" s="141"/>
      <c r="AL14" s="87"/>
      <c r="AM14" s="141"/>
      <c r="AN14" s="87"/>
      <c r="AO14" s="141"/>
      <c r="AP14" s="87"/>
      <c r="AQ14" s="141"/>
      <c r="AR14" s="87"/>
      <c r="AS14" s="141"/>
      <c r="AT14" s="87">
        <v>2</v>
      </c>
      <c r="AU14" s="141">
        <v>4</v>
      </c>
      <c r="AV14" s="87"/>
      <c r="AW14" s="141"/>
      <c r="AX14" s="87"/>
      <c r="AY14" s="141"/>
      <c r="AZ14" s="87"/>
      <c r="BA14" s="141"/>
      <c r="BB14" s="87"/>
      <c r="BC14" s="141"/>
      <c r="BD14" s="87"/>
      <c r="BE14" s="141"/>
      <c r="BF14" s="87"/>
      <c r="BG14" s="141"/>
      <c r="BH14" s="87"/>
      <c r="BI14" s="141"/>
      <c r="BJ14" s="87"/>
      <c r="BK14" s="141"/>
      <c r="BL14" s="87"/>
      <c r="BM14" s="141"/>
      <c r="BN14" s="87"/>
      <c r="BO14" s="145"/>
      <c r="BP14" s="128">
        <v>2</v>
      </c>
      <c r="BQ14" s="145">
        <v>4</v>
      </c>
    </row>
    <row r="15" spans="1:71" s="25" customFormat="1" ht="11.4" thickBot="1" x14ac:dyDescent="0.25">
      <c r="A15" s="46" t="s">
        <v>91</v>
      </c>
      <c r="B15" s="47"/>
      <c r="C15" s="48"/>
      <c r="D15" s="49"/>
      <c r="E15" s="100"/>
      <c r="F15" s="129"/>
      <c r="G15" s="142"/>
      <c r="H15" s="88"/>
      <c r="I15" s="142"/>
      <c r="J15" s="88"/>
      <c r="K15" s="142"/>
      <c r="L15" s="88"/>
      <c r="M15" s="142"/>
      <c r="N15" s="88"/>
      <c r="O15" s="142"/>
      <c r="P15" s="88"/>
      <c r="Q15" s="142"/>
      <c r="R15" s="88"/>
      <c r="S15" s="142"/>
      <c r="T15" s="88"/>
      <c r="U15" s="142"/>
      <c r="V15" s="88"/>
      <c r="W15" s="142"/>
      <c r="X15" s="88"/>
      <c r="Y15" s="142"/>
      <c r="Z15" s="88"/>
      <c r="AA15" s="142"/>
      <c r="AB15" s="88"/>
      <c r="AC15" s="142"/>
      <c r="AD15" s="88"/>
      <c r="AE15" s="142"/>
      <c r="AF15" s="88"/>
      <c r="AG15" s="142"/>
      <c r="AH15" s="88"/>
      <c r="AI15" s="142"/>
      <c r="AJ15" s="88"/>
      <c r="AK15" s="142"/>
      <c r="AL15" s="88"/>
      <c r="AM15" s="142"/>
      <c r="AN15" s="88"/>
      <c r="AO15" s="142"/>
      <c r="AP15" s="88">
        <v>4</v>
      </c>
      <c r="AQ15" s="142">
        <v>16</v>
      </c>
      <c r="AR15" s="88"/>
      <c r="AS15" s="142"/>
      <c r="AT15" s="88">
        <v>33</v>
      </c>
      <c r="AU15" s="142">
        <v>3693.5</v>
      </c>
      <c r="AV15" s="88"/>
      <c r="AW15" s="142"/>
      <c r="AX15" s="88"/>
      <c r="AY15" s="142"/>
      <c r="AZ15" s="88"/>
      <c r="BA15" s="142"/>
      <c r="BB15" s="88"/>
      <c r="BC15" s="142"/>
      <c r="BD15" s="88"/>
      <c r="BE15" s="142"/>
      <c r="BF15" s="88"/>
      <c r="BG15" s="142"/>
      <c r="BH15" s="88"/>
      <c r="BI15" s="142"/>
      <c r="BJ15" s="88"/>
      <c r="BK15" s="142"/>
      <c r="BL15" s="88"/>
      <c r="BM15" s="142"/>
      <c r="BN15" s="88"/>
      <c r="BO15" s="146"/>
      <c r="BP15" s="129">
        <v>37</v>
      </c>
      <c r="BQ15" s="146">
        <v>3709.5</v>
      </c>
    </row>
    <row r="16" spans="1:71" s="55" customFormat="1" ht="11.4" thickBot="1" x14ac:dyDescent="0.25">
      <c r="A16" s="50"/>
      <c r="B16" s="51"/>
      <c r="C16" s="51"/>
      <c r="D16" s="52"/>
      <c r="E16" s="101" t="s">
        <v>17</v>
      </c>
      <c r="F16" s="53">
        <v>0</v>
      </c>
      <c r="G16" s="143">
        <v>0</v>
      </c>
      <c r="H16" s="54">
        <v>0</v>
      </c>
      <c r="I16" s="143">
        <v>0</v>
      </c>
      <c r="J16" s="54">
        <v>0</v>
      </c>
      <c r="K16" s="143">
        <v>0</v>
      </c>
      <c r="L16" s="54">
        <v>0</v>
      </c>
      <c r="M16" s="143">
        <v>0</v>
      </c>
      <c r="N16" s="54">
        <v>0</v>
      </c>
      <c r="O16" s="143">
        <v>0</v>
      </c>
      <c r="P16" s="54">
        <v>0</v>
      </c>
      <c r="Q16" s="143">
        <v>0</v>
      </c>
      <c r="R16" s="54">
        <v>0</v>
      </c>
      <c r="S16" s="143">
        <v>0</v>
      </c>
      <c r="T16" s="54">
        <v>0</v>
      </c>
      <c r="U16" s="143">
        <v>0</v>
      </c>
      <c r="V16" s="54">
        <v>0</v>
      </c>
      <c r="W16" s="143">
        <v>0</v>
      </c>
      <c r="X16" s="54">
        <v>0</v>
      </c>
      <c r="Y16" s="143">
        <v>0</v>
      </c>
      <c r="Z16" s="54">
        <v>0</v>
      </c>
      <c r="AA16" s="143">
        <v>0</v>
      </c>
      <c r="AB16" s="54">
        <v>0</v>
      </c>
      <c r="AC16" s="143">
        <v>0</v>
      </c>
      <c r="AD16" s="54">
        <v>0</v>
      </c>
      <c r="AE16" s="143">
        <v>0</v>
      </c>
      <c r="AF16" s="54">
        <v>0</v>
      </c>
      <c r="AG16" s="143">
        <v>0</v>
      </c>
      <c r="AH16" s="54">
        <v>0</v>
      </c>
      <c r="AI16" s="143">
        <v>0</v>
      </c>
      <c r="AJ16" s="54">
        <v>0</v>
      </c>
      <c r="AK16" s="143">
        <v>0</v>
      </c>
      <c r="AL16" s="54">
        <v>0</v>
      </c>
      <c r="AM16" s="143">
        <v>0</v>
      </c>
      <c r="AN16" s="54">
        <v>0</v>
      </c>
      <c r="AO16" s="143">
        <v>0</v>
      </c>
      <c r="AP16" s="54">
        <v>61</v>
      </c>
      <c r="AQ16" s="143">
        <v>561.4</v>
      </c>
      <c r="AR16" s="54">
        <v>0</v>
      </c>
      <c r="AS16" s="143">
        <v>0</v>
      </c>
      <c r="AT16" s="54">
        <v>88</v>
      </c>
      <c r="AU16" s="143">
        <v>14504.1</v>
      </c>
      <c r="AV16" s="54">
        <v>0</v>
      </c>
      <c r="AW16" s="143">
        <v>0</v>
      </c>
      <c r="AX16" s="54">
        <v>0</v>
      </c>
      <c r="AY16" s="143">
        <v>0</v>
      </c>
      <c r="AZ16" s="54">
        <v>0</v>
      </c>
      <c r="BA16" s="143">
        <v>0</v>
      </c>
      <c r="BB16" s="54">
        <v>0</v>
      </c>
      <c r="BC16" s="143">
        <v>0</v>
      </c>
      <c r="BD16" s="54">
        <v>0</v>
      </c>
      <c r="BE16" s="143">
        <v>0</v>
      </c>
      <c r="BF16" s="54">
        <v>0</v>
      </c>
      <c r="BG16" s="143">
        <v>0</v>
      </c>
      <c r="BH16" s="54">
        <v>0</v>
      </c>
      <c r="BI16" s="143">
        <v>0</v>
      </c>
      <c r="BJ16" s="54">
        <v>0</v>
      </c>
      <c r="BK16" s="143">
        <v>0</v>
      </c>
      <c r="BL16" s="54">
        <v>0</v>
      </c>
      <c r="BM16" s="143">
        <v>0</v>
      </c>
      <c r="BN16" s="54">
        <v>0</v>
      </c>
      <c r="BO16" s="147">
        <v>0</v>
      </c>
      <c r="BP16" s="53">
        <v>149</v>
      </c>
      <c r="BQ16" s="148">
        <v>15065.5</v>
      </c>
    </row>
    <row r="17" spans="2:74" ht="11.4" customHeight="1" x14ac:dyDescent="0.15">
      <c r="BV17" s="56"/>
    </row>
    <row r="18" spans="2:74" ht="11.4" customHeight="1" x14ac:dyDescent="0.2">
      <c r="D18" s="57"/>
      <c r="E18" s="58"/>
      <c r="BV18" s="56"/>
    </row>
    <row r="19" spans="2:74" ht="11.4" customHeight="1" x14ac:dyDescent="0.15"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V19" s="60"/>
    </row>
    <row r="20" spans="2:74" ht="11.4" customHeight="1" x14ac:dyDescent="0.15">
      <c r="BV20" s="56"/>
    </row>
    <row r="21" spans="2:74" ht="11.4" customHeight="1" x14ac:dyDescent="0.15">
      <c r="BV21" s="56"/>
    </row>
    <row r="22" spans="2:74" ht="11.4" customHeight="1" x14ac:dyDescent="0.15">
      <c r="BV22" s="56"/>
    </row>
    <row r="23" spans="2:74" ht="11.4" customHeight="1" x14ac:dyDescent="0.15"/>
    <row r="24" spans="2:74" ht="11.4" customHeight="1" x14ac:dyDescent="0.15"/>
    <row r="25" spans="2:74" ht="11.4" customHeight="1" x14ac:dyDescent="0.2">
      <c r="B25" s="61"/>
      <c r="C25" s="62"/>
    </row>
  </sheetData>
  <mergeCells count="68"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5:E6"/>
    <mergeCell ref="F6:G6"/>
    <mergeCell ref="BJ6:BK6"/>
    <mergeCell ref="BH6:BI6"/>
    <mergeCell ref="BN6:BO6"/>
    <mergeCell ref="AZ6:BA6"/>
  </mergeCells>
  <phoneticPr fontId="2"/>
  <conditionalFormatting sqref="A9:BP10 A15:BP15">
    <cfRule type="expression" dxfId="5" priority="2" stopIfTrue="1">
      <formula>$A9="消去"</formula>
    </cfRule>
  </conditionalFormatting>
  <conditionalFormatting sqref="A11:BP14">
    <cfRule type="expression" dxfId="4" priority="1" stopIfTrue="1">
      <formula>$A11="消去"</formula>
    </cfRule>
  </conditionalFormatting>
  <pageMargins left="0.75" right="0.75" top="1" bottom="1" header="0.51200000000000001" footer="0.5120000000000000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4" customWidth="1"/>
    <col min="2" max="2" width="5.21875" style="64" bestFit="1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9" width="10.6640625" style="64" customWidth="1"/>
    <col min="10" max="10" width="22.44140625" style="65" customWidth="1"/>
    <col min="11" max="12" width="33.33203125" style="64" customWidth="1"/>
    <col min="13" max="13" width="100.6640625" style="65" customWidth="1"/>
    <col min="14" max="16384" width="9" style="64"/>
  </cols>
  <sheetData>
    <row r="1" spans="1:14" ht="19.8" thickBot="1" x14ac:dyDescent="0.25">
      <c r="A1" s="63" t="s">
        <v>28</v>
      </c>
      <c r="B1" s="63"/>
      <c r="C1" s="64" t="e">
        <f>"("&amp;#REF!&amp;")"</f>
        <v>#REF!</v>
      </c>
      <c r="J1" s="66" t="s">
        <v>78</v>
      </c>
      <c r="K1" s="195" t="s">
        <v>77</v>
      </c>
      <c r="L1" s="195"/>
      <c r="M1" s="195"/>
    </row>
    <row r="2" spans="1:14" x14ac:dyDescent="0.2">
      <c r="A2" s="208" t="s">
        <v>30</v>
      </c>
      <c r="B2" s="211" t="s">
        <v>31</v>
      </c>
      <c r="C2" s="202" t="s">
        <v>32</v>
      </c>
      <c r="D2" s="192" t="s">
        <v>33</v>
      </c>
      <c r="E2" s="69" t="s">
        <v>34</v>
      </c>
      <c r="F2" s="70"/>
      <c r="G2" s="202" t="s">
        <v>4</v>
      </c>
      <c r="H2" s="202"/>
      <c r="I2" s="202"/>
      <c r="J2" s="203"/>
      <c r="K2" s="208" t="s">
        <v>30</v>
      </c>
      <c r="L2" s="202" t="s">
        <v>32</v>
      </c>
      <c r="M2" s="192" t="s">
        <v>33</v>
      </c>
    </row>
    <row r="3" spans="1:14" x14ac:dyDescent="0.2">
      <c r="A3" s="209"/>
      <c r="B3" s="212"/>
      <c r="C3" s="214"/>
      <c r="D3" s="193"/>
      <c r="E3" s="193" t="s">
        <v>35</v>
      </c>
      <c r="F3" s="204" t="s">
        <v>36</v>
      </c>
      <c r="G3" s="102"/>
      <c r="H3" s="103"/>
      <c r="I3" s="102"/>
      <c r="J3" s="206" t="s">
        <v>37</v>
      </c>
      <c r="K3" s="209"/>
      <c r="L3" s="214"/>
      <c r="M3" s="193"/>
    </row>
    <row r="4" spans="1:14" ht="13.8" thickBot="1" x14ac:dyDescent="0.25">
      <c r="A4" s="210"/>
      <c r="B4" s="213"/>
      <c r="C4" s="215"/>
      <c r="D4" s="194"/>
      <c r="E4" s="194"/>
      <c r="F4" s="205"/>
      <c r="G4" s="74"/>
      <c r="H4" s="75"/>
      <c r="I4" s="74"/>
      <c r="J4" s="207"/>
      <c r="K4" s="210"/>
      <c r="L4" s="215"/>
      <c r="M4" s="194"/>
    </row>
    <row r="5" spans="1:14" x14ac:dyDescent="0.2">
      <c r="A5" s="119">
        <f>K5</f>
        <v>0</v>
      </c>
      <c r="B5" s="68" t="str">
        <f>IF(A5="〃","〃","新規")</f>
        <v>新規</v>
      </c>
      <c r="C5" s="68">
        <f>L5</f>
        <v>0</v>
      </c>
      <c r="D5" s="68">
        <f>M5</f>
        <v>0</v>
      </c>
      <c r="E5" s="68"/>
      <c r="F5" s="68"/>
      <c r="G5" s="68"/>
      <c r="H5" s="68"/>
      <c r="I5" s="68"/>
      <c r="J5" s="76"/>
      <c r="K5" s="67"/>
      <c r="L5" s="68"/>
      <c r="M5" s="68"/>
      <c r="N5" s="64" t="str">
        <f>ASC(J5)</f>
        <v/>
      </c>
    </row>
    <row r="6" spans="1:14" x14ac:dyDescent="0.2">
      <c r="A6" s="77" t="str">
        <f ca="1">IF(OFFSET(K6,-1,)=K6,"〃",K6)</f>
        <v>〃</v>
      </c>
      <c r="B6" s="71" t="str">
        <f ca="1">IF(A6="〃","〃","新規")</f>
        <v>〃</v>
      </c>
      <c r="C6" s="71" t="str">
        <f ca="1">IF(OFFSET(L6,-1,)=L6,"〃",L6)</f>
        <v>〃</v>
      </c>
      <c r="D6" s="71" t="str">
        <f ca="1">IF(OFFSET(M6,-1,)=M6,"〃",M6)</f>
        <v>〃</v>
      </c>
      <c r="E6" s="71"/>
      <c r="F6" s="71"/>
      <c r="G6" s="71"/>
      <c r="H6" s="71"/>
      <c r="I6" s="71"/>
      <c r="J6" s="78"/>
      <c r="K6" s="77"/>
      <c r="L6" s="71"/>
      <c r="M6" s="71"/>
      <c r="N6" s="64" t="str">
        <f>ASC(J6)</f>
        <v/>
      </c>
    </row>
    <row r="7" spans="1:14" ht="13.8" thickBot="1" x14ac:dyDescent="0.25">
      <c r="A7" s="117" t="str">
        <f ca="1">IF(OFFSET(K7,-1,)=K7,"〃",K7)</f>
        <v>〃</v>
      </c>
      <c r="B7" s="116" t="str">
        <f ca="1">IF(A7="〃","〃","新規")</f>
        <v>〃</v>
      </c>
      <c r="C7" s="116" t="str">
        <f ca="1">IF(OFFSET(L7,-1,)=L7,"〃",L7)</f>
        <v>〃</v>
      </c>
      <c r="D7" s="116" t="str">
        <f ca="1">IF(OFFSET(M7,-1,)=M7,"〃",M7)</f>
        <v>〃</v>
      </c>
      <c r="E7" s="116"/>
      <c r="F7" s="116"/>
      <c r="G7" s="116"/>
      <c r="H7" s="116"/>
      <c r="I7" s="116"/>
      <c r="J7" s="118"/>
      <c r="K7" s="77"/>
      <c r="L7" s="71"/>
      <c r="M7" s="71"/>
      <c r="N7" s="64" t="str">
        <f>ASC(J7)</f>
        <v/>
      </c>
    </row>
    <row r="8" spans="1:14" ht="17.25" customHeight="1" x14ac:dyDescent="0.2">
      <c r="A8" s="196" t="str">
        <f>警察署名</f>
        <v>凸凹</v>
      </c>
      <c r="B8" s="197"/>
      <c r="C8" s="197"/>
      <c r="D8" s="200" t="s">
        <v>38</v>
      </c>
      <c r="E8" s="94"/>
      <c r="F8" s="95"/>
      <c r="G8" s="96">
        <f>IF(ISERROR(FIND("図示", G3)), IF(ISERROR(FIND("削除", G3)), SUMPRODUCT((ISNUMBER(FIND("横断歩道　実線",$E5:$E7)))*(G5:G7&lt;&gt;""), $F5:$F7), 0), SUMIF(G5:G7,"&gt;0",$F5:$F7))</f>
        <v>0</v>
      </c>
      <c r="H8" s="96">
        <f>IF(ISERROR(FIND("図示", H3)), IF(ISERROR(FIND("削除", H3)), SUMPRODUCT((ISNUMBER(FIND("横断歩道　実線",$E5:$E7)))*(H5:H7&lt;&gt;""), $F5:$F7), 0), SUMIF(H5:H7,"&gt;0",$F5:$F7))</f>
        <v>0</v>
      </c>
      <c r="I8" s="96">
        <f>IF(ISERROR(FIND("図示", I3)), IF(ISERROR(FIND("削除", I3)), SUMPRODUCT((ISNUMBER(FIND("横断歩道　実線",$E5:$E7)))*(I5:I7&lt;&gt;""), $F5:$F7), 0), SUMIF(I5:I7,"&gt;0",$F5:$F7))</f>
        <v>0</v>
      </c>
      <c r="J8" s="80"/>
    </row>
    <row r="9" spans="1:14" ht="18" customHeight="1" thickBot="1" x14ac:dyDescent="0.25">
      <c r="A9" s="198"/>
      <c r="B9" s="199"/>
      <c r="C9" s="199"/>
      <c r="D9" s="201"/>
      <c r="E9" s="97"/>
      <c r="F9" s="98"/>
      <c r="G9" s="99">
        <f>SUM(G5:G7)</f>
        <v>0</v>
      </c>
      <c r="H9" s="99">
        <f>SUM(H5:H7)</f>
        <v>0</v>
      </c>
      <c r="I9" s="99">
        <f>SUM(I5:I7)</f>
        <v>0</v>
      </c>
      <c r="J9" s="81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4" customWidth="1"/>
    <col min="2" max="2" width="9" style="64"/>
    <col min="3" max="3" width="25.6640625" style="65" customWidth="1"/>
    <col min="4" max="4" width="13.44140625" style="64" customWidth="1"/>
    <col min="5" max="5" width="3.44140625" style="64" bestFit="1" customWidth="1"/>
    <col min="6" max="8" width="10.6640625" style="64" customWidth="1"/>
    <col min="9" max="9" width="22.44140625" style="65" customWidth="1"/>
    <col min="10" max="11" width="37.33203125" style="64" customWidth="1"/>
    <col min="12" max="12" width="100.6640625" style="65" customWidth="1"/>
    <col min="13" max="16384" width="9" style="64"/>
  </cols>
  <sheetData>
    <row r="1" spans="1:13" ht="19.8" thickBot="1" x14ac:dyDescent="0.25">
      <c r="A1" s="63" t="s">
        <v>39</v>
      </c>
      <c r="B1" s="64" t="e">
        <f>"("&amp;#REF!&amp;")"</f>
        <v>#REF!</v>
      </c>
      <c r="I1" s="66" t="s">
        <v>78</v>
      </c>
      <c r="J1" s="195" t="s">
        <v>77</v>
      </c>
      <c r="K1" s="195"/>
      <c r="L1" s="195"/>
    </row>
    <row r="2" spans="1:13" x14ac:dyDescent="0.2">
      <c r="A2" s="218" t="s">
        <v>40</v>
      </c>
      <c r="B2" s="202" t="s">
        <v>32</v>
      </c>
      <c r="C2" s="192" t="s">
        <v>33</v>
      </c>
      <c r="D2" s="69" t="s">
        <v>34</v>
      </c>
      <c r="E2" s="70"/>
      <c r="F2" s="202" t="s">
        <v>4</v>
      </c>
      <c r="G2" s="202"/>
      <c r="H2" s="202"/>
      <c r="I2" s="203"/>
      <c r="J2" s="218" t="s">
        <v>40</v>
      </c>
      <c r="K2" s="202" t="s">
        <v>32</v>
      </c>
      <c r="L2" s="192" t="s">
        <v>33</v>
      </c>
    </row>
    <row r="3" spans="1:13" x14ac:dyDescent="0.2">
      <c r="A3" s="219"/>
      <c r="B3" s="214"/>
      <c r="C3" s="193"/>
      <c r="D3" s="193" t="s">
        <v>35</v>
      </c>
      <c r="E3" s="204" t="s">
        <v>36</v>
      </c>
      <c r="F3" s="72"/>
      <c r="G3" s="73"/>
      <c r="H3" s="72"/>
      <c r="I3" s="206" t="s">
        <v>37</v>
      </c>
      <c r="J3" s="219"/>
      <c r="K3" s="214"/>
      <c r="L3" s="193"/>
    </row>
    <row r="4" spans="1:13" ht="13.8" thickBot="1" x14ac:dyDescent="0.25">
      <c r="A4" s="220"/>
      <c r="B4" s="215"/>
      <c r="C4" s="194"/>
      <c r="D4" s="194"/>
      <c r="E4" s="205"/>
      <c r="F4" s="74"/>
      <c r="G4" s="75"/>
      <c r="H4" s="74"/>
      <c r="I4" s="207"/>
      <c r="J4" s="220"/>
      <c r="K4" s="215"/>
      <c r="L4" s="194"/>
    </row>
    <row r="5" spans="1:13" x14ac:dyDescent="0.2">
      <c r="A5" s="67">
        <f>J5</f>
        <v>0</v>
      </c>
      <c r="B5" s="68">
        <f>K5</f>
        <v>0</v>
      </c>
      <c r="C5" s="68">
        <f>L5</f>
        <v>0</v>
      </c>
      <c r="D5" s="68"/>
      <c r="E5" s="68"/>
      <c r="F5" s="68"/>
      <c r="G5" s="68"/>
      <c r="H5" s="68"/>
      <c r="I5" s="76"/>
      <c r="J5" s="67"/>
      <c r="K5" s="68"/>
      <c r="L5" s="68"/>
      <c r="M5" s="64" t="str">
        <f>ASC(I5)</f>
        <v/>
      </c>
    </row>
    <row r="6" spans="1:13" x14ac:dyDescent="0.2">
      <c r="A6" s="77" t="str">
        <f t="shared" ref="A6:C7" ca="1" si="0">IF(OFFSET(J6,-1,)=J6,"〃",J6)</f>
        <v>〃</v>
      </c>
      <c r="B6" s="71" t="str">
        <f t="shared" ca="1" si="0"/>
        <v>〃</v>
      </c>
      <c r="C6" s="71" t="str">
        <f t="shared" ca="1" si="0"/>
        <v>〃</v>
      </c>
      <c r="D6" s="71"/>
      <c r="E6" s="71"/>
      <c r="F6" s="71"/>
      <c r="G6" s="71"/>
      <c r="H6" s="71"/>
      <c r="I6" s="78"/>
      <c r="J6" s="77"/>
      <c r="K6" s="71"/>
      <c r="L6" s="71"/>
      <c r="M6" s="64" t="str">
        <f>ASC(I6)</f>
        <v/>
      </c>
    </row>
    <row r="7" spans="1:13" ht="13.8" thickBot="1" x14ac:dyDescent="0.25">
      <c r="A7" s="77" t="str">
        <f t="shared" ca="1" si="0"/>
        <v>〃</v>
      </c>
      <c r="B7" s="71" t="str">
        <f t="shared" ca="1" si="0"/>
        <v>〃</v>
      </c>
      <c r="C7" s="71" t="str">
        <f t="shared" ca="1" si="0"/>
        <v>〃</v>
      </c>
      <c r="D7" s="72"/>
      <c r="E7" s="72"/>
      <c r="F7" s="72"/>
      <c r="G7" s="72"/>
      <c r="H7" s="72"/>
      <c r="I7" s="79"/>
      <c r="J7" s="93"/>
      <c r="K7" s="72"/>
      <c r="L7" s="72"/>
      <c r="M7" s="64" t="str">
        <f>ASC(I7)</f>
        <v/>
      </c>
    </row>
    <row r="8" spans="1:13" ht="16.2" x14ac:dyDescent="0.2">
      <c r="A8" s="196" t="str">
        <f>警察署名</f>
        <v>凸凹</v>
      </c>
      <c r="B8" s="197"/>
      <c r="C8" s="200" t="s">
        <v>41</v>
      </c>
      <c r="D8" s="94"/>
      <c r="E8" s="95"/>
      <c r="F8" s="96">
        <f>IF(ISERROR(FIND("図示", F3)), IF(ISERROR(FIND("削除", F3)), SUMPRODUCT((ISNUMBER(FIND("横断歩道　実線",$D5:$D7)))*(F5:F7&lt;&gt;""), $E5:$E7), 0), SUMIF(F5:F7,"&gt;0",$E5:$E7))</f>
        <v>0</v>
      </c>
      <c r="G8" s="96">
        <f>IF(ISERROR(FIND("図示", G3)), IF(ISERROR(FIND("削除", G3)), SUMPRODUCT((ISNUMBER(FIND("横断歩道　実線",$D5:$D7)))*(G5:G7&lt;&gt;""), $E5:$E7), 0), SUMIF(G5:G7,"&gt;0",$E5:$E7))</f>
        <v>0</v>
      </c>
      <c r="H8" s="96">
        <f>IF(ISERROR(FIND("図示", H3)), IF(ISERROR(FIND("削除", H3)), SUMPRODUCT((ISNUMBER(FIND("横断歩道　実線",$D5:$D7)))*(H5:H7&lt;&gt;""), $E5:$E7), 0), SUMIF(H5:H7,"&gt;0",$E5:$E7))</f>
        <v>0</v>
      </c>
      <c r="I8" s="80"/>
      <c r="J8" s="196"/>
      <c r="K8" s="197"/>
      <c r="L8" s="200"/>
    </row>
    <row r="9" spans="1:13" ht="16.8" thickBot="1" x14ac:dyDescent="0.25">
      <c r="A9" s="198"/>
      <c r="B9" s="199"/>
      <c r="C9" s="201"/>
      <c r="D9" s="97"/>
      <c r="E9" s="98"/>
      <c r="F9" s="99">
        <f>SUM(F5:F7)</f>
        <v>0</v>
      </c>
      <c r="G9" s="99">
        <f>SUM(G5:G7)</f>
        <v>0</v>
      </c>
      <c r="H9" s="99">
        <f>SUM(H5:H7)</f>
        <v>0</v>
      </c>
      <c r="I9" s="81"/>
      <c r="J9" s="216"/>
      <c r="K9" s="217"/>
      <c r="L9" s="221"/>
    </row>
    <row r="10" spans="1:13" ht="16.2" x14ac:dyDescent="0.2">
      <c r="A10" s="196" t="str">
        <f>警察署名</f>
        <v>凸凹</v>
      </c>
      <c r="B10" s="197"/>
      <c r="C10" s="200" t="s">
        <v>42</v>
      </c>
      <c r="D10" s="94">
        <f>場所表_新規!新規合計+更新合計</f>
        <v>0</v>
      </c>
      <c r="E10" s="95"/>
      <c r="F10" s="96">
        <f>場所表_新規!G8+場所表_更新!F8</f>
        <v>0</v>
      </c>
      <c r="G10" s="96">
        <f>場所表_新規!H8+場所表_更新!G8</f>
        <v>0</v>
      </c>
      <c r="H10" s="96">
        <f>場所表_新規!I8+場所表_更新!H8</f>
        <v>0</v>
      </c>
      <c r="I10" s="80"/>
      <c r="J10" s="216"/>
      <c r="K10" s="217"/>
      <c r="L10" s="221"/>
    </row>
    <row r="11" spans="1:13" ht="16.8" thickBot="1" x14ac:dyDescent="0.25">
      <c r="A11" s="198"/>
      <c r="B11" s="199"/>
      <c r="C11" s="201"/>
      <c r="D11" s="97"/>
      <c r="E11" s="98"/>
      <c r="F11" s="99">
        <f>場所表_新規!G9+場所表_更新!F9</f>
        <v>0</v>
      </c>
      <c r="G11" s="99">
        <f>場所表_新規!H9+場所表_更新!G9</f>
        <v>0</v>
      </c>
      <c r="H11" s="99">
        <f>場所表_新規!I9+場所表_更新!H9</f>
        <v>0</v>
      </c>
      <c r="I11" s="81"/>
      <c r="J11" s="216"/>
      <c r="K11" s="217"/>
      <c r="L11" s="221"/>
    </row>
  </sheetData>
  <mergeCells count="19">
    <mergeCell ref="L8:L9"/>
    <mergeCell ref="J10:K11"/>
    <mergeCell ref="L10:L11"/>
    <mergeCell ref="I3:I4"/>
    <mergeCell ref="J2:J4"/>
    <mergeCell ref="K2:K4"/>
    <mergeCell ref="A10:B11"/>
    <mergeCell ref="C10:C11"/>
    <mergeCell ref="J8:K9"/>
    <mergeCell ref="A2:A4"/>
    <mergeCell ref="B2:B4"/>
    <mergeCell ref="C2:C4"/>
    <mergeCell ref="A8:B9"/>
    <mergeCell ref="C8:C9"/>
    <mergeCell ref="J1:L1"/>
    <mergeCell ref="L2:L4"/>
    <mergeCell ref="F2:I2"/>
    <mergeCell ref="D3:D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"/>
  <sheetViews>
    <sheetView showZeros="0" view="pageBreakPreview" zoomScaleNormal="100" workbookViewId="0"/>
  </sheetViews>
  <sheetFormatPr defaultColWidth="9" defaultRowHeight="13.2" x14ac:dyDescent="0.2"/>
  <cols>
    <col min="1" max="1" width="9" style="64"/>
    <col min="2" max="2" width="17.109375" style="64" customWidth="1"/>
    <col min="3" max="3" width="5.21875" style="64" bestFit="1" customWidth="1"/>
    <col min="4" max="4" width="9" style="64"/>
    <col min="5" max="5" width="25.6640625" style="65" customWidth="1"/>
    <col min="6" max="6" width="13.44140625" style="64" customWidth="1"/>
    <col min="7" max="7" width="3.44140625" style="64" bestFit="1" customWidth="1"/>
    <col min="8" max="10" width="10.6640625" style="64" customWidth="1"/>
    <col min="11" max="11" width="22.44140625" style="65" customWidth="1"/>
    <col min="12" max="16384" width="9" style="64"/>
  </cols>
  <sheetData>
    <row r="1" spans="1:11" ht="19.8" thickBot="1" x14ac:dyDescent="0.25">
      <c r="B1" s="63" t="s">
        <v>28</v>
      </c>
      <c r="C1" s="63"/>
      <c r="D1" s="64" t="s">
        <v>210</v>
      </c>
      <c r="K1" s="66" t="s">
        <v>62</v>
      </c>
    </row>
    <row r="2" spans="1:11" x14ac:dyDescent="0.2">
      <c r="B2" s="208" t="s">
        <v>30</v>
      </c>
      <c r="C2" s="211" t="s">
        <v>31</v>
      </c>
      <c r="D2" s="202" t="s">
        <v>32</v>
      </c>
      <c r="E2" s="192" t="s">
        <v>33</v>
      </c>
      <c r="F2" s="69" t="s">
        <v>34</v>
      </c>
      <c r="G2" s="70"/>
      <c r="H2" s="202" t="s">
        <v>4</v>
      </c>
      <c r="I2" s="202"/>
      <c r="J2" s="202"/>
      <c r="K2" s="203"/>
    </row>
    <row r="3" spans="1:11" ht="39.6" x14ac:dyDescent="0.2">
      <c r="B3" s="209"/>
      <c r="C3" s="212"/>
      <c r="D3" s="214"/>
      <c r="E3" s="193"/>
      <c r="F3" s="193" t="s">
        <v>35</v>
      </c>
      <c r="G3" s="204" t="s">
        <v>36</v>
      </c>
      <c r="H3" s="102" t="s">
        <v>82</v>
      </c>
      <c r="I3" s="103" t="s">
        <v>88</v>
      </c>
      <c r="J3" s="102" t="s">
        <v>91</v>
      </c>
      <c r="K3" s="206" t="s">
        <v>37</v>
      </c>
    </row>
    <row r="4" spans="1:11" ht="13.8" thickBot="1" x14ac:dyDescent="0.25">
      <c r="B4" s="210"/>
      <c r="C4" s="213"/>
      <c r="D4" s="215"/>
      <c r="E4" s="194"/>
      <c r="F4" s="194"/>
      <c r="G4" s="205"/>
      <c r="H4" s="74" t="s">
        <v>84</v>
      </c>
      <c r="I4" s="75" t="s">
        <v>84</v>
      </c>
      <c r="J4" s="74" t="s">
        <v>84</v>
      </c>
      <c r="K4" s="207"/>
    </row>
    <row r="5" spans="1:11" ht="39.6" x14ac:dyDescent="0.2">
      <c r="A5" s="149">
        <v>1</v>
      </c>
      <c r="B5" s="119">
        <v>251200037</v>
      </c>
      <c r="C5" s="68" t="s">
        <v>213</v>
      </c>
      <c r="D5" s="68" t="s">
        <v>94</v>
      </c>
      <c r="E5" s="68" t="s">
        <v>93</v>
      </c>
      <c r="F5" s="68" t="s">
        <v>92</v>
      </c>
      <c r="G5" s="68">
        <v>1</v>
      </c>
      <c r="H5" s="68">
        <v>44</v>
      </c>
      <c r="I5" s="68"/>
      <c r="J5" s="68"/>
      <c r="K5" s="76" t="s">
        <v>95</v>
      </c>
    </row>
    <row r="6" spans="1:11" ht="52.8" x14ac:dyDescent="0.2">
      <c r="A6" s="149">
        <v>1</v>
      </c>
      <c r="B6" s="77" t="s">
        <v>211</v>
      </c>
      <c r="C6" s="71" t="s">
        <v>211</v>
      </c>
      <c r="D6" s="71" t="s">
        <v>211</v>
      </c>
      <c r="E6" s="71" t="s">
        <v>211</v>
      </c>
      <c r="F6" s="71" t="s">
        <v>96</v>
      </c>
      <c r="G6" s="71">
        <v>4</v>
      </c>
      <c r="H6" s="71"/>
      <c r="I6" s="71">
        <v>36</v>
      </c>
      <c r="J6" s="71"/>
      <c r="K6" s="78" t="s">
        <v>97</v>
      </c>
    </row>
    <row r="7" spans="1:11" ht="26.4" x14ac:dyDescent="0.2">
      <c r="B7" s="77" t="s">
        <v>211</v>
      </c>
      <c r="C7" s="71" t="s">
        <v>211</v>
      </c>
      <c r="D7" s="71" t="s">
        <v>211</v>
      </c>
      <c r="E7" s="71" t="s">
        <v>211</v>
      </c>
      <c r="F7" s="71" t="s">
        <v>98</v>
      </c>
      <c r="G7" s="71">
        <v>2</v>
      </c>
      <c r="H7" s="71">
        <v>12</v>
      </c>
      <c r="I7" s="71"/>
      <c r="J7" s="71"/>
      <c r="K7" s="78" t="s">
        <v>99</v>
      </c>
    </row>
    <row r="8" spans="1:11" ht="79.8" thickBot="1" x14ac:dyDescent="0.25">
      <c r="B8" s="117" t="s">
        <v>211</v>
      </c>
      <c r="C8" s="116" t="s">
        <v>211</v>
      </c>
      <c r="D8" s="116" t="s">
        <v>211</v>
      </c>
      <c r="E8" s="116" t="s">
        <v>211</v>
      </c>
      <c r="F8" s="116" t="s">
        <v>100</v>
      </c>
      <c r="G8" s="116">
        <v>4</v>
      </c>
      <c r="H8" s="116"/>
      <c r="I8" s="116"/>
      <c r="J8" s="116">
        <v>16</v>
      </c>
      <c r="K8" s="118" t="s">
        <v>101</v>
      </c>
    </row>
    <row r="9" spans="1:11" ht="17.25" customHeight="1" x14ac:dyDescent="0.2">
      <c r="B9" s="196" t="s">
        <v>215</v>
      </c>
      <c r="C9" s="197"/>
      <c r="D9" s="197"/>
      <c r="E9" s="200" t="s">
        <v>38</v>
      </c>
      <c r="F9" s="94">
        <v>1</v>
      </c>
      <c r="G9" s="95"/>
      <c r="H9" s="96">
        <v>1</v>
      </c>
      <c r="I9" s="96">
        <v>4</v>
      </c>
      <c r="J9" s="96">
        <v>0</v>
      </c>
      <c r="K9" s="80"/>
    </row>
    <row r="10" spans="1:11" ht="18" customHeight="1" thickBot="1" x14ac:dyDescent="0.25">
      <c r="B10" s="198"/>
      <c r="C10" s="199"/>
      <c r="D10" s="199"/>
      <c r="E10" s="201"/>
      <c r="F10" s="97"/>
      <c r="G10" s="98"/>
      <c r="H10" s="99">
        <v>56</v>
      </c>
      <c r="I10" s="99">
        <v>36</v>
      </c>
      <c r="J10" s="99">
        <v>16</v>
      </c>
      <c r="K10" s="81"/>
    </row>
  </sheetData>
  <mergeCells count="10">
    <mergeCell ref="G3:G4"/>
    <mergeCell ref="K3:K4"/>
    <mergeCell ref="B9:D10"/>
    <mergeCell ref="E9:E10"/>
    <mergeCell ref="B2:B4"/>
    <mergeCell ref="C2:C4"/>
    <mergeCell ref="D2:D4"/>
    <mergeCell ref="E2:E4"/>
    <mergeCell ref="H2:K2"/>
    <mergeCell ref="F3:F4"/>
  </mergeCells>
  <phoneticPr fontId="2"/>
  <conditionalFormatting sqref="A5:A6">
    <cfRule type="expression" dxfId="3" priority="1">
      <formula>(A5=OFFSET(A5,-1,0))</formula>
    </cfRule>
  </conditionalFormatting>
  <pageMargins left="0.75" right="0.75" top="1" bottom="1" header="0.51200000000000001" footer="0.51200000000000001"/>
  <pageSetup paperSize="9" scale="6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7"/>
  <sheetViews>
    <sheetView showZeros="0" view="pageBreakPreview" zoomScaleNormal="100" workbookViewId="0"/>
  </sheetViews>
  <sheetFormatPr defaultColWidth="9" defaultRowHeight="13.2" x14ac:dyDescent="0.2"/>
  <cols>
    <col min="1" max="1" width="9" style="64"/>
    <col min="2" max="2" width="22.33203125" style="64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10" width="10.6640625" style="64" customWidth="1"/>
    <col min="11" max="11" width="22.44140625" style="65" customWidth="1"/>
    <col min="12" max="16384" width="9" style="64"/>
  </cols>
  <sheetData>
    <row r="1" spans="1:11" ht="19.8" thickBot="1" x14ac:dyDescent="0.25">
      <c r="B1" s="63" t="s">
        <v>39</v>
      </c>
      <c r="C1" s="64" t="s">
        <v>210</v>
      </c>
      <c r="K1" s="66" t="s">
        <v>62</v>
      </c>
    </row>
    <row r="2" spans="1:11" x14ac:dyDescent="0.2">
      <c r="B2" s="218" t="s">
        <v>40</v>
      </c>
      <c r="C2" s="202" t="s">
        <v>32</v>
      </c>
      <c r="D2" s="192" t="s">
        <v>33</v>
      </c>
      <c r="E2" s="69" t="s">
        <v>34</v>
      </c>
      <c r="F2" s="70"/>
      <c r="G2" s="202" t="s">
        <v>4</v>
      </c>
      <c r="H2" s="202"/>
      <c r="I2" s="202"/>
      <c r="J2" s="202"/>
      <c r="K2" s="203"/>
    </row>
    <row r="3" spans="1:11" ht="39.6" x14ac:dyDescent="0.2">
      <c r="B3" s="219"/>
      <c r="C3" s="214"/>
      <c r="D3" s="193"/>
      <c r="E3" s="193" t="s">
        <v>35</v>
      </c>
      <c r="F3" s="204" t="s">
        <v>36</v>
      </c>
      <c r="G3" s="72" t="s">
        <v>82</v>
      </c>
      <c r="H3" s="73" t="s">
        <v>85</v>
      </c>
      <c r="I3" s="73" t="s">
        <v>88</v>
      </c>
      <c r="J3" s="72" t="s">
        <v>91</v>
      </c>
      <c r="K3" s="206" t="s">
        <v>37</v>
      </c>
    </row>
    <row r="4" spans="1:11" ht="13.8" thickBot="1" x14ac:dyDescent="0.25">
      <c r="B4" s="220"/>
      <c r="C4" s="215"/>
      <c r="D4" s="194"/>
      <c r="E4" s="194"/>
      <c r="F4" s="205"/>
      <c r="G4" s="74" t="s">
        <v>84</v>
      </c>
      <c r="H4" s="75" t="s">
        <v>84</v>
      </c>
      <c r="I4" s="75" t="s">
        <v>84</v>
      </c>
      <c r="J4" s="74" t="s">
        <v>84</v>
      </c>
      <c r="K4" s="207"/>
    </row>
    <row r="5" spans="1:11" ht="39.6" x14ac:dyDescent="0.2">
      <c r="A5" s="149">
        <v>2</v>
      </c>
      <c r="B5" s="67" t="s">
        <v>102</v>
      </c>
      <c r="C5" s="68" t="s">
        <v>103</v>
      </c>
      <c r="D5" s="68" t="s">
        <v>81</v>
      </c>
      <c r="E5" s="68" t="s">
        <v>104</v>
      </c>
      <c r="F5" s="68">
        <v>2</v>
      </c>
      <c r="G5" s="68"/>
      <c r="H5" s="68"/>
      <c r="I5" s="68">
        <v>26</v>
      </c>
      <c r="J5" s="68"/>
      <c r="K5" s="76" t="s">
        <v>105</v>
      </c>
    </row>
    <row r="6" spans="1:11" ht="52.8" x14ac:dyDescent="0.2">
      <c r="A6" s="149">
        <v>2</v>
      </c>
      <c r="B6" s="77" t="s">
        <v>211</v>
      </c>
      <c r="C6" s="71" t="s">
        <v>211</v>
      </c>
      <c r="D6" s="71" t="s">
        <v>211</v>
      </c>
      <c r="E6" s="71" t="s">
        <v>98</v>
      </c>
      <c r="F6" s="71">
        <v>2</v>
      </c>
      <c r="G6" s="71"/>
      <c r="H6" s="71">
        <v>7</v>
      </c>
      <c r="I6" s="71"/>
      <c r="J6" s="71"/>
      <c r="K6" s="78" t="s">
        <v>106</v>
      </c>
    </row>
    <row r="7" spans="1:11" ht="26.4" x14ac:dyDescent="0.2">
      <c r="A7" s="149">
        <v>3</v>
      </c>
      <c r="B7" s="77" t="s">
        <v>107</v>
      </c>
      <c r="C7" s="71" t="s">
        <v>211</v>
      </c>
      <c r="D7" s="71" t="s">
        <v>108</v>
      </c>
      <c r="E7" s="71" t="s">
        <v>92</v>
      </c>
      <c r="F7" s="71">
        <v>1</v>
      </c>
      <c r="G7" s="71">
        <v>28</v>
      </c>
      <c r="H7" s="71"/>
      <c r="I7" s="71"/>
      <c r="J7" s="71"/>
      <c r="K7" s="78" t="s">
        <v>109</v>
      </c>
    </row>
    <row r="8" spans="1:11" ht="52.8" x14ac:dyDescent="0.2">
      <c r="A8" s="149">
        <v>3</v>
      </c>
      <c r="B8" s="77" t="s">
        <v>211</v>
      </c>
      <c r="C8" s="71" t="s">
        <v>211</v>
      </c>
      <c r="D8" s="71" t="s">
        <v>211</v>
      </c>
      <c r="E8" s="71" t="s">
        <v>96</v>
      </c>
      <c r="F8" s="71">
        <v>4</v>
      </c>
      <c r="G8" s="71"/>
      <c r="H8" s="71"/>
      <c r="I8" s="71">
        <v>36</v>
      </c>
      <c r="J8" s="71"/>
      <c r="K8" s="78" t="s">
        <v>110</v>
      </c>
    </row>
    <row r="9" spans="1:11" ht="26.4" x14ac:dyDescent="0.2">
      <c r="A9" s="149">
        <v>3</v>
      </c>
      <c r="B9" s="77" t="s">
        <v>211</v>
      </c>
      <c r="C9" s="71" t="s">
        <v>211</v>
      </c>
      <c r="D9" s="71" t="s">
        <v>211</v>
      </c>
      <c r="E9" s="71" t="s">
        <v>98</v>
      </c>
      <c r="F9" s="71">
        <v>2</v>
      </c>
      <c r="G9" s="71">
        <v>6.4</v>
      </c>
      <c r="H9" s="71"/>
      <c r="I9" s="71"/>
      <c r="J9" s="71"/>
      <c r="K9" s="78" t="s">
        <v>111</v>
      </c>
    </row>
    <row r="10" spans="1:11" ht="26.4" x14ac:dyDescent="0.2">
      <c r="A10" s="149">
        <v>4</v>
      </c>
      <c r="B10" s="77" t="s">
        <v>112</v>
      </c>
      <c r="C10" s="71" t="s">
        <v>211</v>
      </c>
      <c r="D10" s="71" t="s">
        <v>113</v>
      </c>
      <c r="E10" s="71" t="s">
        <v>104</v>
      </c>
      <c r="F10" s="71">
        <v>1</v>
      </c>
      <c r="G10" s="71"/>
      <c r="H10" s="71"/>
      <c r="I10" s="71">
        <v>13</v>
      </c>
      <c r="J10" s="71"/>
      <c r="K10" s="78" t="s">
        <v>114</v>
      </c>
    </row>
    <row r="11" spans="1:11" ht="26.4" x14ac:dyDescent="0.2">
      <c r="A11" s="149">
        <v>4</v>
      </c>
      <c r="B11" s="77" t="s">
        <v>211</v>
      </c>
      <c r="C11" s="71" t="s">
        <v>211</v>
      </c>
      <c r="D11" s="71" t="s">
        <v>211</v>
      </c>
      <c r="E11" s="71" t="s">
        <v>98</v>
      </c>
      <c r="F11" s="71">
        <v>1</v>
      </c>
      <c r="G11" s="71"/>
      <c r="H11" s="71">
        <v>3</v>
      </c>
      <c r="I11" s="71"/>
      <c r="J11" s="71"/>
      <c r="K11" s="78" t="s">
        <v>115</v>
      </c>
    </row>
    <row r="12" spans="1:11" ht="26.4" x14ac:dyDescent="0.2">
      <c r="A12" s="149">
        <v>5</v>
      </c>
      <c r="B12" s="77" t="s">
        <v>116</v>
      </c>
      <c r="C12" s="71" t="s">
        <v>211</v>
      </c>
      <c r="D12" s="71" t="s">
        <v>117</v>
      </c>
      <c r="E12" s="71" t="s">
        <v>104</v>
      </c>
      <c r="F12" s="71">
        <v>1</v>
      </c>
      <c r="G12" s="71"/>
      <c r="H12" s="71"/>
      <c r="I12" s="71">
        <v>13</v>
      </c>
      <c r="J12" s="71"/>
      <c r="K12" s="78" t="s">
        <v>118</v>
      </c>
    </row>
    <row r="13" spans="1:11" ht="26.4" x14ac:dyDescent="0.2">
      <c r="A13" s="149">
        <v>5</v>
      </c>
      <c r="B13" s="77" t="s">
        <v>211</v>
      </c>
      <c r="C13" s="71" t="s">
        <v>211</v>
      </c>
      <c r="D13" s="71" t="s">
        <v>211</v>
      </c>
      <c r="E13" s="71" t="s">
        <v>98</v>
      </c>
      <c r="F13" s="71">
        <v>1</v>
      </c>
      <c r="G13" s="71"/>
      <c r="H13" s="71">
        <v>6</v>
      </c>
      <c r="I13" s="71"/>
      <c r="J13" s="71"/>
      <c r="K13" s="78" t="s">
        <v>119</v>
      </c>
    </row>
    <row r="14" spans="1:11" ht="26.4" x14ac:dyDescent="0.2">
      <c r="A14" s="149">
        <v>6</v>
      </c>
      <c r="B14" s="77" t="s">
        <v>120</v>
      </c>
      <c r="C14" s="71" t="s">
        <v>211</v>
      </c>
      <c r="D14" s="71" t="s">
        <v>121</v>
      </c>
      <c r="E14" s="71" t="s">
        <v>92</v>
      </c>
      <c r="F14" s="71">
        <v>1</v>
      </c>
      <c r="G14" s="71">
        <v>24</v>
      </c>
      <c r="H14" s="71"/>
      <c r="I14" s="71"/>
      <c r="J14" s="71"/>
      <c r="K14" s="78" t="s">
        <v>208</v>
      </c>
    </row>
    <row r="15" spans="1:11" ht="52.8" x14ac:dyDescent="0.2">
      <c r="A15" s="149">
        <v>6</v>
      </c>
      <c r="B15" s="77" t="s">
        <v>211</v>
      </c>
      <c r="C15" s="71" t="s">
        <v>211</v>
      </c>
      <c r="D15" s="71" t="s">
        <v>211</v>
      </c>
      <c r="E15" s="71" t="s">
        <v>96</v>
      </c>
      <c r="F15" s="71">
        <v>4</v>
      </c>
      <c r="G15" s="71"/>
      <c r="H15" s="71"/>
      <c r="I15" s="71">
        <v>36</v>
      </c>
      <c r="J15" s="71"/>
      <c r="K15" s="78" t="s">
        <v>122</v>
      </c>
    </row>
    <row r="16" spans="1:11" ht="52.8" x14ac:dyDescent="0.2">
      <c r="A16" s="149">
        <v>6</v>
      </c>
      <c r="B16" s="77" t="s">
        <v>211</v>
      </c>
      <c r="C16" s="71" t="s">
        <v>211</v>
      </c>
      <c r="D16" s="71" t="s">
        <v>211</v>
      </c>
      <c r="E16" s="71" t="s">
        <v>98</v>
      </c>
      <c r="F16" s="71">
        <v>2</v>
      </c>
      <c r="G16" s="71">
        <v>7</v>
      </c>
      <c r="H16" s="71"/>
      <c r="I16" s="71"/>
      <c r="J16" s="71"/>
      <c r="K16" s="78" t="s">
        <v>123</v>
      </c>
    </row>
    <row r="17" spans="1:11" ht="26.4" x14ac:dyDescent="0.2">
      <c r="A17" s="149">
        <v>7</v>
      </c>
      <c r="B17" s="77" t="s">
        <v>124</v>
      </c>
      <c r="C17" s="71" t="s">
        <v>211</v>
      </c>
      <c r="D17" s="71" t="s">
        <v>125</v>
      </c>
      <c r="E17" s="71" t="s">
        <v>92</v>
      </c>
      <c r="F17" s="71">
        <v>1</v>
      </c>
      <c r="G17" s="71">
        <v>24</v>
      </c>
      <c r="H17" s="71"/>
      <c r="I17" s="71"/>
      <c r="J17" s="71"/>
      <c r="K17" s="78" t="s">
        <v>126</v>
      </c>
    </row>
    <row r="18" spans="1:11" ht="52.8" x14ac:dyDescent="0.2">
      <c r="A18" s="149">
        <v>7</v>
      </c>
      <c r="B18" s="77" t="s">
        <v>211</v>
      </c>
      <c r="C18" s="71" t="s">
        <v>211</v>
      </c>
      <c r="D18" s="71" t="s">
        <v>211</v>
      </c>
      <c r="E18" s="71" t="s">
        <v>96</v>
      </c>
      <c r="F18" s="71">
        <v>4</v>
      </c>
      <c r="G18" s="71"/>
      <c r="H18" s="71"/>
      <c r="I18" s="71">
        <v>36</v>
      </c>
      <c r="J18" s="71"/>
      <c r="K18" s="78" t="s">
        <v>127</v>
      </c>
    </row>
    <row r="19" spans="1:11" ht="52.8" x14ac:dyDescent="0.2">
      <c r="A19" s="149">
        <v>7</v>
      </c>
      <c r="B19" s="77" t="s">
        <v>211</v>
      </c>
      <c r="C19" s="71" t="s">
        <v>211</v>
      </c>
      <c r="D19" s="71" t="s">
        <v>211</v>
      </c>
      <c r="E19" s="71" t="s">
        <v>98</v>
      </c>
      <c r="F19" s="71">
        <v>2</v>
      </c>
      <c r="G19" s="71">
        <v>6</v>
      </c>
      <c r="H19" s="71"/>
      <c r="I19" s="71"/>
      <c r="J19" s="71"/>
      <c r="K19" s="78" t="s">
        <v>128</v>
      </c>
    </row>
    <row r="20" spans="1:11" ht="26.4" x14ac:dyDescent="0.2">
      <c r="A20" s="149">
        <v>8</v>
      </c>
      <c r="B20" s="77" t="s">
        <v>129</v>
      </c>
      <c r="C20" s="71" t="s">
        <v>211</v>
      </c>
      <c r="D20" s="71" t="s">
        <v>130</v>
      </c>
      <c r="E20" s="71" t="s">
        <v>92</v>
      </c>
      <c r="F20" s="71">
        <v>1</v>
      </c>
      <c r="G20" s="71">
        <v>20</v>
      </c>
      <c r="H20" s="71"/>
      <c r="I20" s="71"/>
      <c r="J20" s="71"/>
      <c r="K20" s="78" t="s">
        <v>209</v>
      </c>
    </row>
    <row r="21" spans="1:11" ht="52.8" x14ac:dyDescent="0.2">
      <c r="A21" s="149">
        <v>8</v>
      </c>
      <c r="B21" s="77" t="s">
        <v>211</v>
      </c>
      <c r="C21" s="71" t="s">
        <v>211</v>
      </c>
      <c r="D21" s="71" t="s">
        <v>211</v>
      </c>
      <c r="E21" s="71" t="s">
        <v>96</v>
      </c>
      <c r="F21" s="71">
        <v>4</v>
      </c>
      <c r="G21" s="71"/>
      <c r="H21" s="71"/>
      <c r="I21" s="71">
        <v>36</v>
      </c>
      <c r="J21" s="71"/>
      <c r="K21" s="78" t="s">
        <v>97</v>
      </c>
    </row>
    <row r="22" spans="1:11" ht="52.8" x14ac:dyDescent="0.2">
      <c r="A22" s="149">
        <v>8</v>
      </c>
      <c r="B22" s="77" t="s">
        <v>211</v>
      </c>
      <c r="C22" s="71" t="s">
        <v>211</v>
      </c>
      <c r="D22" s="71" t="s">
        <v>211</v>
      </c>
      <c r="E22" s="71" t="s">
        <v>98</v>
      </c>
      <c r="F22" s="71">
        <v>2</v>
      </c>
      <c r="G22" s="71">
        <v>5.2</v>
      </c>
      <c r="H22" s="71"/>
      <c r="I22" s="71"/>
      <c r="J22" s="71"/>
      <c r="K22" s="78" t="s">
        <v>131</v>
      </c>
    </row>
    <row r="23" spans="1:11" ht="26.4" x14ac:dyDescent="0.2">
      <c r="A23" s="149">
        <v>9</v>
      </c>
      <c r="B23" s="77" t="s">
        <v>132</v>
      </c>
      <c r="C23" s="71" t="s">
        <v>211</v>
      </c>
      <c r="D23" s="71" t="s">
        <v>133</v>
      </c>
      <c r="E23" s="71" t="s">
        <v>104</v>
      </c>
      <c r="F23" s="71">
        <v>1</v>
      </c>
      <c r="G23" s="71"/>
      <c r="H23" s="71"/>
      <c r="I23" s="71">
        <v>20</v>
      </c>
      <c r="J23" s="71"/>
      <c r="K23" s="78" t="s">
        <v>134</v>
      </c>
    </row>
    <row r="24" spans="1:11" ht="26.4" x14ac:dyDescent="0.2">
      <c r="A24" s="149">
        <v>9</v>
      </c>
      <c r="B24" s="77" t="s">
        <v>211</v>
      </c>
      <c r="C24" s="71" t="s">
        <v>211</v>
      </c>
      <c r="D24" s="71" t="s">
        <v>211</v>
      </c>
      <c r="E24" s="71" t="s">
        <v>98</v>
      </c>
      <c r="F24" s="71">
        <v>1</v>
      </c>
      <c r="G24" s="71"/>
      <c r="H24" s="71">
        <v>6</v>
      </c>
      <c r="I24" s="71"/>
      <c r="J24" s="71"/>
      <c r="K24" s="78" t="s">
        <v>135</v>
      </c>
    </row>
    <row r="25" spans="1:11" ht="26.4" x14ac:dyDescent="0.2">
      <c r="A25" s="149">
        <v>10</v>
      </c>
      <c r="B25" s="77" t="s">
        <v>136</v>
      </c>
      <c r="C25" s="71" t="s">
        <v>211</v>
      </c>
      <c r="D25" s="71" t="s">
        <v>137</v>
      </c>
      <c r="E25" s="71" t="s">
        <v>104</v>
      </c>
      <c r="F25" s="71">
        <v>1</v>
      </c>
      <c r="G25" s="71"/>
      <c r="H25" s="71"/>
      <c r="I25" s="71">
        <v>20</v>
      </c>
      <c r="J25" s="71"/>
      <c r="K25" s="78" t="s">
        <v>138</v>
      </c>
    </row>
    <row r="26" spans="1:11" ht="26.4" x14ac:dyDescent="0.2">
      <c r="A26" s="149">
        <v>10</v>
      </c>
      <c r="B26" s="77" t="s">
        <v>211</v>
      </c>
      <c r="C26" s="71" t="s">
        <v>211</v>
      </c>
      <c r="D26" s="71" t="s">
        <v>211</v>
      </c>
      <c r="E26" s="71" t="s">
        <v>98</v>
      </c>
      <c r="F26" s="71">
        <v>1</v>
      </c>
      <c r="G26" s="71">
        <v>1.8</v>
      </c>
      <c r="H26" s="71"/>
      <c r="I26" s="71"/>
      <c r="J26" s="71"/>
      <c r="K26" s="78" t="s">
        <v>139</v>
      </c>
    </row>
    <row r="27" spans="1:11" ht="26.4" x14ac:dyDescent="0.2">
      <c r="A27" s="149">
        <v>11</v>
      </c>
      <c r="B27" s="77" t="s">
        <v>140</v>
      </c>
      <c r="C27" s="71" t="s">
        <v>211</v>
      </c>
      <c r="D27" s="71" t="s">
        <v>141</v>
      </c>
      <c r="E27" s="71" t="s">
        <v>104</v>
      </c>
      <c r="F27" s="71">
        <v>2</v>
      </c>
      <c r="G27" s="71"/>
      <c r="H27" s="71"/>
      <c r="I27" s="71">
        <v>33</v>
      </c>
      <c r="J27" s="71"/>
      <c r="K27" s="78" t="s">
        <v>142</v>
      </c>
    </row>
    <row r="28" spans="1:11" ht="52.8" x14ac:dyDescent="0.2">
      <c r="A28" s="149">
        <v>11</v>
      </c>
      <c r="B28" s="77" t="s">
        <v>211</v>
      </c>
      <c r="C28" s="71" t="s">
        <v>211</v>
      </c>
      <c r="D28" s="71" t="s">
        <v>211</v>
      </c>
      <c r="E28" s="71" t="s">
        <v>98</v>
      </c>
      <c r="F28" s="71">
        <v>2</v>
      </c>
      <c r="G28" s="71">
        <v>2.5</v>
      </c>
      <c r="H28" s="71">
        <v>2</v>
      </c>
      <c r="I28" s="71"/>
      <c r="J28" s="71"/>
      <c r="K28" s="78" t="s">
        <v>143</v>
      </c>
    </row>
    <row r="29" spans="1:11" ht="26.4" x14ac:dyDescent="0.2">
      <c r="A29" s="149">
        <v>12</v>
      </c>
      <c r="B29" s="77" t="s">
        <v>144</v>
      </c>
      <c r="C29" s="71" t="s">
        <v>211</v>
      </c>
      <c r="D29" s="71" t="s">
        <v>145</v>
      </c>
      <c r="E29" s="71" t="s">
        <v>104</v>
      </c>
      <c r="F29" s="71">
        <v>1</v>
      </c>
      <c r="G29" s="71"/>
      <c r="H29" s="71"/>
      <c r="I29" s="71">
        <v>13</v>
      </c>
      <c r="J29" s="71"/>
      <c r="K29" s="78" t="s">
        <v>146</v>
      </c>
    </row>
    <row r="30" spans="1:11" ht="26.4" x14ac:dyDescent="0.2">
      <c r="A30" s="149">
        <v>12</v>
      </c>
      <c r="B30" s="77" t="s">
        <v>211</v>
      </c>
      <c r="C30" s="71" t="s">
        <v>211</v>
      </c>
      <c r="D30" s="71" t="s">
        <v>211</v>
      </c>
      <c r="E30" s="71" t="s">
        <v>98</v>
      </c>
      <c r="F30" s="71">
        <v>1</v>
      </c>
      <c r="G30" s="71"/>
      <c r="H30" s="71">
        <v>4</v>
      </c>
      <c r="I30" s="71"/>
      <c r="J30" s="71"/>
      <c r="K30" s="78" t="s">
        <v>147</v>
      </c>
    </row>
    <row r="31" spans="1:11" ht="26.4" x14ac:dyDescent="0.2">
      <c r="A31" s="149">
        <v>13</v>
      </c>
      <c r="B31" s="77" t="s">
        <v>148</v>
      </c>
      <c r="C31" s="71" t="s">
        <v>211</v>
      </c>
      <c r="D31" s="71" t="s">
        <v>149</v>
      </c>
      <c r="E31" s="71" t="s">
        <v>98</v>
      </c>
      <c r="F31" s="71">
        <v>1</v>
      </c>
      <c r="G31" s="71">
        <v>3</v>
      </c>
      <c r="H31" s="71"/>
      <c r="I31" s="71"/>
      <c r="J31" s="71"/>
      <c r="K31" s="78" t="s">
        <v>150</v>
      </c>
    </row>
    <row r="32" spans="1:11" ht="26.4" x14ac:dyDescent="0.2">
      <c r="A32" s="149">
        <v>14</v>
      </c>
      <c r="B32" s="77" t="s">
        <v>151</v>
      </c>
      <c r="C32" s="71" t="s">
        <v>211</v>
      </c>
      <c r="D32" s="71" t="s">
        <v>152</v>
      </c>
      <c r="E32" s="71" t="s">
        <v>104</v>
      </c>
      <c r="F32" s="71">
        <v>1</v>
      </c>
      <c r="G32" s="71"/>
      <c r="H32" s="71"/>
      <c r="I32" s="71">
        <v>13</v>
      </c>
      <c r="J32" s="71"/>
      <c r="K32" s="78" t="s">
        <v>153</v>
      </c>
    </row>
    <row r="33" spans="1:11" ht="27" thickBot="1" x14ac:dyDescent="0.25">
      <c r="A33" s="149">
        <v>14</v>
      </c>
      <c r="B33" s="77" t="s">
        <v>211</v>
      </c>
      <c r="C33" s="71" t="s">
        <v>211</v>
      </c>
      <c r="D33" s="71" t="s">
        <v>211</v>
      </c>
      <c r="E33" s="72" t="s">
        <v>98</v>
      </c>
      <c r="F33" s="72">
        <v>1</v>
      </c>
      <c r="G33" s="72"/>
      <c r="H33" s="72">
        <v>2.5</v>
      </c>
      <c r="I33" s="72"/>
      <c r="J33" s="72"/>
      <c r="K33" s="79" t="s">
        <v>154</v>
      </c>
    </row>
    <row r="34" spans="1:11" ht="16.2" x14ac:dyDescent="0.2">
      <c r="B34" s="196" t="s">
        <v>215</v>
      </c>
      <c r="C34" s="197"/>
      <c r="D34" s="200" t="s">
        <v>41</v>
      </c>
      <c r="E34" s="94">
        <v>13</v>
      </c>
      <c r="F34" s="95"/>
      <c r="G34" s="96">
        <v>4</v>
      </c>
      <c r="H34" s="96">
        <v>0</v>
      </c>
      <c r="I34" s="96">
        <v>26</v>
      </c>
      <c r="J34" s="96">
        <v>0</v>
      </c>
      <c r="K34" s="80"/>
    </row>
    <row r="35" spans="1:11" ht="16.8" thickBot="1" x14ac:dyDescent="0.25">
      <c r="B35" s="198"/>
      <c r="C35" s="199"/>
      <c r="D35" s="201"/>
      <c r="E35" s="97"/>
      <c r="F35" s="98"/>
      <c r="G35" s="99">
        <v>127.9</v>
      </c>
      <c r="H35" s="99">
        <v>30.5</v>
      </c>
      <c r="I35" s="99">
        <v>295</v>
      </c>
      <c r="J35" s="99">
        <v>0</v>
      </c>
      <c r="K35" s="81"/>
    </row>
    <row r="36" spans="1:11" ht="16.2" x14ac:dyDescent="0.2">
      <c r="B36" s="196" t="s">
        <v>215</v>
      </c>
      <c r="C36" s="197"/>
      <c r="D36" s="200" t="s">
        <v>42</v>
      </c>
      <c r="E36" s="94">
        <v>14</v>
      </c>
      <c r="F36" s="95"/>
      <c r="G36" s="96">
        <v>5</v>
      </c>
      <c r="H36" s="96">
        <v>0</v>
      </c>
      <c r="I36" s="96">
        <v>30</v>
      </c>
      <c r="J36" s="96">
        <v>0</v>
      </c>
      <c r="K36" s="80"/>
    </row>
    <row r="37" spans="1:11" ht="16.8" thickBot="1" x14ac:dyDescent="0.25">
      <c r="B37" s="198"/>
      <c r="C37" s="199"/>
      <c r="D37" s="201"/>
      <c r="E37" s="97"/>
      <c r="F37" s="98"/>
      <c r="G37" s="99">
        <v>183.9</v>
      </c>
      <c r="H37" s="99">
        <v>30.5</v>
      </c>
      <c r="I37" s="99">
        <v>331</v>
      </c>
      <c r="J37" s="99">
        <v>16</v>
      </c>
      <c r="K37" s="81"/>
    </row>
  </sheetData>
  <mergeCells count="11">
    <mergeCell ref="G2:K2"/>
    <mergeCell ref="E3:E4"/>
    <mergeCell ref="F3:F4"/>
    <mergeCell ref="K3:K4"/>
    <mergeCell ref="D34:D35"/>
    <mergeCell ref="B36:C37"/>
    <mergeCell ref="D36:D37"/>
    <mergeCell ref="B34:C35"/>
    <mergeCell ref="B2:B4"/>
    <mergeCell ref="C2:C4"/>
    <mergeCell ref="D2:D4"/>
  </mergeCells>
  <phoneticPr fontId="2"/>
  <conditionalFormatting sqref="A5:A33">
    <cfRule type="expression" dxfId="2" priority="1">
      <formula>(A5=OFFSET(A5,-1,0))</formula>
    </cfRule>
  </conditionalFormatting>
  <pageMargins left="0.75" right="0.75" top="1" bottom="1" header="0.51200000000000001" footer="0.51200000000000001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3"/>
  <sheetViews>
    <sheetView showZeros="0" view="pageBreakPreview" zoomScaleNormal="100" workbookViewId="0">
      <selection activeCell="AB10" sqref="AB10"/>
    </sheetView>
  </sheetViews>
  <sheetFormatPr defaultColWidth="9" defaultRowHeight="13.2" x14ac:dyDescent="0.2"/>
  <cols>
    <col min="1" max="1" width="9" style="64"/>
    <col min="2" max="2" width="17.109375" style="64" customWidth="1"/>
    <col min="3" max="3" width="5.21875" style="64" bestFit="1" customWidth="1"/>
    <col min="4" max="4" width="9" style="64"/>
    <col min="5" max="5" width="25.6640625" style="65" customWidth="1"/>
    <col min="6" max="6" width="13.44140625" style="64" customWidth="1"/>
    <col min="7" max="7" width="3.44140625" style="64" bestFit="1" customWidth="1"/>
    <col min="8" max="12" width="10.6640625" style="64" customWidth="1"/>
    <col min="13" max="13" width="22.44140625" style="65" customWidth="1"/>
    <col min="14" max="16384" width="9" style="64"/>
  </cols>
  <sheetData>
    <row r="1" spans="1:13" ht="19.8" thickBot="1" x14ac:dyDescent="0.25">
      <c r="B1" s="63" t="s">
        <v>28</v>
      </c>
      <c r="C1" s="63"/>
      <c r="D1" s="64" t="s">
        <v>210</v>
      </c>
      <c r="M1" s="66" t="s">
        <v>59</v>
      </c>
    </row>
    <row r="2" spans="1:13" x14ac:dyDescent="0.2">
      <c r="B2" s="208" t="s">
        <v>30</v>
      </c>
      <c r="C2" s="211" t="s">
        <v>31</v>
      </c>
      <c r="D2" s="202" t="s">
        <v>32</v>
      </c>
      <c r="E2" s="192" t="s">
        <v>33</v>
      </c>
      <c r="F2" s="69" t="s">
        <v>34</v>
      </c>
      <c r="G2" s="70"/>
      <c r="H2" s="202" t="s">
        <v>4</v>
      </c>
      <c r="I2" s="202"/>
      <c r="J2" s="202"/>
      <c r="K2" s="202"/>
      <c r="L2" s="202"/>
      <c r="M2" s="203"/>
    </row>
    <row r="3" spans="1:13" ht="39.6" x14ac:dyDescent="0.2">
      <c r="B3" s="209"/>
      <c r="C3" s="212"/>
      <c r="D3" s="214"/>
      <c r="E3" s="193"/>
      <c r="F3" s="193" t="s">
        <v>35</v>
      </c>
      <c r="G3" s="204" t="s">
        <v>36</v>
      </c>
      <c r="H3" s="102" t="s">
        <v>82</v>
      </c>
      <c r="I3" s="103" t="s">
        <v>86</v>
      </c>
      <c r="J3" s="103" t="s">
        <v>88</v>
      </c>
      <c r="K3" s="103" t="s">
        <v>89</v>
      </c>
      <c r="L3" s="102" t="s">
        <v>91</v>
      </c>
      <c r="M3" s="206" t="s">
        <v>37</v>
      </c>
    </row>
    <row r="4" spans="1:13" ht="13.8" thickBot="1" x14ac:dyDescent="0.25">
      <c r="B4" s="210"/>
      <c r="C4" s="213"/>
      <c r="D4" s="215"/>
      <c r="E4" s="194"/>
      <c r="F4" s="194"/>
      <c r="G4" s="205"/>
      <c r="H4" s="74" t="s">
        <v>84</v>
      </c>
      <c r="I4" s="75" t="s">
        <v>84</v>
      </c>
      <c r="J4" s="75" t="s">
        <v>84</v>
      </c>
      <c r="K4" s="75" t="s">
        <v>90</v>
      </c>
      <c r="L4" s="74" t="s">
        <v>84</v>
      </c>
      <c r="M4" s="207"/>
    </row>
    <row r="5" spans="1:13" ht="26.4" x14ac:dyDescent="0.2">
      <c r="A5" s="149">
        <v>1</v>
      </c>
      <c r="B5" s="119" t="s">
        <v>156</v>
      </c>
      <c r="C5" s="68" t="s">
        <v>213</v>
      </c>
      <c r="D5" s="68" t="s">
        <v>103</v>
      </c>
      <c r="E5" s="68" t="s">
        <v>155</v>
      </c>
      <c r="F5" s="68" t="s">
        <v>92</v>
      </c>
      <c r="G5" s="68">
        <v>1</v>
      </c>
      <c r="H5" s="68">
        <v>27</v>
      </c>
      <c r="I5" s="68"/>
      <c r="J5" s="68"/>
      <c r="K5" s="68"/>
      <c r="L5" s="68"/>
      <c r="M5" s="76"/>
    </row>
    <row r="6" spans="1:13" ht="52.8" x14ac:dyDescent="0.2">
      <c r="A6" s="149">
        <v>1</v>
      </c>
      <c r="B6" s="77" t="s">
        <v>211</v>
      </c>
      <c r="C6" s="71" t="s">
        <v>211</v>
      </c>
      <c r="D6" s="71" t="s">
        <v>211</v>
      </c>
      <c r="E6" s="71" t="s">
        <v>211</v>
      </c>
      <c r="F6" s="71" t="s">
        <v>96</v>
      </c>
      <c r="G6" s="71">
        <v>6</v>
      </c>
      <c r="H6" s="71"/>
      <c r="I6" s="71"/>
      <c r="J6" s="71">
        <v>54</v>
      </c>
      <c r="K6" s="71"/>
      <c r="L6" s="71"/>
      <c r="M6" s="78" t="s">
        <v>157</v>
      </c>
    </row>
    <row r="7" spans="1:13" ht="66" x14ac:dyDescent="0.2">
      <c r="A7" s="149">
        <v>1</v>
      </c>
      <c r="B7" s="77" t="s">
        <v>211</v>
      </c>
      <c r="C7" s="71" t="s">
        <v>211</v>
      </c>
      <c r="D7" s="71" t="s">
        <v>211</v>
      </c>
      <c r="E7" s="71" t="s">
        <v>211</v>
      </c>
      <c r="F7" s="71" t="s">
        <v>98</v>
      </c>
      <c r="G7" s="71">
        <v>3</v>
      </c>
      <c r="H7" s="71">
        <v>11.5</v>
      </c>
      <c r="I7" s="71"/>
      <c r="J7" s="71"/>
      <c r="K7" s="71"/>
      <c r="L7" s="71"/>
      <c r="M7" s="78" t="s">
        <v>158</v>
      </c>
    </row>
    <row r="8" spans="1:13" ht="39.6" x14ac:dyDescent="0.2">
      <c r="A8" s="149">
        <v>1</v>
      </c>
      <c r="B8" s="77" t="s">
        <v>211</v>
      </c>
      <c r="C8" s="71" t="s">
        <v>211</v>
      </c>
      <c r="D8" s="71" t="s">
        <v>211</v>
      </c>
      <c r="E8" s="71" t="s">
        <v>211</v>
      </c>
      <c r="F8" s="71" t="s">
        <v>159</v>
      </c>
      <c r="G8" s="71">
        <v>1</v>
      </c>
      <c r="H8" s="71"/>
      <c r="I8" s="71"/>
      <c r="J8" s="71"/>
      <c r="K8" s="71"/>
      <c r="L8" s="71">
        <v>81.3</v>
      </c>
      <c r="M8" s="78" t="s">
        <v>160</v>
      </c>
    </row>
    <row r="9" spans="1:13" ht="39.6" x14ac:dyDescent="0.2">
      <c r="A9" s="149">
        <v>1</v>
      </c>
      <c r="B9" s="77" t="s">
        <v>211</v>
      </c>
      <c r="C9" s="71" t="s">
        <v>211</v>
      </c>
      <c r="D9" s="71" t="s">
        <v>211</v>
      </c>
      <c r="E9" s="71" t="s">
        <v>211</v>
      </c>
      <c r="F9" s="71" t="s">
        <v>161</v>
      </c>
      <c r="G9" s="71">
        <v>2</v>
      </c>
      <c r="H9" s="71"/>
      <c r="I9" s="71"/>
      <c r="J9" s="71"/>
      <c r="K9" s="71"/>
      <c r="L9" s="71">
        <v>3.6</v>
      </c>
      <c r="M9" s="78" t="s">
        <v>162</v>
      </c>
    </row>
    <row r="10" spans="1:13" ht="26.4" x14ac:dyDescent="0.2">
      <c r="A10" s="149">
        <v>1</v>
      </c>
      <c r="B10" s="77" t="s">
        <v>211</v>
      </c>
      <c r="C10" s="71" t="s">
        <v>211</v>
      </c>
      <c r="D10" s="71" t="s">
        <v>211</v>
      </c>
      <c r="E10" s="71" t="s">
        <v>211</v>
      </c>
      <c r="F10" s="71" t="s">
        <v>163</v>
      </c>
      <c r="G10" s="71">
        <v>1</v>
      </c>
      <c r="H10" s="71"/>
      <c r="I10" s="71"/>
      <c r="J10" s="71"/>
      <c r="K10" s="71"/>
      <c r="L10" s="71">
        <v>6</v>
      </c>
      <c r="M10" s="78"/>
    </row>
    <row r="11" spans="1:13" ht="66" x14ac:dyDescent="0.2">
      <c r="A11" s="149">
        <v>2</v>
      </c>
      <c r="B11" s="77">
        <v>241170105</v>
      </c>
      <c r="C11" s="71" t="s">
        <v>213</v>
      </c>
      <c r="D11" s="71" t="s">
        <v>211</v>
      </c>
      <c r="E11" s="71" t="s">
        <v>164</v>
      </c>
      <c r="F11" s="71" t="s">
        <v>159</v>
      </c>
      <c r="G11" s="71">
        <v>3</v>
      </c>
      <c r="H11" s="71"/>
      <c r="I11" s="71"/>
      <c r="J11" s="71"/>
      <c r="K11" s="71"/>
      <c r="L11" s="71">
        <v>198.6</v>
      </c>
      <c r="M11" s="78" t="s">
        <v>165</v>
      </c>
    </row>
    <row r="12" spans="1:13" ht="52.8" x14ac:dyDescent="0.2">
      <c r="A12" s="149">
        <v>2</v>
      </c>
      <c r="B12" s="77" t="s">
        <v>211</v>
      </c>
      <c r="C12" s="71" t="s">
        <v>211</v>
      </c>
      <c r="D12" s="71" t="s">
        <v>211</v>
      </c>
      <c r="E12" s="71" t="s">
        <v>211</v>
      </c>
      <c r="F12" s="71" t="s">
        <v>161</v>
      </c>
      <c r="G12" s="71">
        <v>3</v>
      </c>
      <c r="H12" s="71"/>
      <c r="I12" s="71"/>
      <c r="J12" s="71"/>
      <c r="K12" s="71"/>
      <c r="L12" s="71">
        <v>27</v>
      </c>
      <c r="M12" s="78" t="s">
        <v>166</v>
      </c>
    </row>
    <row r="13" spans="1:13" ht="39.6" x14ac:dyDescent="0.2">
      <c r="A13" s="149">
        <v>2</v>
      </c>
      <c r="B13" s="77" t="s">
        <v>211</v>
      </c>
      <c r="C13" s="71" t="s">
        <v>211</v>
      </c>
      <c r="D13" s="71" t="s">
        <v>211</v>
      </c>
      <c r="E13" s="71" t="s">
        <v>211</v>
      </c>
      <c r="F13" s="71" t="s">
        <v>163</v>
      </c>
      <c r="G13" s="71">
        <v>3</v>
      </c>
      <c r="H13" s="71"/>
      <c r="I13" s="71"/>
      <c r="J13" s="71"/>
      <c r="K13" s="71"/>
      <c r="L13" s="71">
        <v>40.5</v>
      </c>
      <c r="M13" s="78" t="s">
        <v>167</v>
      </c>
    </row>
    <row r="14" spans="1:13" ht="198" x14ac:dyDescent="0.2">
      <c r="A14" s="149">
        <v>3</v>
      </c>
      <c r="B14" s="77" t="s">
        <v>211</v>
      </c>
      <c r="C14" s="71" t="s">
        <v>211</v>
      </c>
      <c r="D14" s="71" t="s">
        <v>170</v>
      </c>
      <c r="E14" s="71" t="s">
        <v>169</v>
      </c>
      <c r="F14" s="71" t="s">
        <v>168</v>
      </c>
      <c r="G14" s="71">
        <v>5</v>
      </c>
      <c r="H14" s="71"/>
      <c r="I14" s="71">
        <v>10365</v>
      </c>
      <c r="J14" s="71"/>
      <c r="K14" s="71"/>
      <c r="L14" s="71"/>
      <c r="M14" s="78" t="s">
        <v>171</v>
      </c>
    </row>
    <row r="15" spans="1:13" ht="39.6" x14ac:dyDescent="0.2">
      <c r="A15" s="149">
        <v>3</v>
      </c>
      <c r="B15" s="77" t="s">
        <v>211</v>
      </c>
      <c r="C15" s="71" t="s">
        <v>211</v>
      </c>
      <c r="D15" s="71" t="s">
        <v>211</v>
      </c>
      <c r="E15" s="71" t="s">
        <v>211</v>
      </c>
      <c r="F15" s="71" t="s">
        <v>172</v>
      </c>
      <c r="G15" s="71">
        <v>1</v>
      </c>
      <c r="H15" s="71"/>
      <c r="I15" s="71"/>
      <c r="J15" s="71"/>
      <c r="K15" s="71"/>
      <c r="L15" s="71">
        <v>3000</v>
      </c>
      <c r="M15" s="78"/>
    </row>
    <row r="16" spans="1:13" ht="26.4" x14ac:dyDescent="0.2">
      <c r="A16" s="149">
        <v>4</v>
      </c>
      <c r="B16" s="77" t="s">
        <v>211</v>
      </c>
      <c r="C16" s="71" t="s">
        <v>211</v>
      </c>
      <c r="D16" s="71" t="s">
        <v>103</v>
      </c>
      <c r="E16" s="71" t="s">
        <v>173</v>
      </c>
      <c r="F16" s="71" t="s">
        <v>168</v>
      </c>
      <c r="G16" s="71">
        <v>2</v>
      </c>
      <c r="H16" s="71"/>
      <c r="I16" s="71">
        <v>3.5999999999999996</v>
      </c>
      <c r="J16" s="71"/>
      <c r="K16" s="71"/>
      <c r="L16" s="71"/>
      <c r="M16" s="78" t="s">
        <v>174</v>
      </c>
    </row>
    <row r="17" spans="1:13" ht="26.4" x14ac:dyDescent="0.2">
      <c r="A17" s="149">
        <v>5</v>
      </c>
      <c r="B17" s="77" t="s">
        <v>211</v>
      </c>
      <c r="C17" s="71" t="s">
        <v>211</v>
      </c>
      <c r="D17" s="71" t="s">
        <v>170</v>
      </c>
      <c r="E17" s="71" t="s">
        <v>175</v>
      </c>
      <c r="F17" s="71" t="s">
        <v>168</v>
      </c>
      <c r="G17" s="71">
        <v>3</v>
      </c>
      <c r="H17" s="71"/>
      <c r="I17" s="71">
        <v>12</v>
      </c>
      <c r="J17" s="71"/>
      <c r="K17" s="71"/>
      <c r="L17" s="71"/>
      <c r="M17" s="78" t="s">
        <v>176</v>
      </c>
    </row>
    <row r="18" spans="1:13" ht="26.4" x14ac:dyDescent="0.2">
      <c r="A18" s="149">
        <v>5</v>
      </c>
      <c r="B18" s="77" t="s">
        <v>211</v>
      </c>
      <c r="C18" s="71" t="s">
        <v>211</v>
      </c>
      <c r="D18" s="71" t="s">
        <v>211</v>
      </c>
      <c r="E18" s="71" t="s">
        <v>211</v>
      </c>
      <c r="F18" s="71" t="s">
        <v>159</v>
      </c>
      <c r="G18" s="71">
        <v>1</v>
      </c>
      <c r="H18" s="71"/>
      <c r="I18" s="71"/>
      <c r="J18" s="71"/>
      <c r="K18" s="71"/>
      <c r="L18" s="71">
        <v>48</v>
      </c>
      <c r="M18" s="78" t="s">
        <v>177</v>
      </c>
    </row>
    <row r="19" spans="1:13" ht="39.6" x14ac:dyDescent="0.2">
      <c r="A19" s="149">
        <v>5</v>
      </c>
      <c r="B19" s="77" t="s">
        <v>211</v>
      </c>
      <c r="C19" s="71" t="s">
        <v>211</v>
      </c>
      <c r="D19" s="71" t="s">
        <v>211</v>
      </c>
      <c r="E19" s="71" t="s">
        <v>211</v>
      </c>
      <c r="F19" s="71" t="s">
        <v>161</v>
      </c>
      <c r="G19" s="71">
        <v>4</v>
      </c>
      <c r="H19" s="71"/>
      <c r="I19" s="71"/>
      <c r="J19" s="71"/>
      <c r="K19" s="71"/>
      <c r="L19" s="71">
        <v>36</v>
      </c>
      <c r="M19" s="78" t="s">
        <v>178</v>
      </c>
    </row>
    <row r="20" spans="1:13" ht="26.4" x14ac:dyDescent="0.2">
      <c r="A20" s="149">
        <v>5</v>
      </c>
      <c r="B20" s="77" t="s">
        <v>211</v>
      </c>
      <c r="C20" s="71" t="s">
        <v>211</v>
      </c>
      <c r="D20" s="71" t="s">
        <v>211</v>
      </c>
      <c r="E20" s="71" t="s">
        <v>211</v>
      </c>
      <c r="F20" s="71" t="s">
        <v>163</v>
      </c>
      <c r="G20" s="71">
        <v>2</v>
      </c>
      <c r="H20" s="71"/>
      <c r="I20" s="71"/>
      <c r="J20" s="71"/>
      <c r="K20" s="71"/>
      <c r="L20" s="71">
        <v>10.199999999999999</v>
      </c>
      <c r="M20" s="78" t="s">
        <v>179</v>
      </c>
    </row>
    <row r="21" spans="1:13" ht="26.4" x14ac:dyDescent="0.2">
      <c r="A21" s="149">
        <v>6</v>
      </c>
      <c r="B21" s="77" t="s">
        <v>182</v>
      </c>
      <c r="C21" s="71" t="s">
        <v>213</v>
      </c>
      <c r="D21" s="71" t="s">
        <v>211</v>
      </c>
      <c r="E21" s="71" t="s">
        <v>180</v>
      </c>
      <c r="F21" s="71" t="s">
        <v>159</v>
      </c>
      <c r="G21" s="71">
        <v>1</v>
      </c>
      <c r="H21" s="71"/>
      <c r="I21" s="71"/>
      <c r="J21" s="71"/>
      <c r="K21" s="71"/>
      <c r="L21" s="71">
        <v>28.3</v>
      </c>
      <c r="M21" s="78" t="s">
        <v>181</v>
      </c>
    </row>
    <row r="22" spans="1:13" ht="39.6" x14ac:dyDescent="0.2">
      <c r="A22" s="149">
        <v>7</v>
      </c>
      <c r="B22" s="77">
        <v>241170105</v>
      </c>
      <c r="C22" s="71" t="s">
        <v>213</v>
      </c>
      <c r="D22" s="71" t="s">
        <v>211</v>
      </c>
      <c r="E22" s="71" t="s">
        <v>183</v>
      </c>
      <c r="F22" s="71" t="s">
        <v>168</v>
      </c>
      <c r="G22" s="71">
        <v>3</v>
      </c>
      <c r="H22" s="71"/>
      <c r="I22" s="71">
        <v>12</v>
      </c>
      <c r="J22" s="71"/>
      <c r="K22" s="71"/>
      <c r="L22" s="71"/>
      <c r="M22" s="78" t="s">
        <v>184</v>
      </c>
    </row>
    <row r="23" spans="1:13" ht="26.4" x14ac:dyDescent="0.2">
      <c r="A23" s="149">
        <v>7</v>
      </c>
      <c r="B23" s="77" t="s">
        <v>211</v>
      </c>
      <c r="C23" s="71" t="s">
        <v>211</v>
      </c>
      <c r="D23" s="71" t="s">
        <v>211</v>
      </c>
      <c r="E23" s="71" t="s">
        <v>211</v>
      </c>
      <c r="F23" s="71" t="s">
        <v>159</v>
      </c>
      <c r="G23" s="71">
        <v>1</v>
      </c>
      <c r="H23" s="71"/>
      <c r="I23" s="71"/>
      <c r="J23" s="71"/>
      <c r="K23" s="71"/>
      <c r="L23" s="71">
        <v>108</v>
      </c>
      <c r="M23" s="78" t="s">
        <v>185</v>
      </c>
    </row>
    <row r="24" spans="1:13" ht="39.6" x14ac:dyDescent="0.2">
      <c r="A24" s="149">
        <v>7</v>
      </c>
      <c r="B24" s="77" t="s">
        <v>211</v>
      </c>
      <c r="C24" s="71" t="s">
        <v>211</v>
      </c>
      <c r="D24" s="71" t="s">
        <v>211</v>
      </c>
      <c r="E24" s="71" t="s">
        <v>211</v>
      </c>
      <c r="F24" s="71" t="s">
        <v>161</v>
      </c>
      <c r="G24" s="71">
        <v>4</v>
      </c>
      <c r="H24" s="71"/>
      <c r="I24" s="71"/>
      <c r="J24" s="71"/>
      <c r="K24" s="71"/>
      <c r="L24" s="71">
        <v>36</v>
      </c>
      <c r="M24" s="78" t="s">
        <v>186</v>
      </c>
    </row>
    <row r="25" spans="1:13" ht="26.4" x14ac:dyDescent="0.2">
      <c r="A25" s="149">
        <v>7</v>
      </c>
      <c r="B25" s="77" t="s">
        <v>211</v>
      </c>
      <c r="C25" s="71" t="s">
        <v>211</v>
      </c>
      <c r="D25" s="71" t="s">
        <v>211</v>
      </c>
      <c r="E25" s="71" t="s">
        <v>211</v>
      </c>
      <c r="F25" s="71" t="s">
        <v>163</v>
      </c>
      <c r="G25" s="71">
        <v>2</v>
      </c>
      <c r="H25" s="71"/>
      <c r="I25" s="71"/>
      <c r="J25" s="71"/>
      <c r="K25" s="71"/>
      <c r="L25" s="71">
        <v>17.399999999999999</v>
      </c>
      <c r="M25" s="78" t="s">
        <v>187</v>
      </c>
    </row>
    <row r="26" spans="1:13" ht="26.4" x14ac:dyDescent="0.2">
      <c r="A26" s="149">
        <v>8</v>
      </c>
      <c r="B26" s="77" t="s">
        <v>190</v>
      </c>
      <c r="C26" s="71" t="s">
        <v>213</v>
      </c>
      <c r="D26" s="71" t="s">
        <v>211</v>
      </c>
      <c r="E26" s="71" t="s">
        <v>188</v>
      </c>
      <c r="F26" s="71" t="s">
        <v>92</v>
      </c>
      <c r="G26" s="71">
        <v>1</v>
      </c>
      <c r="H26" s="71">
        <v>38</v>
      </c>
      <c r="I26" s="71"/>
      <c r="J26" s="71"/>
      <c r="K26" s="71"/>
      <c r="L26" s="71"/>
      <c r="M26" s="78" t="s">
        <v>189</v>
      </c>
    </row>
    <row r="27" spans="1:13" ht="26.4" x14ac:dyDescent="0.2">
      <c r="A27" s="149">
        <v>8</v>
      </c>
      <c r="B27" s="77" t="s">
        <v>211</v>
      </c>
      <c r="C27" s="71" t="s">
        <v>211</v>
      </c>
      <c r="D27" s="71" t="s">
        <v>211</v>
      </c>
      <c r="E27" s="71" t="s">
        <v>211</v>
      </c>
      <c r="F27" s="71" t="s">
        <v>96</v>
      </c>
      <c r="G27" s="71">
        <v>4</v>
      </c>
      <c r="H27" s="71"/>
      <c r="I27" s="71"/>
      <c r="J27" s="71">
        <v>36</v>
      </c>
      <c r="K27" s="71"/>
      <c r="L27" s="71"/>
      <c r="M27" s="78" t="s">
        <v>191</v>
      </c>
    </row>
    <row r="28" spans="1:13" ht="26.4" x14ac:dyDescent="0.2">
      <c r="A28" s="149">
        <v>8</v>
      </c>
      <c r="B28" s="77" t="s">
        <v>211</v>
      </c>
      <c r="C28" s="71" t="s">
        <v>211</v>
      </c>
      <c r="D28" s="71" t="s">
        <v>211</v>
      </c>
      <c r="E28" s="71" t="s">
        <v>211</v>
      </c>
      <c r="F28" s="71" t="s">
        <v>98</v>
      </c>
      <c r="G28" s="71">
        <v>2</v>
      </c>
      <c r="H28" s="71">
        <v>5.8</v>
      </c>
      <c r="I28" s="71"/>
      <c r="J28" s="71"/>
      <c r="K28" s="71"/>
      <c r="L28" s="71"/>
      <c r="M28" s="78" t="s">
        <v>192</v>
      </c>
    </row>
    <row r="29" spans="1:13" ht="26.4" x14ac:dyDescent="0.2">
      <c r="A29" s="149">
        <v>8</v>
      </c>
      <c r="B29" s="77" t="s">
        <v>194</v>
      </c>
      <c r="C29" s="71" t="s">
        <v>213</v>
      </c>
      <c r="D29" s="71" t="s">
        <v>211</v>
      </c>
      <c r="E29" s="71" t="s">
        <v>211</v>
      </c>
      <c r="F29" s="71" t="s">
        <v>193</v>
      </c>
      <c r="G29" s="71">
        <v>2</v>
      </c>
      <c r="H29" s="71"/>
      <c r="I29" s="71"/>
      <c r="J29" s="71"/>
      <c r="K29" s="71">
        <v>2</v>
      </c>
      <c r="L29" s="71"/>
      <c r="M29" s="78"/>
    </row>
    <row r="30" spans="1:13" ht="26.4" x14ac:dyDescent="0.2">
      <c r="A30" s="149">
        <v>8</v>
      </c>
      <c r="B30" s="77" t="s">
        <v>211</v>
      </c>
      <c r="C30" s="71" t="s">
        <v>211</v>
      </c>
      <c r="D30" s="71" t="s">
        <v>211</v>
      </c>
      <c r="E30" s="71" t="s">
        <v>211</v>
      </c>
      <c r="F30" s="71" t="s">
        <v>195</v>
      </c>
      <c r="G30" s="71">
        <v>2</v>
      </c>
      <c r="H30" s="71"/>
      <c r="I30" s="71">
        <v>19.600000000000001</v>
      </c>
      <c r="J30" s="71"/>
      <c r="K30" s="71"/>
      <c r="L30" s="71"/>
      <c r="M30" s="78"/>
    </row>
    <row r="31" spans="1:13" ht="27" thickBot="1" x14ac:dyDescent="0.25">
      <c r="A31" s="149">
        <v>9</v>
      </c>
      <c r="B31" s="117" t="s">
        <v>198</v>
      </c>
      <c r="C31" s="116" t="s">
        <v>213</v>
      </c>
      <c r="D31" s="116" t="s">
        <v>103</v>
      </c>
      <c r="E31" s="116" t="s">
        <v>196</v>
      </c>
      <c r="F31" s="116" t="s">
        <v>159</v>
      </c>
      <c r="G31" s="116">
        <v>1</v>
      </c>
      <c r="H31" s="116"/>
      <c r="I31" s="116"/>
      <c r="J31" s="116"/>
      <c r="K31" s="116"/>
      <c r="L31" s="116">
        <v>36</v>
      </c>
      <c r="M31" s="118" t="s">
        <v>197</v>
      </c>
    </row>
    <row r="32" spans="1:13" ht="17.25" customHeight="1" x14ac:dyDescent="0.2">
      <c r="B32" s="196" t="s">
        <v>212</v>
      </c>
      <c r="C32" s="197"/>
      <c r="D32" s="197"/>
      <c r="E32" s="200" t="s">
        <v>38</v>
      </c>
      <c r="F32" s="94">
        <v>9</v>
      </c>
      <c r="G32" s="95"/>
      <c r="H32" s="96">
        <v>2</v>
      </c>
      <c r="I32" s="96">
        <v>0</v>
      </c>
      <c r="J32" s="96">
        <v>10</v>
      </c>
      <c r="K32" s="96">
        <v>0</v>
      </c>
      <c r="L32" s="96">
        <v>0</v>
      </c>
      <c r="M32" s="80"/>
    </row>
    <row r="33" spans="2:13" ht="18" customHeight="1" thickBot="1" x14ac:dyDescent="0.25">
      <c r="B33" s="198"/>
      <c r="C33" s="199"/>
      <c r="D33" s="199"/>
      <c r="E33" s="201"/>
      <c r="F33" s="97"/>
      <c r="G33" s="98"/>
      <c r="H33" s="99">
        <v>82.3</v>
      </c>
      <c r="I33" s="99">
        <v>10412.200000000001</v>
      </c>
      <c r="J33" s="99">
        <v>90</v>
      </c>
      <c r="K33" s="99">
        <v>2</v>
      </c>
      <c r="L33" s="99">
        <v>3676.9</v>
      </c>
      <c r="M33" s="81"/>
    </row>
  </sheetData>
  <mergeCells count="10">
    <mergeCell ref="G3:G4"/>
    <mergeCell ref="M3:M4"/>
    <mergeCell ref="B32:D33"/>
    <mergeCell ref="E32:E33"/>
    <mergeCell ref="B2:B4"/>
    <mergeCell ref="C2:C4"/>
    <mergeCell ref="D2:D4"/>
    <mergeCell ref="E2:E4"/>
    <mergeCell ref="H2:M2"/>
    <mergeCell ref="F3:F4"/>
  </mergeCells>
  <phoneticPr fontId="2"/>
  <conditionalFormatting sqref="A5:A31">
    <cfRule type="expression" dxfId="1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5"/>
  <sheetViews>
    <sheetView showZeros="0" view="pageBreakPreview" zoomScaleNormal="100" workbookViewId="0">
      <selection activeCell="A2" sqref="A2"/>
    </sheetView>
  </sheetViews>
  <sheetFormatPr defaultColWidth="9" defaultRowHeight="13.2" x14ac:dyDescent="0.2"/>
  <cols>
    <col min="1" max="1" width="9" style="64"/>
    <col min="2" max="2" width="22.33203125" style="64" customWidth="1"/>
    <col min="3" max="3" width="9" style="64"/>
    <col min="4" max="4" width="25.6640625" style="65" customWidth="1"/>
    <col min="5" max="5" width="13.44140625" style="64" customWidth="1"/>
    <col min="6" max="6" width="3.44140625" style="64" bestFit="1" customWidth="1"/>
    <col min="7" max="11" width="10.6640625" style="64" customWidth="1"/>
    <col min="12" max="12" width="22.44140625" style="65" customWidth="1"/>
    <col min="13" max="16384" width="9" style="64"/>
  </cols>
  <sheetData>
    <row r="1" spans="1:12" ht="19.8" thickBot="1" x14ac:dyDescent="0.25">
      <c r="B1" s="63" t="s">
        <v>39</v>
      </c>
      <c r="C1" s="64" t="s">
        <v>210</v>
      </c>
      <c r="L1" s="66" t="s">
        <v>59</v>
      </c>
    </row>
    <row r="2" spans="1:12" x14ac:dyDescent="0.2">
      <c r="B2" s="218" t="s">
        <v>40</v>
      </c>
      <c r="C2" s="202" t="s">
        <v>32</v>
      </c>
      <c r="D2" s="192" t="s">
        <v>33</v>
      </c>
      <c r="E2" s="69" t="s">
        <v>34</v>
      </c>
      <c r="F2" s="70"/>
      <c r="G2" s="202" t="s">
        <v>4</v>
      </c>
      <c r="H2" s="202"/>
      <c r="I2" s="202"/>
      <c r="J2" s="202"/>
      <c r="K2" s="202"/>
      <c r="L2" s="203"/>
    </row>
    <row r="3" spans="1:12" ht="39.6" x14ac:dyDescent="0.2">
      <c r="B3" s="219"/>
      <c r="C3" s="214"/>
      <c r="D3" s="193"/>
      <c r="E3" s="193" t="s">
        <v>35</v>
      </c>
      <c r="F3" s="204" t="s">
        <v>36</v>
      </c>
      <c r="G3" s="72" t="s">
        <v>82</v>
      </c>
      <c r="H3" s="73" t="s">
        <v>86</v>
      </c>
      <c r="I3" s="73" t="s">
        <v>88</v>
      </c>
      <c r="J3" s="73" t="s">
        <v>89</v>
      </c>
      <c r="K3" s="72" t="s">
        <v>91</v>
      </c>
      <c r="L3" s="206" t="s">
        <v>37</v>
      </c>
    </row>
    <row r="4" spans="1:12" ht="13.8" thickBot="1" x14ac:dyDescent="0.25">
      <c r="B4" s="220"/>
      <c r="C4" s="215"/>
      <c r="D4" s="194"/>
      <c r="E4" s="194"/>
      <c r="F4" s="205"/>
      <c r="G4" s="74" t="s">
        <v>84</v>
      </c>
      <c r="H4" s="75" t="s">
        <v>84</v>
      </c>
      <c r="I4" s="75" t="s">
        <v>84</v>
      </c>
      <c r="J4" s="75" t="s">
        <v>90</v>
      </c>
      <c r="K4" s="74" t="s">
        <v>84</v>
      </c>
      <c r="L4" s="207"/>
    </row>
    <row r="5" spans="1:12" ht="52.8" x14ac:dyDescent="0.2">
      <c r="A5" s="149">
        <v>10</v>
      </c>
      <c r="B5" s="67" t="s">
        <v>199</v>
      </c>
      <c r="C5" s="68" t="s">
        <v>170</v>
      </c>
      <c r="D5" s="68" t="s">
        <v>180</v>
      </c>
      <c r="E5" s="68" t="s">
        <v>92</v>
      </c>
      <c r="F5" s="68">
        <v>2</v>
      </c>
      <c r="G5" s="68">
        <v>55.3</v>
      </c>
      <c r="H5" s="68"/>
      <c r="I5" s="68"/>
      <c r="J5" s="68"/>
      <c r="K5" s="68"/>
      <c r="L5" s="76" t="s">
        <v>200</v>
      </c>
    </row>
    <row r="6" spans="1:12" ht="52.8" x14ac:dyDescent="0.2">
      <c r="A6" s="149">
        <v>10</v>
      </c>
      <c r="B6" s="77" t="s">
        <v>211</v>
      </c>
      <c r="C6" s="71" t="s">
        <v>211</v>
      </c>
      <c r="D6" s="71" t="s">
        <v>211</v>
      </c>
      <c r="E6" s="71" t="s">
        <v>96</v>
      </c>
      <c r="F6" s="71">
        <v>5</v>
      </c>
      <c r="G6" s="71"/>
      <c r="H6" s="71"/>
      <c r="I6" s="71">
        <v>45</v>
      </c>
      <c r="J6" s="71"/>
      <c r="K6" s="71"/>
      <c r="L6" s="78" t="s">
        <v>201</v>
      </c>
    </row>
    <row r="7" spans="1:12" ht="39.6" x14ac:dyDescent="0.2">
      <c r="A7" s="149">
        <v>10</v>
      </c>
      <c r="B7" s="77" t="s">
        <v>211</v>
      </c>
      <c r="C7" s="71" t="s">
        <v>211</v>
      </c>
      <c r="D7" s="71" t="s">
        <v>211</v>
      </c>
      <c r="E7" s="71" t="s">
        <v>98</v>
      </c>
      <c r="F7" s="71">
        <v>3</v>
      </c>
      <c r="G7" s="71">
        <v>8.1999999999999993</v>
      </c>
      <c r="H7" s="71"/>
      <c r="I7" s="71"/>
      <c r="J7" s="71"/>
      <c r="K7" s="71"/>
      <c r="L7" s="78" t="s">
        <v>202</v>
      </c>
    </row>
    <row r="8" spans="1:12" ht="39.6" x14ac:dyDescent="0.2">
      <c r="A8" s="149">
        <v>10</v>
      </c>
      <c r="B8" s="77" t="s">
        <v>211</v>
      </c>
      <c r="C8" s="71" t="s">
        <v>211</v>
      </c>
      <c r="D8" s="71" t="s">
        <v>211</v>
      </c>
      <c r="E8" s="71" t="s">
        <v>161</v>
      </c>
      <c r="F8" s="71">
        <v>3</v>
      </c>
      <c r="G8" s="71"/>
      <c r="H8" s="71"/>
      <c r="I8" s="71"/>
      <c r="J8" s="71"/>
      <c r="K8" s="71">
        <v>16.600000000000001</v>
      </c>
      <c r="L8" s="78" t="s">
        <v>203</v>
      </c>
    </row>
    <row r="9" spans="1:12" ht="39.6" x14ac:dyDescent="0.2">
      <c r="A9" s="149">
        <v>11</v>
      </c>
      <c r="B9" s="77" t="s">
        <v>204</v>
      </c>
      <c r="C9" s="71" t="s">
        <v>103</v>
      </c>
      <c r="D9" s="71" t="s">
        <v>196</v>
      </c>
      <c r="E9" s="71" t="s">
        <v>92</v>
      </c>
      <c r="F9" s="71">
        <v>2</v>
      </c>
      <c r="G9" s="71">
        <v>51</v>
      </c>
      <c r="H9" s="71"/>
      <c r="I9" s="71"/>
      <c r="J9" s="71"/>
      <c r="K9" s="71"/>
      <c r="L9" s="78" t="s">
        <v>205</v>
      </c>
    </row>
    <row r="10" spans="1:12" ht="66" x14ac:dyDescent="0.2">
      <c r="A10" s="149">
        <v>11</v>
      </c>
      <c r="B10" s="77" t="s">
        <v>211</v>
      </c>
      <c r="C10" s="71" t="s">
        <v>211</v>
      </c>
      <c r="D10" s="71" t="s">
        <v>211</v>
      </c>
      <c r="E10" s="71" t="s">
        <v>96</v>
      </c>
      <c r="F10" s="71">
        <v>6</v>
      </c>
      <c r="G10" s="71"/>
      <c r="H10" s="71"/>
      <c r="I10" s="71">
        <v>54</v>
      </c>
      <c r="J10" s="71"/>
      <c r="K10" s="71"/>
      <c r="L10" s="78" t="s">
        <v>206</v>
      </c>
    </row>
    <row r="11" spans="1:12" ht="40.200000000000003" thickBot="1" x14ac:dyDescent="0.25">
      <c r="A11" s="149">
        <v>11</v>
      </c>
      <c r="B11" s="77" t="s">
        <v>211</v>
      </c>
      <c r="C11" s="71" t="s">
        <v>211</v>
      </c>
      <c r="D11" s="71" t="s">
        <v>211</v>
      </c>
      <c r="E11" s="72" t="s">
        <v>98</v>
      </c>
      <c r="F11" s="72">
        <v>3</v>
      </c>
      <c r="G11" s="72">
        <v>8.6</v>
      </c>
      <c r="H11" s="72"/>
      <c r="I11" s="72"/>
      <c r="J11" s="72"/>
      <c r="K11" s="72"/>
      <c r="L11" s="79" t="s">
        <v>207</v>
      </c>
    </row>
    <row r="12" spans="1:12" ht="16.2" x14ac:dyDescent="0.2">
      <c r="B12" s="196" t="s">
        <v>212</v>
      </c>
      <c r="C12" s="197"/>
      <c r="D12" s="200" t="s">
        <v>41</v>
      </c>
      <c r="E12" s="94">
        <v>2</v>
      </c>
      <c r="F12" s="95"/>
      <c r="G12" s="96">
        <v>4</v>
      </c>
      <c r="H12" s="96">
        <v>0</v>
      </c>
      <c r="I12" s="96">
        <v>11</v>
      </c>
      <c r="J12" s="96">
        <v>0</v>
      </c>
      <c r="K12" s="96">
        <v>0</v>
      </c>
      <c r="L12" s="80"/>
    </row>
    <row r="13" spans="1:12" ht="16.8" thickBot="1" x14ac:dyDescent="0.25">
      <c r="B13" s="198"/>
      <c r="C13" s="199"/>
      <c r="D13" s="201"/>
      <c r="E13" s="97"/>
      <c r="F13" s="98"/>
      <c r="G13" s="99">
        <v>123.1</v>
      </c>
      <c r="H13" s="99">
        <v>0</v>
      </c>
      <c r="I13" s="99">
        <v>99</v>
      </c>
      <c r="J13" s="99">
        <v>0</v>
      </c>
      <c r="K13" s="99">
        <v>16.600000000000001</v>
      </c>
      <c r="L13" s="81"/>
    </row>
    <row r="14" spans="1:12" ht="16.2" x14ac:dyDescent="0.2">
      <c r="B14" s="196" t="s">
        <v>212</v>
      </c>
      <c r="C14" s="197"/>
      <c r="D14" s="200" t="s">
        <v>42</v>
      </c>
      <c r="E14" s="94">
        <v>11</v>
      </c>
      <c r="F14" s="95"/>
      <c r="G14" s="96">
        <v>6</v>
      </c>
      <c r="H14" s="96">
        <v>0</v>
      </c>
      <c r="I14" s="96">
        <v>21</v>
      </c>
      <c r="J14" s="96">
        <v>0</v>
      </c>
      <c r="K14" s="96">
        <v>0</v>
      </c>
      <c r="L14" s="80"/>
    </row>
    <row r="15" spans="1:12" ht="16.8" thickBot="1" x14ac:dyDescent="0.25">
      <c r="B15" s="198"/>
      <c r="C15" s="199"/>
      <c r="D15" s="201"/>
      <c r="E15" s="97"/>
      <c r="F15" s="98"/>
      <c r="G15" s="99">
        <v>205.39999999999998</v>
      </c>
      <c r="H15" s="99">
        <v>10412.200000000001</v>
      </c>
      <c r="I15" s="99">
        <v>189</v>
      </c>
      <c r="J15" s="99">
        <v>2</v>
      </c>
      <c r="K15" s="99">
        <v>3693.5</v>
      </c>
      <c r="L15" s="81"/>
    </row>
  </sheetData>
  <mergeCells count="11">
    <mergeCell ref="G2:L2"/>
    <mergeCell ref="E3:E4"/>
    <mergeCell ref="F3:F4"/>
    <mergeCell ref="L3:L4"/>
    <mergeCell ref="D12:D13"/>
    <mergeCell ref="B14:C15"/>
    <mergeCell ref="D14:D15"/>
    <mergeCell ref="B12:C13"/>
    <mergeCell ref="B2:B4"/>
    <mergeCell ref="C2:C4"/>
    <mergeCell ref="D2:D4"/>
  </mergeCells>
  <phoneticPr fontId="2"/>
  <conditionalFormatting sqref="A5:A11">
    <cfRule type="expression" dxfId="0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178</vt:i4>
      </vt:variant>
    </vt:vector>
  </HeadingPairs>
  <TitlesOfParts>
    <vt:vector size="186" baseType="lpstr">
      <vt:lpstr>設計書</vt:lpstr>
      <vt:lpstr>所属別事業量一覧表</vt:lpstr>
      <vt:lpstr>場所表_新規</vt:lpstr>
      <vt:lpstr>場所表_更新</vt:lpstr>
      <vt:lpstr>場所表_福山西_新規</vt:lpstr>
      <vt:lpstr>場所表_福山西_更新</vt:lpstr>
      <vt:lpstr>場所表_尾道_新規</vt:lpstr>
      <vt:lpstr>場所表_尾道_更新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場所表_更新!EditCol</vt:lpstr>
      <vt:lpstr>場所表_新規!EditCol</vt:lpstr>
      <vt:lpstr>場所表_尾道_更新!EditCol</vt:lpstr>
      <vt:lpstr>場所表_尾道_新規!EditCol</vt:lpstr>
      <vt:lpstr>場所表_福山西_更新!EditCol</vt:lpstr>
      <vt:lpstr>場所表_福山西_新規!EditCol</vt:lpstr>
      <vt:lpstr>場所表_更新!EditRow</vt:lpstr>
      <vt:lpstr>場所表_新規!EditRow</vt:lpstr>
      <vt:lpstr>場所表_尾道_更新!EditRow</vt:lpstr>
      <vt:lpstr>場所表_尾道_新規!EditRow</vt:lpstr>
      <vt:lpstr>場所表_福山西_更新!EditRow</vt:lpstr>
      <vt:lpstr>場所表_福山西_新規!EditRow</vt:lpstr>
      <vt:lpstr>場所表_更新!EndCol</vt:lpstr>
      <vt:lpstr>場所表_新規!EndCol</vt:lpstr>
      <vt:lpstr>場所表_尾道_更新!EndCol</vt:lpstr>
      <vt:lpstr>場所表_尾道_新規!EndCol</vt:lpstr>
      <vt:lpstr>場所表_福山西_更新!EndCol</vt:lpstr>
      <vt:lpstr>場所表_福山西_新規!EndCol</vt:lpstr>
      <vt:lpstr>場所表_更新!EndRow</vt:lpstr>
      <vt:lpstr>場所表_新規!EndRow</vt:lpstr>
      <vt:lpstr>場所表_尾道_更新!EndRow</vt:lpstr>
      <vt:lpstr>場所表_尾道_新規!EndRow</vt:lpstr>
      <vt:lpstr>場所表_福山西_更新!EndRow</vt:lpstr>
      <vt:lpstr>場所表_福山西_新規!EndRow</vt:lpstr>
      <vt:lpstr>所属別事業量一覧表!INSERT_START</vt:lpstr>
      <vt:lpstr>設計書!INSERT_START</vt:lpstr>
      <vt:lpstr>所属別事業量一覧表!Print_Area</vt:lpstr>
      <vt:lpstr>場所表_更新!Print_Area</vt:lpstr>
      <vt:lpstr>場所表_新規!Print_Area</vt:lpstr>
      <vt:lpstr>場所表_尾道_更新!Print_Area</vt:lpstr>
      <vt:lpstr>場所表_尾道_新規!Print_Area</vt:lpstr>
      <vt:lpstr>場所表_福山西_更新!Print_Area</vt:lpstr>
      <vt:lpstr>場所表_福山西_新規!Print_Area</vt:lpstr>
      <vt:lpstr>設計書!Print_Area</vt:lpstr>
      <vt:lpstr>場所表_更新!Print_Titles</vt:lpstr>
      <vt:lpstr>場所表_新規!Print_Titles</vt:lpstr>
      <vt:lpstr>場所表_尾道_更新!Print_Titles</vt:lpstr>
      <vt:lpstr>場所表_尾道_新規!Print_Titles</vt:lpstr>
      <vt:lpstr>場所表_福山西_更新!Print_Titles</vt:lpstr>
      <vt:lpstr>場所表_福山西_新規!Print_Titles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場所表_更新!StartCol</vt:lpstr>
      <vt:lpstr>場所表_新規!StartCol</vt:lpstr>
      <vt:lpstr>場所表_尾道_更新!StartCol</vt:lpstr>
      <vt:lpstr>場所表_尾道_新規!StartCol</vt:lpstr>
      <vt:lpstr>場所表_福山西_更新!StartCol</vt:lpstr>
      <vt:lpstr>場所表_福山西_新規!StartCol</vt:lpstr>
      <vt:lpstr>場所表_更新!StartRow</vt:lpstr>
      <vt:lpstr>場所表_新規!StartRow</vt:lpstr>
      <vt:lpstr>場所表_尾道_更新!StartRow</vt:lpstr>
      <vt:lpstr>場所表_尾道_新規!StartRow</vt:lpstr>
      <vt:lpstr>場所表_福山西_更新!StartRow</vt:lpstr>
      <vt:lpstr>場所表_福山西_新規!StartRow</vt:lpstr>
      <vt:lpstr>所属別事業量一覧表!データ</vt:lpstr>
      <vt:lpstr>所属別事業量一覧表!一覧表</vt:lpstr>
      <vt:lpstr>場所表_更新!一覧表</vt:lpstr>
      <vt:lpstr>場所表_新規!一覧表</vt:lpstr>
      <vt:lpstr>場所表_尾道_更新!一覧表</vt:lpstr>
      <vt:lpstr>場所表_尾道_新規!一覧表</vt:lpstr>
      <vt:lpstr>場所表_福山西_更新!一覧表</vt:lpstr>
      <vt:lpstr>場所表_福山西_新規!一覧表</vt:lpstr>
      <vt:lpstr>設計書!一覧表</vt:lpstr>
      <vt:lpstr>場所表_更新!規制番号</vt:lpstr>
      <vt:lpstr>場所表_新規!区分</vt:lpstr>
      <vt:lpstr>場所表_尾道_新規!区分</vt:lpstr>
      <vt:lpstr>場所表_福山西_新規!区分</vt:lpstr>
      <vt:lpstr>場所表_更新!警察署名</vt:lpstr>
      <vt:lpstr>場所表_新規!警察署名</vt:lpstr>
      <vt:lpstr>場所表_尾道_更新!警察署名</vt:lpstr>
      <vt:lpstr>場所表_尾道_新規!警察署名</vt:lpstr>
      <vt:lpstr>場所表_福山西_更新!警察署名</vt:lpstr>
      <vt:lpstr>場所表_福山西_新規!警察署名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場所表_更新!更新合計</vt:lpstr>
      <vt:lpstr>場所表_尾道_更新!更新合計</vt:lpstr>
      <vt:lpstr>場所表_福山西_更新!更新合計</vt:lpstr>
      <vt:lpstr>設計書!合計</vt:lpstr>
      <vt:lpstr>場所表_更新!事業量</vt:lpstr>
      <vt:lpstr>場所表_新規!事業量</vt:lpstr>
      <vt:lpstr>場所表_尾道_更新!事業量</vt:lpstr>
      <vt:lpstr>場所表_尾道_新規!事業量</vt:lpstr>
      <vt:lpstr>場所表_福山西_更新!事業量</vt:lpstr>
      <vt:lpstr>場所表_福山西_新規!事業量</vt:lpstr>
      <vt:lpstr>場所表_更新!事業量新規更新合計</vt:lpstr>
      <vt:lpstr>場所表_尾道_更新!事業量新規更新合計</vt:lpstr>
      <vt:lpstr>場所表_福山西_更新!事業量新規更新合計</vt:lpstr>
      <vt:lpstr>場所表_新規!事業量新規合計</vt:lpstr>
      <vt:lpstr>場所表_尾道_新規!事業量新規合計</vt:lpstr>
      <vt:lpstr>場所表_福山西_新規!事業量新規合計</vt:lpstr>
      <vt:lpstr>場所表_更新!場所</vt:lpstr>
      <vt:lpstr>場所表_新規!場所</vt:lpstr>
      <vt:lpstr>場所表_更新!新規更新合計</vt:lpstr>
      <vt:lpstr>場所表_尾道_更新!新規更新合計</vt:lpstr>
      <vt:lpstr>場所表_福山西_更新!新規更新合計</vt:lpstr>
      <vt:lpstr>場所表_更新!新規更新合計値</vt:lpstr>
      <vt:lpstr>場所表_尾道_更新!新規更新合計値</vt:lpstr>
      <vt:lpstr>場所表_福山西_更新!新規更新合計値</vt:lpstr>
      <vt:lpstr>場所表_新規!新規合計</vt:lpstr>
      <vt:lpstr>場所表_尾道_新規!新規合計</vt:lpstr>
      <vt:lpstr>場所表_福山西_新規!新規合計</vt:lpstr>
      <vt:lpstr>場所表_更新!数</vt:lpstr>
      <vt:lpstr>場所表_新規!数</vt:lpstr>
      <vt:lpstr>場所表_尾道_更新!数</vt:lpstr>
      <vt:lpstr>場所表_尾道_新規!数</vt:lpstr>
      <vt:lpstr>場所表_福山西_更新!数</vt:lpstr>
      <vt:lpstr>場所表_福山西_新規!数</vt:lpstr>
      <vt:lpstr>場所表_新規!整理番号</vt:lpstr>
      <vt:lpstr>場所表_更新!単位</vt:lpstr>
      <vt:lpstr>場所表_新規!単位</vt:lpstr>
      <vt:lpstr>場所表_尾道_更新!単位</vt:lpstr>
      <vt:lpstr>場所表_尾道_新規!単位</vt:lpstr>
      <vt:lpstr>場所表_福山西_更新!単位</vt:lpstr>
      <vt:lpstr>場所表_福山西_新規!単位</vt:lpstr>
      <vt:lpstr>設計書!単価</vt:lpstr>
      <vt:lpstr>場所表_更新!道路種別</vt:lpstr>
      <vt:lpstr>場所表_新規!道路種別</vt:lpstr>
      <vt:lpstr>場所表_更新!発注分類</vt:lpstr>
      <vt:lpstr>場所表_新規!発注分類</vt:lpstr>
      <vt:lpstr>場所表_尾道_更新!発注分類</vt:lpstr>
      <vt:lpstr>場所表_尾道_新規!発注分類</vt:lpstr>
      <vt:lpstr>場所表_福山西_更新!発注分類</vt:lpstr>
      <vt:lpstr>場所表_福山西_新規!発注分類</vt:lpstr>
      <vt:lpstr>場所表_更新!備考</vt:lpstr>
      <vt:lpstr>場所表_新規!備考</vt:lpstr>
      <vt:lpstr>場所表_尾道_更新!備考</vt:lpstr>
      <vt:lpstr>場所表_尾道_新規!備考</vt:lpstr>
      <vt:lpstr>場所表_福山西_更新!備考</vt:lpstr>
      <vt:lpstr>場所表_福山西_新規!備考</vt:lpstr>
      <vt:lpstr>場所表_更新!標示種別</vt:lpstr>
      <vt:lpstr>場所表_新規!標示種別</vt:lpstr>
      <vt:lpstr>場所表_尾道_更新!標示種別</vt:lpstr>
      <vt:lpstr>場所表_尾道_新規!標示種別</vt:lpstr>
      <vt:lpstr>場所表_福山西_更新!標示種別</vt:lpstr>
      <vt:lpstr>場所表_福山西_新規!標示種別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2025-06-27T06:07:52Z</dcterms:created>
  <dcterms:modified xsi:type="dcterms:W3CDTF">2025-06-27T06:07:52Z</dcterms:modified>
</cp:coreProperties>
</file>