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78B1D3E2-1896-4524-8837-5D58B267B515}" xr6:coauthVersionLast="47" xr6:coauthVersionMax="47" xr10:uidLastSave="{00000000-0000-0000-0000-000000000000}"/>
  <bookViews>
    <workbookView xWindow="8112" yWindow="4104" windowWidth="11316" windowHeight="9696" tabRatio="785" xr2:uid="{00000000-000D-0000-FFFF-FFFF00000000}"/>
  </bookViews>
  <sheets>
    <sheet name="設計書" sheetId="40" r:id="rId1"/>
    <sheet name="所属別事業量一覧表" sheetId="39" r:id="rId2"/>
    <sheet name="場所表_安芸高田_新規" sheetId="43" state="hidden" r:id="rId3"/>
    <sheet name="場所表_新規" sheetId="37" state="hidden" r:id="rId4"/>
    <sheet name="場所表_更新" sheetId="38" state="hidden" r:id="rId5"/>
    <sheet name="場所表_山県_新規" sheetId="41" r:id="rId6"/>
    <sheet name="場所表_山県_更新" sheetId="42" r:id="rId7"/>
    <sheet name="場所表_安芸高田_更新" sheetId="44" r:id="rId8"/>
  </sheets>
  <definedNames>
    <definedName name="_xlnm._FilterDatabase" localSheetId="7" hidden="1">場所表_安芸高田_更新!$B$1:$K$46</definedName>
    <definedName name="_xlnm._FilterDatabase" localSheetId="6" hidden="1">場所表_山県_更新!$B$1:$J$83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所属別事業量一覧表!$F$14</definedName>
    <definedName name="EditCol" localSheetId="7">場所表_安芸高田_更新!$H$3:$H$42</definedName>
    <definedName name="EditCol" localSheetId="2">場所表_安芸高田_新規!$H$3:$H$7</definedName>
    <definedName name="EditCol" localSheetId="4">場所表_更新!$G$3:$G$7</definedName>
    <definedName name="EditCol" localSheetId="6">場所表_山県_更新!$H$3:$H$79</definedName>
    <definedName name="EditCol" localSheetId="5">場所表_山県_新規!#REF!</definedName>
    <definedName name="EditCol" localSheetId="3">場所表_新規!$H$3:$H$7</definedName>
    <definedName name="EditRow" localSheetId="7">場所表_安芸高田_更新!$B$6:$K$6</definedName>
    <definedName name="EditRow" localSheetId="2">場所表_安芸高田_新規!$A$6:$J$6</definedName>
    <definedName name="EditRow" localSheetId="4">場所表_更新!$A$6:$I$6</definedName>
    <definedName name="EditRow" localSheetId="6">場所表_山県_更新!$B$6:$J$6</definedName>
    <definedName name="EditRow" localSheetId="5">場所表_山県_新規!#REF!</definedName>
    <definedName name="EditRow" localSheetId="3">場所表_新規!$A$6:$J$6</definedName>
    <definedName name="EndCol" localSheetId="7">場所表_安芸高田_更新!$J$3:$J$42</definedName>
    <definedName name="EndCol" localSheetId="2">場所表_安芸高田_新規!$I$3:$I$7</definedName>
    <definedName name="EndCol" localSheetId="4">場所表_更新!$H$3:$H$7</definedName>
    <definedName name="EndCol" localSheetId="6">場所表_山県_更新!$I$3:$I$79</definedName>
    <definedName name="EndCol" localSheetId="5">場所表_山県_新規!#REF!</definedName>
    <definedName name="EndCol" localSheetId="3">場所表_新規!$I$3:$I$7</definedName>
    <definedName name="EndRow" localSheetId="7">場所表_安芸高田_更新!$B$42:$K$42</definedName>
    <definedName name="EndRow" localSheetId="2">場所表_安芸高田_新規!$A$7:$J$7</definedName>
    <definedName name="EndRow" localSheetId="4">場所表_更新!$A$7:$I$7</definedName>
    <definedName name="EndRow" localSheetId="6">場所表_山県_更新!$B$79:$J$79</definedName>
    <definedName name="EndRow" localSheetId="5">場所表_山県_新規!#REF!</definedName>
    <definedName name="EndRow" localSheetId="3">場所表_新規!$A$7:$J$7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所属別事業量一覧表!$A$1:$BQ$14</definedName>
    <definedName name="_xlnm.Print_Area" localSheetId="7">場所表_安芸高田_更新!$A$1:$K$46</definedName>
    <definedName name="_xlnm.Print_Area" localSheetId="2">場所表_安芸高田_新規!$A$1:$J$9</definedName>
    <definedName name="_xlnm.Print_Area" localSheetId="4">場所表_更新!$A$1:$I$11</definedName>
    <definedName name="_xlnm.Print_Area" localSheetId="6">場所表_山県_更新!$A$1:$J$83</definedName>
    <definedName name="_xlnm.Print_Area" localSheetId="5">場所表_山県_新規!$A$1:$I$7</definedName>
    <definedName name="_xlnm.Print_Area" localSheetId="3">場所表_新規!$A$1:$J$9</definedName>
    <definedName name="_xlnm.Print_Area" localSheetId="0">設計書!$A$1:$H$22</definedName>
    <definedName name="_xlnm.Print_Titles" localSheetId="7">場所表_安芸高田_更新!$2:$4</definedName>
    <definedName name="_xlnm.Print_Titles" localSheetId="2">場所表_安芸高田_新規!$2:$4</definedName>
    <definedName name="_xlnm.Print_Titles" localSheetId="4">場所表_更新!$2:$4</definedName>
    <definedName name="_xlnm.Print_Titles" localSheetId="6">場所表_山県_更新!$2:$4</definedName>
    <definedName name="_xlnm.Print_Titles" localSheetId="5">場所表_山県_新規!$2:$4</definedName>
    <definedName name="_xlnm.Print_Titles" localSheetId="3">場所表_新規!$2:$4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7">場所表_安芸高田_更新!$G$3:$G$42</definedName>
    <definedName name="StartCol" localSheetId="2">場所表_安芸高田_新規!$G$3:$G$7</definedName>
    <definedName name="StartCol" localSheetId="4">場所表_更新!$F$3:$F$7</definedName>
    <definedName name="StartCol" localSheetId="6">場所表_山県_更新!$G$3:$G$79</definedName>
    <definedName name="StartCol" localSheetId="5">場所表_山県_新規!$H$3:$H$5</definedName>
    <definedName name="StartCol" localSheetId="3">場所表_新規!$G$3:$G$7</definedName>
    <definedName name="StartRow" localSheetId="7">場所表_安芸高田_更新!$B$5:$K$5</definedName>
    <definedName name="StartRow" localSheetId="2">場所表_安芸高田_新規!$A$5:$J$5</definedName>
    <definedName name="StartRow" localSheetId="4">場所表_更新!$A$5:$I$5</definedName>
    <definedName name="StartRow" localSheetId="6">場所表_山県_更新!$B$5:$J$5</definedName>
    <definedName name="StartRow" localSheetId="5">場所表_山県_新規!$B$5:$I$5</definedName>
    <definedName name="StartRow" localSheetId="3">場所表_新規!$A$5:$J$5</definedName>
    <definedName name="データ" localSheetId="1">所属別事業量一覧表!$A$6:$BO$13</definedName>
    <definedName name="一覧表" localSheetId="1">所属別事業量一覧表!$A$9:$BO$13</definedName>
    <definedName name="一覧表" localSheetId="7">場所表_安芸高田_更新!$B$5:$K$42</definedName>
    <definedName name="一覧表" localSheetId="2">場所表_安芸高田_新規!$A$5:$M$7</definedName>
    <definedName name="一覧表" localSheetId="4">場所表_更新!$A$5:$L$7</definedName>
    <definedName name="一覧表" localSheetId="6">場所表_山県_更新!$B$5:$J$79</definedName>
    <definedName name="一覧表" localSheetId="5">場所表_山県_新規!$B$5:$I$5</definedName>
    <definedName name="一覧表" localSheetId="3">場所表_新規!$A$5:$M$7</definedName>
    <definedName name="一覧表" localSheetId="0">設計書!$A$6:$H$10</definedName>
    <definedName name="規制番号" localSheetId="7">場所表_安芸高田_更新!#REF!</definedName>
    <definedName name="規制番号" localSheetId="4">場所表_更新!$J$2</definedName>
    <definedName name="規制番号" localSheetId="6">場所表_山県_更新!#REF!</definedName>
    <definedName name="区分" localSheetId="2">場所表_安芸高田_新規!$B$2</definedName>
    <definedName name="区分" localSheetId="5">場所表_山県_新規!$C$2</definedName>
    <definedName name="区分" localSheetId="3">場所表_新規!$B$2</definedName>
    <definedName name="警察署名" localSheetId="7">場所表_安芸高田_更新!$K$1</definedName>
    <definedName name="警察署名" localSheetId="2">場所表_安芸高田_新規!$J$1</definedName>
    <definedName name="警察署名" localSheetId="4">場所表_更新!$I$1</definedName>
    <definedName name="警察署名" localSheetId="6">場所表_山県_更新!$J$1</definedName>
    <definedName name="警察署名" localSheetId="5">場所表_山県_新規!$I$1</definedName>
    <definedName name="警察署名" localSheetId="3">場所表_新規!$J$1</definedName>
    <definedName name="交_通_規_制_課">設計書!$H$3</definedName>
    <definedName name="交通整理員" localSheetId="0">設計書!$D$12:$G$15</definedName>
    <definedName name="交通整理員Ａ" localSheetId="0">設計書!$E$12</definedName>
    <definedName name="交通整理員Ａ_夜間" localSheetId="0">設計書!$E$13</definedName>
    <definedName name="交通整理員B" localSheetId="0">設計書!$E$14</definedName>
    <definedName name="交通整理員Ｂ_夜間" localSheetId="0">設計書!$E$15</definedName>
    <definedName name="更新合計" localSheetId="7">場所表_安芸高田_更新!$E$43</definedName>
    <definedName name="更新合計" localSheetId="4">場所表_更新!$D$8</definedName>
    <definedName name="更新合計" localSheetId="6">場所表_山県_更新!$E$80</definedName>
    <definedName name="合計" localSheetId="0">設計書!$H$22</definedName>
    <definedName name="事業量" localSheetId="7">場所表_安芸高田_更新!$G$3:$K$42</definedName>
    <definedName name="事業量" localSheetId="2">場所表_安芸高田_新規!$G$3:$J$7</definedName>
    <definedName name="事業量" localSheetId="4">場所表_更新!$F$3:$I$7</definedName>
    <definedName name="事業量" localSheetId="6">場所表_山県_更新!$G$3:$J$79</definedName>
    <definedName name="事業量" localSheetId="5">場所表_山県_新規!$H$3:$I$5</definedName>
    <definedName name="事業量" localSheetId="3">場所表_新規!$G$3:$J$7</definedName>
    <definedName name="事業量新規更新合計" localSheetId="7">場所表_安芸高田_更新!$G$3:$J$46</definedName>
    <definedName name="事業量新規更新合計" localSheetId="4">場所表_更新!$F$3:$H$11</definedName>
    <definedName name="事業量新規更新合計" localSheetId="6">場所表_山県_更新!$G$3:$I$83</definedName>
    <definedName name="事業量新規合計" localSheetId="2">場所表_安芸高田_新規!$G$3:$I$9</definedName>
    <definedName name="事業量新規合計" localSheetId="5">場所表_山県_新規!$H$3:$H$7</definedName>
    <definedName name="事業量新規合計" localSheetId="3">場所表_新規!$G$3:$I$9</definedName>
    <definedName name="場所" localSheetId="7">場所表_安芸高田_更新!#REF!</definedName>
    <definedName name="場所" localSheetId="2">場所表_安芸高田_新規!$M$2</definedName>
    <definedName name="場所" localSheetId="4">場所表_更新!$L$2</definedName>
    <definedName name="場所" localSheetId="6">場所表_山県_更新!#REF!</definedName>
    <definedName name="場所" localSheetId="5">場所表_山県_新規!#REF!</definedName>
    <definedName name="場所" localSheetId="3">場所表_新規!$M$2</definedName>
    <definedName name="新規更新合計" localSheetId="7">場所表_安芸高田_更新!$B$45:$K$46</definedName>
    <definedName name="新規更新合計" localSheetId="4">場所表_更新!$A$10:$I$11</definedName>
    <definedName name="新規更新合計" localSheetId="6">場所表_山県_更新!$B$82:$J$83</definedName>
    <definedName name="新規更新合計値" localSheetId="7">場所表_安芸高田_更新!$E$45</definedName>
    <definedName name="新規更新合計値" localSheetId="4">場所表_更新!$D$10</definedName>
    <definedName name="新規更新合計値" localSheetId="6">場所表_山県_更新!$E$82</definedName>
    <definedName name="新規合計" localSheetId="2">場所表_安芸高田_新規!$E$8</definedName>
    <definedName name="新規合計" localSheetId="5">場所表_山県_新規!$F$6</definedName>
    <definedName name="新規合計" localSheetId="3">場所表_新規!$E$8</definedName>
    <definedName name="数" localSheetId="7">場所表_安芸高田_更新!$F$2</definedName>
    <definedName name="数" localSheetId="2">場所表_安芸高田_新規!$F$2</definedName>
    <definedName name="数" localSheetId="4">場所表_更新!$E$2</definedName>
    <definedName name="数" localSheetId="6">場所表_山県_更新!$F$2</definedName>
    <definedName name="数" localSheetId="5">場所表_山県_新規!$G$2</definedName>
    <definedName name="数" localSheetId="3">場所表_新規!$F$2</definedName>
    <definedName name="整理番号" localSheetId="2">場所表_安芸高田_新規!$K$2</definedName>
    <definedName name="整理番号" localSheetId="5">場所表_山県_新規!#REF!</definedName>
    <definedName name="整理番号" localSheetId="3">場所表_新規!$K$2</definedName>
    <definedName name="単位" localSheetId="7">場所表_安芸高田_更新!$G$4:$J$4</definedName>
    <definedName name="単位" localSheetId="2">場所表_安芸高田_新規!$G$4:$I$4</definedName>
    <definedName name="単位" localSheetId="4">場所表_更新!$F$4:$H$4</definedName>
    <definedName name="単位" localSheetId="6">場所表_山県_更新!$G$4:$I$4</definedName>
    <definedName name="単位" localSheetId="5">場所表_山県_新規!$H$4:$H$4</definedName>
    <definedName name="単位" localSheetId="3">場所表_新規!$G$4:$I$4</definedName>
    <definedName name="単価" localSheetId="0">設計書!$G$5</definedName>
    <definedName name="道路種別" localSheetId="7">場所表_安芸高田_更新!#REF!</definedName>
    <definedName name="道路種別" localSheetId="2">場所表_安芸高田_新規!$L$2</definedName>
    <definedName name="道路種別" localSheetId="4">場所表_更新!$K$2</definedName>
    <definedName name="道路種別" localSheetId="6">場所表_山県_更新!#REF!</definedName>
    <definedName name="道路種別" localSheetId="5">場所表_山県_新規!#REF!</definedName>
    <definedName name="道路種別" localSheetId="3">場所表_新規!$L$2</definedName>
    <definedName name="発注分類" localSheetId="7">場所表_安芸高田_更新!$G$3:$J$3</definedName>
    <definedName name="発注分類" localSheetId="2">場所表_安芸高田_新規!$G$3:$I$3</definedName>
    <definedName name="発注分類" localSheetId="4">場所表_更新!$F$3:$H$3</definedName>
    <definedName name="発注分類" localSheetId="6">場所表_山県_更新!$G$3:$I$3</definedName>
    <definedName name="発注分類" localSheetId="5">場所表_山県_新規!$H$3:$H$3</definedName>
    <definedName name="発注分類" localSheetId="3">場所表_新規!$G$3:$I$3</definedName>
    <definedName name="備考" localSheetId="7">場所表_安芸高田_更新!$K$3</definedName>
    <definedName name="備考" localSheetId="2">場所表_安芸高田_新規!$J$3</definedName>
    <definedName name="備考" localSheetId="4">場所表_更新!$I$3</definedName>
    <definedName name="備考" localSheetId="6">場所表_山県_更新!$J$3</definedName>
    <definedName name="備考" localSheetId="5">場所表_山県_新規!$I$3</definedName>
    <definedName name="備考" localSheetId="3">場所表_新規!$J$3</definedName>
    <definedName name="標示種別" localSheetId="7">場所表_安芸高田_更新!$E$2</definedName>
    <definedName name="標示種別" localSheetId="2">場所表_安芸高田_新規!$E$2</definedName>
    <definedName name="標示種別" localSheetId="4">場所表_更新!$D$2</definedName>
    <definedName name="標示種別" localSheetId="6">場所表_山県_更新!$E$2</definedName>
    <definedName name="標示種別" localSheetId="5">場所表_山県_新規!$F$2</definedName>
    <definedName name="標示種別" localSheetId="3">場所表_新規!$E$2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3" l="1"/>
  <c r="H9" i="43"/>
  <c r="G9" i="43"/>
  <c r="I8" i="43"/>
  <c r="H8" i="43"/>
  <c r="G8" i="43"/>
  <c r="A8" i="43"/>
  <c r="N7" i="43"/>
  <c r="D7" i="43"/>
  <c r="C7" i="43"/>
  <c r="A7" i="43"/>
  <c r="B7" i="43" s="1"/>
  <c r="N6" i="43"/>
  <c r="D6" i="43"/>
  <c r="C6" i="43"/>
  <c r="A6" i="43"/>
  <c r="B6" i="43" s="1"/>
  <c r="N5" i="43"/>
  <c r="D5" i="43"/>
  <c r="C5" i="43"/>
  <c r="A5" i="43"/>
  <c r="B5" i="43" s="1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H8" i="38"/>
  <c r="F8" i="38"/>
  <c r="H8" i="37"/>
  <c r="G10" i="38" s="1"/>
  <c r="I8" i="37"/>
  <c r="H10" i="38"/>
  <c r="G8" i="37"/>
  <c r="F10" i="38" s="1"/>
  <c r="A6" i="38"/>
  <c r="G9" i="38"/>
  <c r="G11" i="38" s="1"/>
  <c r="H9" i="38"/>
  <c r="H11" i="38"/>
  <c r="A10" i="38"/>
  <c r="H9" i="37"/>
  <c r="F9" i="38"/>
  <c r="A8" i="38"/>
  <c r="I9" i="37"/>
  <c r="G9" i="37"/>
  <c r="F11" i="38"/>
  <c r="A8" i="37"/>
  <c r="C1" i="43" l="1"/>
  <c r="B1" i="38"/>
  <c r="C1" i="37"/>
</calcChain>
</file>

<file path=xl/sharedStrings.xml><?xml version="1.0" encoding="utf-8"?>
<sst xmlns="http://schemas.openxmlformats.org/spreadsheetml/2006/main" count="832" uniqueCount="284">
  <si>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</si>
  <si>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</si>
  <si>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</si>
  <si>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</si>
  <si>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</si>
  <si>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</si>
  <si>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</si>
  <si>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</si>
  <si>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</si>
  <si>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</si>
  <si>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</si>
  <si>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</si>
  <si>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</si>
  <si>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</si>
  <si>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</si>
  <si>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</si>
  <si>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</si>
  <si>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</si>
  <si>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</si>
  <si>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</si>
  <si>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</si>
  <si>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</si>
  <si>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</si>
  <si>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</si>
  <si>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</si>
  <si>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</si>
  <si>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</si>
  <si>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</si>
  <si>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</si>
  <si>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</si>
  <si>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</si>
  <si>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</si>
  <si>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</si>
  <si>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</si>
  <si>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</si>
  <si>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</si>
  <si>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</si>
  <si>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</si>
  <si>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</si>
  <si>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</si>
  <si>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</si>
  <si>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</si>
  <si>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</si>
  <si>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</si>
  <si>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</si>
  <si>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</si>
  <si>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</si>
  <si>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</si>
  <si>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</si>
  <si>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</si>
  <si>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</si>
  <si>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</si>
  <si>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</si>
  <si>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</si>
  <si>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</si>
  <si>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</si>
  <si>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</si>
  <si>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</si>
  <si>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</si>
  <si>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</si>
  <si>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</si>
  <si>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</si>
  <si>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</si>
  <si>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</si>
  <si>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</si>
  <si>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</si>
  <si>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</si>
  <si>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</si>
  <si>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</si>
  <si>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</si>
  <si>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</si>
  <si>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</si>
  <si>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</si>
  <si>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</si>
  <si>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</si>
  <si>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</si>
  <si>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</si>
  <si>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</si>
  <si>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</si>
  <si>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</si>
  <si>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</si>
  <si>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山県郡安芸太田町上殿1,886番地1先（とごうち保育園前交差点）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</si>
  <si>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</si>
  <si>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</si>
  <si>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</si>
  <si>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</si>
  <si>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</si>
  <si>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</si>
  <si>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</si>
  <si>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その他　線</t>
  </si>
  <si>
    <t>山県郡北広島町細見965番地先から山県郡北広島町志路原1532番地1先まで</t>
  </si>
  <si>
    <t>県道(安佐豊平芸北線)</t>
  </si>
  <si>
    <t>実線、波線の別については、警察署担当者と協議すること。</t>
  </si>
  <si>
    <t>第20-14-0283</t>
  </si>
  <si>
    <t>国道186号</t>
  </si>
  <si>
    <t>横断歩道　実線（白）</t>
  </si>
  <si>
    <t>3ｍ7縞</t>
  </si>
  <si>
    <t>横断歩道予告　図示（白）</t>
  </si>
  <si>
    <t>東側予告（近）_x000D_
東側予告（遠）_x000D_
西側予告（近）_x000D_
西側予告（遠）</t>
  </si>
  <si>
    <t>停止線　実線（白）</t>
  </si>
  <si>
    <t>東側停止線３ｍ_x000D_
西側停止線3ｍ</t>
  </si>
  <si>
    <t>第20-14-0214</t>
  </si>
  <si>
    <t>国道191号</t>
  </si>
  <si>
    <t>山県郡安芸太田町上殿261番地先交差点</t>
  </si>
  <si>
    <t>3ｍ11縞</t>
  </si>
  <si>
    <t>東側停止線3.4ｍ_x000D_
西側停止線3.4ｍ</t>
  </si>
  <si>
    <t>第20-14-0183</t>
  </si>
  <si>
    <t>山県郡安芸太田町上殿632番地2先（戸河内インター入口交差点）</t>
  </si>
  <si>
    <t>4ｍ16縞</t>
  </si>
  <si>
    <t>停止線6.5ｍ</t>
  </si>
  <si>
    <t>第20-14-0229</t>
  </si>
  <si>
    <t>山県郡安芸太田町上殿632番地2先（来夢とごうち前交差点）</t>
  </si>
  <si>
    <t>4ｍ11縞</t>
  </si>
  <si>
    <t>東側停止線6ｍ_x000D_
西側停止線6ｍ</t>
  </si>
  <si>
    <t>第20-14-0118</t>
  </si>
  <si>
    <t>山県郡安芸太田町中筒賀1,634番地先（龍頭峡入口交差点）</t>
  </si>
  <si>
    <t>停止線2.7ｍ_x000D_
停止線2.7ｍ</t>
  </si>
  <si>
    <t>第20-14-0087</t>
  </si>
  <si>
    <t>山県郡安芸太田町中筒賀1,737番地1先（安芸太田町ふれあいプラザ前交差点）</t>
  </si>
  <si>
    <t>北側予告（近）_x000D_
北側予告（遠）_x000D_
南側予告（近）_x000D_
南側予告（遠）</t>
  </si>
  <si>
    <t>北側停止線2.8ｍ_x000D_
南側停止線2.8ｍ</t>
  </si>
  <si>
    <t>第20-14-0005</t>
  </si>
  <si>
    <t>山県郡安芸太田町中筒賀1,782番地先（筒賀小学校前）</t>
  </si>
  <si>
    <t>3ｍ6縞</t>
  </si>
  <si>
    <t>北側停止線2.7ｍ_x000D_
南側停止線2.7ｍ</t>
  </si>
  <si>
    <t>第12-21-0138</t>
  </si>
  <si>
    <t>町道</t>
  </si>
  <si>
    <t>山県郡安芸太田町中筒賀488番地4東方30メートル先交差点</t>
  </si>
  <si>
    <t>止まれ文字　図示（白）</t>
  </si>
  <si>
    <t>止まれ</t>
  </si>
  <si>
    <t>停止線2.4</t>
  </si>
  <si>
    <t>第20-14-0167</t>
  </si>
  <si>
    <t>山県郡安芸太田町土居76番地先</t>
  </si>
  <si>
    <t>東側停止線3ｍ_x000D_
西側停止線3ｍ</t>
  </si>
  <si>
    <t>第20-14-0142</t>
  </si>
  <si>
    <t>山県郡北広島町戸谷1,088番地1先（豊平支所前）</t>
  </si>
  <si>
    <t>北側停止線3ｍ_x000D_
停止線3ｍ</t>
  </si>
  <si>
    <t>第20-14-0251</t>
  </si>
  <si>
    <t>山県郡北広島町戸谷1,097番地1先交差点</t>
  </si>
  <si>
    <t>３ｍ１０縞</t>
  </si>
  <si>
    <t>遠・近</t>
  </si>
  <si>
    <t>第20-14-0250</t>
  </si>
  <si>
    <t>国道433号</t>
  </si>
  <si>
    <t>山県郡北広島町戸谷1,110番地4先交差点</t>
  </si>
  <si>
    <t>３ｍ13縞</t>
  </si>
  <si>
    <t>東側4.5ｍ</t>
  </si>
  <si>
    <t>第20-14-0061</t>
  </si>
  <si>
    <t>山県郡北広島町今田3,865番地先交差点</t>
  </si>
  <si>
    <t>4ｍ9縞</t>
  </si>
  <si>
    <t>県道</t>
  </si>
  <si>
    <t>4ｍ11縞_x000D_
4ｍ14縞_x000D_
4ｍ12縞</t>
  </si>
  <si>
    <t>東側予告（近）_x000D_
東側予告（遠）_x000D_
南側予告（近）_x000D_
南側予告（遠）_x000D_
西側予告（近）_x000D_
西側予告（遠）</t>
  </si>
  <si>
    <t>北側予告（近）_x000D_
北側予告（遠）</t>
  </si>
  <si>
    <t>北停止線3ｍ</t>
  </si>
  <si>
    <t>南側停止線4ｍ_x000D_
西側停止線6ｍ_x000D_
停止線6ｍ</t>
  </si>
  <si>
    <t>第20-14-0131</t>
  </si>
  <si>
    <t>山県郡北広島町壬生289番地2先交差点</t>
  </si>
  <si>
    <t>北側停止線2.4ｍ_x000D_
南側停止線2.4ｍ</t>
  </si>
  <si>
    <t>第20-14-0127</t>
  </si>
  <si>
    <t>山県郡北広島町壬生371番地先交差点</t>
  </si>
  <si>
    <t>3ｍ5縞</t>
  </si>
  <si>
    <t>北側停止線2.5ｍ_x000D_
南側停止線25ｍ</t>
  </si>
  <si>
    <t>第20-14-0244</t>
  </si>
  <si>
    <t>山県郡北広島町壬生381番地1先交差点</t>
  </si>
  <si>
    <t>3ｍ12縞</t>
  </si>
  <si>
    <t>予告（近）_x000D_
予告（遠）</t>
  </si>
  <si>
    <t>停止線3ｍ</t>
  </si>
  <si>
    <t>第20-14-0068</t>
  </si>
  <si>
    <t>国道261号</t>
  </si>
  <si>
    <t>山県郡北広島町石井谷1,663番地1先交差点</t>
  </si>
  <si>
    <t>3ｍ11縞_x000D_
3ｍ7縞_x000D_
3ｍ7縞_x000D_
3ｍ11縞</t>
  </si>
  <si>
    <t>北側予告（近）_x000D_
北側予告（遠）_x000D_
東側予告（近）_x000D_
東側予告（遠）_x000D_
西側予告（近）_x000D_
西側予告（遠）_x000D_
南側予告（近）_x000D_
南側予告（遠）</t>
  </si>
  <si>
    <t>北側停止線６ｍ_x000D_
東側停止線3ｍ_x000D_
西側停止線2.5ｍ_x000D_
南側停止線6ｍ</t>
  </si>
  <si>
    <t>第20-14-0220</t>
  </si>
  <si>
    <t>山県郡北広島町蔵迫205番地1先交差点</t>
  </si>
  <si>
    <t>3m12縞、停止線3.6ｍ_x000D_
3ｍ15縞、1.5ｍ１縞</t>
  </si>
  <si>
    <t>停止線3.6ｍ_x000D_
停止線3.6ｍ</t>
  </si>
  <si>
    <t>第20-14-0313</t>
  </si>
  <si>
    <t>県道(千代田八千代線)</t>
  </si>
  <si>
    <t>山県郡北広島町丁保余原1,433番地1先交差点</t>
  </si>
  <si>
    <t>3ｍ8縞</t>
  </si>
  <si>
    <t>南側予告（近）_x000D_
南側予告（遠）_x000D_
北側予告（近）_x000D_
北側予告（遠）</t>
  </si>
  <si>
    <t>南側停止線3ｍ_x000D_
北側停止線3ｍ</t>
  </si>
  <si>
    <t>第20-14-0103</t>
  </si>
  <si>
    <t>山県郡北広島町都志見1,862番地先交差点</t>
  </si>
  <si>
    <t>北側停止線3ｍ_x000D_
南側停止線3ｍ</t>
  </si>
  <si>
    <t>第20-14-0224</t>
  </si>
  <si>
    <t>山県郡北広島町本地2,698番地先交差点</t>
  </si>
  <si>
    <t>3ｍ17縞</t>
  </si>
  <si>
    <t>停止線6.4ｍ</t>
  </si>
  <si>
    <t>第20-14-0010</t>
  </si>
  <si>
    <t>山県郡北広島町本地2,812番地1先（本地小学校前）</t>
  </si>
  <si>
    <t>南側停止線2.6ｍ_x000D_
北側停止線2.6ｍ</t>
  </si>
  <si>
    <t>第20-14-0297</t>
  </si>
  <si>
    <t>山県郡北広島町木次995番地1先交差点</t>
  </si>
  <si>
    <t>3ｍ10縞</t>
  </si>
  <si>
    <t>南側停止線3.4ｍ_x000D_
北側停止線3.4</t>
  </si>
  <si>
    <t>第20-14-0035</t>
  </si>
  <si>
    <t>山県郡北広島町有田44番地先</t>
  </si>
  <si>
    <t>第20-14-0110</t>
  </si>
  <si>
    <t>県道(浜田八重可部線)</t>
  </si>
  <si>
    <t>山県郡北広島町有田519番地1先（八重バイパス中交差点）</t>
  </si>
  <si>
    <t>4ｍ15縞_x000D_
4ｍ15縞_x000D_
4ｍ15縞</t>
  </si>
  <si>
    <t>停止線3ｍ_x000D_
停止線6.5ｍ_x000D_
停止線6.5ｍ</t>
  </si>
  <si>
    <t>停止線10ｍ</t>
  </si>
  <si>
    <t>第20-30-0178</t>
  </si>
  <si>
    <t>県道(吉田豊栄線)</t>
  </si>
  <si>
    <t>安芸高田市吉田町国司971番地先交差点</t>
  </si>
  <si>
    <t>南東側（近）_x000D_
南東側（遠）</t>
  </si>
  <si>
    <t>南東側_x000D_
北西側</t>
  </si>
  <si>
    <t>第20-30-0223</t>
  </si>
  <si>
    <t>市道</t>
  </si>
  <si>
    <t>安芸高田市吉田町常友1,269番地2先交差点</t>
  </si>
  <si>
    <t>南東側3m6縞</t>
  </si>
  <si>
    <t>南東側2.6m_x000D_
北西側5.3m</t>
  </si>
  <si>
    <t>第20-30-0293</t>
  </si>
  <si>
    <t>県道(吉田邑南線)</t>
  </si>
  <si>
    <t>安芸高田市吉田町多治比1,159番地先</t>
  </si>
  <si>
    <t>東側（近）_x000D_
東側（遠）</t>
  </si>
  <si>
    <t>西側_x000D_
東側</t>
  </si>
  <si>
    <t>第20-30-0166</t>
  </si>
  <si>
    <t>安芸高田市吉田町竹原1,037番地1先交差点</t>
  </si>
  <si>
    <t>南西側、両端を除く16縞_x000D_
東側</t>
  </si>
  <si>
    <t>南西側_x000D_
東側</t>
  </si>
  <si>
    <t>第12-30-0117</t>
  </si>
  <si>
    <t>安芸高田市吉田町竹原1,080番地先交差点</t>
  </si>
  <si>
    <t>南東側</t>
  </si>
  <si>
    <t>第20-30-0153</t>
  </si>
  <si>
    <t>安芸高田市吉田町竹原1,135番地先交差点</t>
  </si>
  <si>
    <t>南西側（近）_x000D_
南西側（遠）</t>
  </si>
  <si>
    <t>第20-30-0280</t>
  </si>
  <si>
    <t>安芸高田市向原町坂106番地1先（向原駅東交差点）</t>
  </si>
  <si>
    <t>北側、東端3ｍ施工_x000D_
東側</t>
  </si>
  <si>
    <t>東側_x000D_
南側</t>
  </si>
  <si>
    <t>第9-7-0015</t>
  </si>
  <si>
    <t>県道(広島三次線)</t>
  </si>
  <si>
    <t>安芸高田市向原町長田1.135番地4先から同町長田218番地西方50メートル先までの間</t>
  </si>
  <si>
    <t>はみ出し通行禁止　実線（黄）</t>
  </si>
  <si>
    <t>第20-30-0155</t>
  </si>
  <si>
    <t>安芸高田市甲田町下小原733番地1先（吉田口バイパス北口交差点）</t>
  </si>
  <si>
    <t>北西側（南西側から1.3.5.9縞目を除く）_x000D_
北東側</t>
  </si>
  <si>
    <t>北東側</t>
  </si>
  <si>
    <t>第20-30-0230</t>
  </si>
  <si>
    <t>県道(世羅甲田線)</t>
  </si>
  <si>
    <t>安芸高田市甲田町高田原1,370番地30先交差点</t>
  </si>
  <si>
    <t>南東側（近）_x000D_
南東側（遠）_x000D_
北西側（近）_x000D_
北西側（遠）</t>
  </si>
  <si>
    <t>第20-30-0224</t>
  </si>
  <si>
    <t>安芸高田市甲田町高田原1,372番地21先交差点</t>
  </si>
  <si>
    <t>第20-30-0291</t>
  </si>
  <si>
    <t>安芸高田市甲田町高田原1,419番地1西角先交差点</t>
  </si>
  <si>
    <t>北東側（北西端を除く）</t>
  </si>
  <si>
    <t>第20-30-0209</t>
  </si>
  <si>
    <t>安芸高田市甲田町高田原1,419番地1先交差点</t>
  </si>
  <si>
    <t>北西側（近）_x000D_
北西側（遠）</t>
  </si>
  <si>
    <t>北西側_x000D_
南東側</t>
  </si>
  <si>
    <t>第20-30-0250</t>
  </si>
  <si>
    <t>安芸高田市甲田町上甲立488番地3先（甲田小学校入口交差点）</t>
  </si>
  <si>
    <t>南西側（両端を除く）_x000D_
北西側（南西端を除く）</t>
  </si>
  <si>
    <t>南西側_x000D_
北西側</t>
  </si>
  <si>
    <t>第20-30-0183</t>
  </si>
  <si>
    <t>安芸高田市高宮町佐々部38番地7南方250メートル先交差点</t>
  </si>
  <si>
    <t>北西側（両側を除く）</t>
  </si>
  <si>
    <t>北西側（近）_x000D_
北西側（遠）_x000D_
南東側（近）_x000D_
南東側（遠）</t>
  </si>
  <si>
    <t>第20-30-0113</t>
  </si>
  <si>
    <t>国道54号</t>
  </si>
  <si>
    <t>安芸高田市八千代町下根527番地3先（上根バイパス北口交差点）</t>
  </si>
  <si>
    <t>北側
4ｍ11縞（東から１・３縞目を除く）_x000D_
西側
4ｍ14縞（北から２縞目〜15縞目まで）1.5ｍ１縞（北端）</t>
  </si>
  <si>
    <t>北側6.7m_x000D_
西側5.7m</t>
  </si>
  <si>
    <t>第20-30-0045</t>
  </si>
  <si>
    <t>安芸高田市八千代町下根619番地2先</t>
  </si>
  <si>
    <t>4ｍ6縞（西から1縞目と3縞目を除く）</t>
  </si>
  <si>
    <t>北側2.9m_x000D_
南側2.9m</t>
  </si>
  <si>
    <t>第20-30-0231</t>
  </si>
  <si>
    <t>安芸高田市八千代町上根1,048番地2先（上根交差点）</t>
  </si>
  <si>
    <t>北側4m21縞_x000D_
南側3.8m16縞
（西から6〜8縞目を除く）_x000D_
西側4m15縞、2m2縞（両端）_x000D_
東側4m14縞、3m2縞（北から２縞目、南端）、1.5m1縞（北端）</t>
  </si>
  <si>
    <t>南側6m（第2車線除く）_x000D_
北側10.5m_x000D_
西側7m_x000D_
東側5m</t>
  </si>
  <si>
    <t>第9-3-0002</t>
  </si>
  <si>
    <t>広島市安佐北区可部南1丁目4番35号先から安芸高田市甲田町下小原1,792番地3西方100メートル先までの間（広島市安佐北区可部南1丁目4番35号先から同区可部2丁目7番27号先までの1,750メートルの区間は北行のみ及び安芸高田市八千代町上根852番地先から同町上根151番地1先までの1,200メートルの区間は南行のみ）</t>
  </si>
  <si>
    <t>安芸高田市八千代町下根527番地3先（上根バイパス北口交差点北側）から同町下根535番地1先までの間</t>
  </si>
  <si>
    <t>(№ 8-9)</t>
  </si>
  <si>
    <t>〃</t>
  </si>
  <si>
    <t>安芸高田</t>
  </si>
  <si>
    <t>山県</t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</si>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</sst>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_);\(&quot;¥&quot;#,##0\)"/>
    <numFmt numFmtId="176" formatCode="#,##0_ "/>
    <numFmt numFmtId="177" formatCode="#,##0.00_ "/>
    <numFmt numFmtId="178" formatCode="#,##0.0_ "/>
    <numFmt numFmtId="179" formatCode="#,##0_);[Red]\(#,##0\)"/>
    <numFmt numFmtId="180" formatCode="[$-411]ggge&quot;年&quot;m&quot;月&quot;d&quot;日&quot;;@"/>
    <numFmt numFmtId="181" formatCode="&quot;第&quot;0&quot;回&quot;"/>
    <numFmt numFmtId="182" formatCode="&quot;W=&quot;0&quot;cm&quot;"/>
    <numFmt numFmtId="183" formatCode="&quot;W=&quot;@&quot;cm&quot;"/>
    <numFmt numFmtId="184" formatCode="#,##0.0_);[Red]\(#,##0.0\)"/>
    <numFmt numFmtId="185" formatCode="\(@\)"/>
    <numFmt numFmtId="186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5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8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3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180" fontId="0" fillId="0" borderId="0" xfId="0" applyNumberFormat="1" applyFill="1" applyBorder="1" applyAlignment="1">
      <alignment horizontal="left" vertical="center"/>
    </xf>
    <xf numFmtId="5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81" fontId="0" fillId="0" borderId="0" xfId="0" applyNumberFormat="1" applyFont="1" applyFill="1" applyBorder="1" applyAlignment="1">
      <alignment horizontal="left" vertical="center" shrinkToFit="1"/>
    </xf>
    <xf numFmtId="5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8" fontId="8" fillId="0" borderId="7" xfId="0" applyNumberFormat="1" applyFont="1" applyFill="1" applyBorder="1" applyAlignment="1">
      <alignment horizontal="center" vertical="center" wrapText="1"/>
    </xf>
    <xf numFmtId="5" fontId="8" fillId="0" borderId="7" xfId="0" applyNumberFormat="1" applyFont="1" applyFill="1" applyBorder="1" applyAlignment="1">
      <alignment horizontal="center" vertical="center" shrinkToFit="1"/>
    </xf>
    <xf numFmtId="5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2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5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2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5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3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8" fontId="8" fillId="0" borderId="0" xfId="0" applyNumberFormat="1" applyFont="1" applyAlignment="1">
      <alignment shrinkToFit="1"/>
    </xf>
    <xf numFmtId="5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184" fontId="8" fillId="0" borderId="0" xfId="0" applyNumberFormat="1" applyFont="1" applyAlignment="1">
      <alignment shrinkToFit="1"/>
    </xf>
    <xf numFmtId="184" fontId="8" fillId="0" borderId="21" xfId="0" applyNumberFormat="1" applyFont="1" applyFill="1" applyBorder="1" applyAlignment="1">
      <alignment horizontal="center" vertical="center" wrapText="1"/>
    </xf>
    <xf numFmtId="184" fontId="8" fillId="0" borderId="15" xfId="0" applyNumberFormat="1" applyFont="1" applyFill="1" applyBorder="1" applyAlignment="1">
      <alignment horizontal="center" vertical="center" wrapText="1"/>
    </xf>
    <xf numFmtId="184" fontId="8" fillId="0" borderId="22" xfId="0" applyNumberFormat="1" applyFont="1" applyFill="1" applyBorder="1" applyAlignment="1">
      <alignment horizontal="center" vertical="center" wrapText="1"/>
    </xf>
    <xf numFmtId="184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2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79" fontId="8" fillId="0" borderId="6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4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5" fontId="5" fillId="0" borderId="31" xfId="12" applyNumberFormat="1" applyBorder="1" applyAlignment="1">
      <alignment horizontal="center" vertical="center" wrapText="1"/>
    </xf>
    <xf numFmtId="185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5" fontId="8" fillId="0" borderId="37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2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vertical="center" shrinkToFit="1"/>
    </xf>
    <xf numFmtId="176" fontId="8" fillId="0" borderId="20" xfId="0" applyNumberFormat="1" applyFont="1" applyFill="1" applyBorder="1" applyAlignment="1">
      <alignment vertical="center" shrinkToFit="1"/>
    </xf>
    <xf numFmtId="177" fontId="8" fillId="0" borderId="13" xfId="9" applyNumberFormat="1" applyFont="1" applyFill="1" applyBorder="1" applyAlignment="1">
      <alignment horizontal="center" vertical="center" shrinkToFit="1"/>
    </xf>
    <xf numFmtId="176" fontId="8" fillId="0" borderId="13" xfId="9" applyNumberFormat="1" applyFont="1" applyFill="1" applyBorder="1" applyAlignment="1">
      <alignment vertical="center" shrinkToFit="1"/>
    </xf>
    <xf numFmtId="176" fontId="8" fillId="0" borderId="43" xfId="9" applyNumberFormat="1" applyFont="1" applyFill="1" applyBorder="1" applyAlignment="1">
      <alignment vertical="center" shrinkToFit="1"/>
    </xf>
    <xf numFmtId="179" fontId="8" fillId="0" borderId="16" xfId="0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18" xfId="0" applyNumberFormat="1" applyFont="1" applyFill="1" applyBorder="1" applyAlignment="1">
      <alignment vertical="center" shrinkToFit="1"/>
    </xf>
    <xf numFmtId="179" fontId="8" fillId="0" borderId="21" xfId="0" applyNumberFormat="1" applyFont="1" applyFill="1" applyBorder="1" applyAlignment="1">
      <alignment vertical="center" shrinkToFit="1"/>
    </xf>
    <xf numFmtId="176" fontId="8" fillId="0" borderId="17" xfId="0" applyNumberFormat="1" applyFont="1" applyFill="1" applyBorder="1" applyAlignment="1">
      <alignment horizontal="right" vertical="center" shrinkToFit="1"/>
    </xf>
    <xf numFmtId="176" fontId="8" fillId="0" borderId="20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vertical="center" shrinkToFit="1"/>
    </xf>
    <xf numFmtId="176" fontId="8" fillId="0" borderId="15" xfId="0" applyNumberFormat="1" applyFont="1" applyFill="1" applyBorder="1" applyAlignment="1">
      <alignment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Border="1" applyAlignment="1">
      <alignment vertical="center" shrinkToFit="1"/>
    </xf>
    <xf numFmtId="176" fontId="8" fillId="0" borderId="23" xfId="0" applyNumberFormat="1" applyFont="1" applyBorder="1" applyAlignment="1">
      <alignment vertical="center" shrinkToFit="1"/>
    </xf>
    <xf numFmtId="176" fontId="8" fillId="0" borderId="20" xfId="0" applyNumberFormat="1" applyFont="1" applyBorder="1" applyAlignment="1">
      <alignment vertical="center" shrinkToFit="1"/>
    </xf>
    <xf numFmtId="178" fontId="8" fillId="0" borderId="1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vertical="center" shrinkToFit="1"/>
    </xf>
    <xf numFmtId="178" fontId="8" fillId="0" borderId="26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vertical="center" shrinkToFit="1"/>
    </xf>
    <xf numFmtId="178" fontId="8" fillId="0" borderId="15" xfId="0" applyNumberFormat="1" applyFont="1" applyFill="1" applyBorder="1" applyAlignment="1">
      <alignment vertical="center" shrinkToFit="1"/>
    </xf>
    <xf numFmtId="178" fontId="8" fillId="0" borderId="7" xfId="0" applyNumberFormat="1" applyFont="1" applyFill="1" applyBorder="1" applyAlignment="1">
      <alignment vertical="center" shrinkToFit="1"/>
    </xf>
    <xf numFmtId="178" fontId="8" fillId="0" borderId="17" xfId="0" applyNumberFormat="1" applyFont="1" applyFill="1" applyBorder="1" applyAlignment="1">
      <alignment vertical="center" shrinkToFit="1"/>
    </xf>
    <xf numFmtId="178" fontId="8" fillId="0" borderId="19" xfId="0" applyNumberFormat="1" applyFont="1" applyFill="1" applyBorder="1" applyAlignment="1">
      <alignment vertical="center" shrinkToFit="1"/>
    </xf>
    <xf numFmtId="178" fontId="8" fillId="0" borderId="23" xfId="0" applyNumberFormat="1" applyFont="1" applyFill="1" applyBorder="1" applyAlignment="1">
      <alignment vertical="center" shrinkToFit="1"/>
    </xf>
    <xf numFmtId="178" fontId="8" fillId="0" borderId="44" xfId="0" applyNumberFormat="1" applyFont="1" applyFill="1" applyBorder="1" applyAlignment="1">
      <alignment vertical="center" shrinkToFit="1"/>
    </xf>
    <xf numFmtId="178" fontId="8" fillId="0" borderId="8" xfId="0" applyNumberFormat="1" applyFont="1" applyFill="1" applyBorder="1" applyAlignment="1">
      <alignment vertical="center" shrinkToFit="1"/>
    </xf>
    <xf numFmtId="186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4" fontId="8" fillId="0" borderId="54" xfId="0" applyNumberFormat="1" applyFont="1" applyFill="1" applyBorder="1" applyAlignment="1">
      <alignment horizontal="center" vertical="center" wrapText="1"/>
    </xf>
    <xf numFmtId="184" fontId="8" fillId="0" borderId="46" xfId="0" applyNumberFormat="1" applyFont="1" applyFill="1" applyBorder="1" applyAlignment="1">
      <alignment horizontal="center" vertical="center" wrapText="1"/>
    </xf>
    <xf numFmtId="184" fontId="8" fillId="0" borderId="4" xfId="0" applyNumberFormat="1" applyFont="1" applyFill="1" applyBorder="1" applyAlignment="1">
      <alignment horizontal="center" vertical="center" wrapText="1"/>
    </xf>
    <xf numFmtId="184" fontId="8" fillId="0" borderId="5" xfId="0" applyNumberFormat="1" applyFont="1" applyFill="1" applyBorder="1" applyAlignment="1">
      <alignment horizontal="center" vertical="center" wrapText="1"/>
    </xf>
    <xf numFmtId="184" fontId="8" fillId="0" borderId="45" xfId="0" applyNumberFormat="1" applyFont="1" applyFill="1" applyBorder="1" applyAlignment="1">
      <alignment horizontal="center" vertical="center" wrapText="1"/>
    </xf>
    <xf numFmtId="184" fontId="8" fillId="0" borderId="55" xfId="0" applyNumberFormat="1" applyFont="1" applyFill="1" applyBorder="1" applyAlignment="1">
      <alignment horizontal="center" vertical="center" wrapText="1"/>
    </xf>
    <xf numFmtId="184" fontId="8" fillId="0" borderId="18" xfId="0" applyNumberFormat="1" applyFont="1" applyFill="1" applyBorder="1" applyAlignment="1">
      <alignment horizontal="center" vertical="center" shrinkToFit="1"/>
    </xf>
    <xf numFmtId="184" fontId="8" fillId="0" borderId="19" xfId="0" applyNumberFormat="1" applyFont="1" applyFill="1" applyBorder="1" applyAlignment="1">
      <alignment horizontal="center" vertical="center" shrinkToFit="1"/>
    </xf>
    <xf numFmtId="184" fontId="8" fillId="0" borderId="56" xfId="0" applyNumberFormat="1" applyFont="1" applyFill="1" applyBorder="1" applyAlignment="1">
      <alignment horizontal="center" vertical="center" wrapText="1"/>
    </xf>
    <xf numFmtId="184" fontId="8" fillId="0" borderId="57" xfId="0" applyNumberFormat="1" applyFont="1" applyFill="1" applyBorder="1" applyAlignment="1">
      <alignment horizontal="center" vertical="center" wrapText="1"/>
    </xf>
    <xf numFmtId="184" fontId="8" fillId="0" borderId="11" xfId="0" applyNumberFormat="1" applyFont="1" applyFill="1" applyBorder="1" applyAlignment="1">
      <alignment horizontal="center" vertical="center" wrapText="1"/>
    </xf>
    <xf numFmtId="179" fontId="8" fillId="0" borderId="45" xfId="0" applyNumberFormat="1" applyFont="1" applyFill="1" applyBorder="1" applyAlignment="1">
      <alignment horizontal="center" vertical="center" wrapText="1"/>
    </xf>
    <xf numFmtId="179" fontId="8" fillId="0" borderId="58" xfId="0" applyNumberFormat="1" applyFont="1" applyFill="1" applyBorder="1" applyAlignment="1">
      <alignment horizontal="center" vertical="center" wrapText="1"/>
    </xf>
    <xf numFmtId="179" fontId="8" fillId="0" borderId="54" xfId="0" applyNumberFormat="1" applyFont="1" applyFill="1" applyBorder="1" applyAlignment="1">
      <alignment horizontal="center" vertical="center" shrinkToFit="1"/>
    </xf>
    <xf numFmtId="179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79" fontId="8" fillId="0" borderId="54" xfId="0" applyNumberFormat="1" applyFont="1" applyFill="1" applyBorder="1" applyAlignment="1">
      <alignment horizontal="center" vertical="center" wrapText="1"/>
    </xf>
    <xf numFmtId="179" fontId="8" fillId="0" borderId="46" xfId="0" applyNumberFormat="1" applyFont="1" applyFill="1" applyBorder="1" applyAlignment="1">
      <alignment horizontal="center" vertical="center" wrapText="1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13" fillId="0" borderId="42" xfId="12" applyFont="1" applyBorder="1" applyAlignment="1">
      <alignment horizontal="center" vertical="center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17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5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1BC2DB-286D-47BB-9E26-DE6035409A54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6A2470-9453-43BA-8884-4334B81E9A27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Zeros="0" tabSelected="1" view="pageBreakPreview" zoomScaleNormal="100" zoomScaleSheetLayoutView="100" workbookViewId="0">
      <selection sqref="A1:I1"/>
    </sheetView>
  </sheetViews>
  <sheetFormatPr defaultColWidth="9" defaultRowHeight="10.8" x14ac:dyDescent="0.15"/>
  <cols>
    <col min="1" max="1" width="34.109375" style="35" customWidth="1"/>
    <col min="2" max="2" width="8.77734375" style="36" hidden="1" customWidth="1"/>
    <col min="3" max="3" width="12.21875" style="35" hidden="1" customWidth="1"/>
    <col min="4" max="4" width="14.77734375" style="37" customWidth="1"/>
    <col min="5" max="6" width="8.6640625" style="38" customWidth="1"/>
    <col min="7" max="7" width="9.21875" style="34" customWidth="1"/>
    <col min="8" max="8" width="14.44140625" style="34" customWidth="1"/>
    <col min="9" max="9" width="10.77734375" style="34" hidden="1" customWidth="1"/>
    <col min="10" max="16384" width="9" style="3"/>
  </cols>
  <sheetData>
    <row r="1" spans="1:9" ht="33.75" customHeight="1" x14ac:dyDescent="0.15">
      <c r="A1" s="155" t="s">
        <v>43</v>
      </c>
      <c r="B1" s="155"/>
      <c r="C1" s="155"/>
      <c r="D1" s="155"/>
      <c r="E1" s="155"/>
      <c r="F1" s="155"/>
      <c r="G1" s="155"/>
      <c r="H1" s="155"/>
      <c r="I1" s="155"/>
    </row>
    <row r="2" spans="1:9" ht="13.2" x14ac:dyDescent="0.15">
      <c r="A2" s="4"/>
      <c r="B2" s="5"/>
      <c r="C2" s="5"/>
      <c r="D2" s="5"/>
      <c r="E2" s="6"/>
      <c r="F2" s="6"/>
      <c r="G2" s="1"/>
      <c r="H2" s="1" t="s">
        <v>279</v>
      </c>
      <c r="I2" s="1"/>
    </row>
    <row r="3" spans="1:9" ht="13.2" x14ac:dyDescent="0.15">
      <c r="A3" s="4"/>
      <c r="B3" s="9"/>
      <c r="C3" s="9"/>
      <c r="D3" s="9"/>
      <c r="E3" s="6"/>
      <c r="F3" s="6"/>
      <c r="G3" s="10"/>
      <c r="H3" s="10" t="s">
        <v>44</v>
      </c>
      <c r="I3" s="10"/>
    </row>
    <row r="4" spans="1:9" ht="4.5" customHeight="1" thickBot="1" x14ac:dyDescent="0.2">
      <c r="A4" s="11"/>
      <c r="B4" s="12"/>
      <c r="C4" s="11"/>
      <c r="D4" s="12"/>
      <c r="E4" s="13"/>
      <c r="F4" s="13"/>
      <c r="G4" s="14"/>
      <c r="H4" s="15"/>
      <c r="I4" s="15"/>
    </row>
    <row r="5" spans="1:9" ht="16.5" customHeight="1" thickBot="1" x14ac:dyDescent="0.2">
      <c r="A5" s="16" t="s">
        <v>0</v>
      </c>
      <c r="B5" s="17" t="s">
        <v>1</v>
      </c>
      <c r="C5" s="18" t="s">
        <v>2</v>
      </c>
      <c r="D5" s="17" t="s">
        <v>3</v>
      </c>
      <c r="E5" s="19" t="s">
        <v>4</v>
      </c>
      <c r="F5" s="19" t="s">
        <v>5</v>
      </c>
      <c r="G5" s="20" t="s">
        <v>6</v>
      </c>
      <c r="H5" s="21" t="s">
        <v>7</v>
      </c>
      <c r="I5" s="87" t="s">
        <v>8</v>
      </c>
    </row>
    <row r="6" spans="1:9" s="27" customFormat="1" ht="12.75" customHeight="1" x14ac:dyDescent="0.2">
      <c r="A6" s="22" t="s">
        <v>82</v>
      </c>
      <c r="B6" s="23">
        <v>45</v>
      </c>
      <c r="C6" s="24"/>
      <c r="D6" s="25" t="s">
        <v>83</v>
      </c>
      <c r="E6" s="139">
        <v>2410</v>
      </c>
      <c r="F6" s="121" t="s">
        <v>84</v>
      </c>
      <c r="G6" s="122"/>
      <c r="H6" s="123"/>
      <c r="I6" s="26"/>
    </row>
    <row r="7" spans="1:9" s="27" customFormat="1" ht="12.75" customHeight="1" x14ac:dyDescent="0.2">
      <c r="A7" s="22" t="s">
        <v>85</v>
      </c>
      <c r="B7" s="23">
        <v>30</v>
      </c>
      <c r="C7" s="24"/>
      <c r="D7" s="25" t="s">
        <v>83</v>
      </c>
      <c r="E7" s="139">
        <v>6</v>
      </c>
      <c r="F7" s="32" t="s">
        <v>84</v>
      </c>
      <c r="G7" s="122"/>
      <c r="H7" s="123"/>
      <c r="I7" s="90"/>
    </row>
    <row r="8" spans="1:9" s="27" customFormat="1" ht="12.75" customHeight="1" x14ac:dyDescent="0.2">
      <c r="A8" s="22" t="s">
        <v>86</v>
      </c>
      <c r="B8" s="23">
        <v>15</v>
      </c>
      <c r="C8" s="24"/>
      <c r="D8" s="25" t="s">
        <v>83</v>
      </c>
      <c r="E8" s="139">
        <v>10000</v>
      </c>
      <c r="F8" s="32" t="s">
        <v>84</v>
      </c>
      <c r="G8" s="122"/>
      <c r="H8" s="123"/>
      <c r="I8" s="90"/>
    </row>
    <row r="9" spans="1:9" s="27" customFormat="1" ht="12.75" customHeight="1" x14ac:dyDescent="0.2">
      <c r="A9" s="22"/>
      <c r="B9" s="23"/>
      <c r="C9" s="24"/>
      <c r="D9" s="25" t="s">
        <v>87</v>
      </c>
      <c r="E9" s="139">
        <v>1000</v>
      </c>
      <c r="F9" s="32" t="s">
        <v>84</v>
      </c>
      <c r="G9" s="122"/>
      <c r="H9" s="123"/>
      <c r="I9" s="90"/>
    </row>
    <row r="10" spans="1:9" s="27" customFormat="1" ht="12.75" customHeight="1" thickBot="1" x14ac:dyDescent="0.25">
      <c r="A10" s="28" t="s">
        <v>88</v>
      </c>
      <c r="B10" s="29"/>
      <c r="C10" s="30"/>
      <c r="D10" s="30" t="s">
        <v>83</v>
      </c>
      <c r="E10" s="140">
        <v>897</v>
      </c>
      <c r="F10" s="124" t="s">
        <v>84</v>
      </c>
      <c r="G10" s="125"/>
      <c r="H10" s="126"/>
      <c r="I10" s="90"/>
    </row>
    <row r="11" spans="1:9" s="31" customFormat="1" ht="14.25" customHeight="1" thickBot="1" x14ac:dyDescent="0.25">
      <c r="A11" s="153" t="s">
        <v>9</v>
      </c>
      <c r="B11" s="154"/>
      <c r="C11" s="154"/>
      <c r="D11" s="154"/>
      <c r="E11" s="154"/>
      <c r="F11" s="154"/>
      <c r="G11" s="154"/>
      <c r="H11" s="131"/>
      <c r="I11" s="91"/>
    </row>
    <row r="12" spans="1:9" s="31" customFormat="1" x14ac:dyDescent="0.2">
      <c r="A12" s="156" t="s">
        <v>80</v>
      </c>
      <c r="B12" s="32"/>
      <c r="C12" s="32"/>
      <c r="D12" s="105" t="s">
        <v>10</v>
      </c>
      <c r="E12" s="133">
        <v>2</v>
      </c>
      <c r="F12" s="32" t="s">
        <v>11</v>
      </c>
      <c r="G12" s="135"/>
      <c r="H12" s="132"/>
      <c r="I12" s="92"/>
    </row>
    <row r="13" spans="1:9" s="31" customFormat="1" x14ac:dyDescent="0.2">
      <c r="A13" s="157"/>
      <c r="B13" s="32"/>
      <c r="C13" s="32"/>
      <c r="D13" s="105" t="s">
        <v>12</v>
      </c>
      <c r="E13" s="133"/>
      <c r="F13" s="32" t="s">
        <v>11</v>
      </c>
      <c r="G13" s="135"/>
      <c r="H13" s="132"/>
      <c r="I13" s="92"/>
    </row>
    <row r="14" spans="1:9" s="31" customFormat="1" x14ac:dyDescent="0.2">
      <c r="A14" s="157"/>
      <c r="B14" s="32"/>
      <c r="C14" s="32"/>
      <c r="D14" s="105" t="s">
        <v>75</v>
      </c>
      <c r="E14" s="133">
        <v>36</v>
      </c>
      <c r="F14" s="32" t="s">
        <v>11</v>
      </c>
      <c r="G14" s="135"/>
      <c r="H14" s="132"/>
      <c r="I14" s="92"/>
    </row>
    <row r="15" spans="1:9" s="31" customFormat="1" ht="11.4" thickBot="1" x14ac:dyDescent="0.25">
      <c r="A15" s="158"/>
      <c r="B15" s="32"/>
      <c r="C15" s="32"/>
      <c r="D15" s="106" t="s">
        <v>13</v>
      </c>
      <c r="E15" s="134"/>
      <c r="F15" s="32" t="s">
        <v>11</v>
      </c>
      <c r="G15" s="135"/>
      <c r="H15" s="132"/>
      <c r="I15" s="92"/>
    </row>
    <row r="16" spans="1:9" s="31" customFormat="1" ht="14.25" customHeight="1" thickBot="1" x14ac:dyDescent="0.25">
      <c r="A16" s="153" t="s">
        <v>9</v>
      </c>
      <c r="B16" s="154"/>
      <c r="C16" s="154"/>
      <c r="D16" s="154"/>
      <c r="E16" s="154"/>
      <c r="F16" s="154"/>
      <c r="G16" s="154"/>
      <c r="H16" s="131"/>
      <c r="I16" s="93"/>
    </row>
    <row r="17" spans="1:9" ht="11.4" customHeight="1" x14ac:dyDescent="0.15">
      <c r="A17" s="161"/>
      <c r="B17" s="163" t="s">
        <v>14</v>
      </c>
      <c r="C17" s="163"/>
      <c r="D17" s="163"/>
      <c r="E17" s="163"/>
      <c r="F17" s="163"/>
      <c r="G17" s="163"/>
      <c r="H17" s="136"/>
    </row>
    <row r="18" spans="1:9" ht="11.4" customHeight="1" x14ac:dyDescent="0.15">
      <c r="A18" s="161"/>
      <c r="B18" s="163" t="s">
        <v>15</v>
      </c>
      <c r="C18" s="163"/>
      <c r="D18" s="163"/>
      <c r="E18" s="163"/>
      <c r="F18" s="163"/>
      <c r="G18" s="163"/>
      <c r="H18" s="136"/>
    </row>
    <row r="19" spans="1:9" ht="11.4" customHeight="1" thickBot="1" x14ac:dyDescent="0.2">
      <c r="A19" s="162"/>
      <c r="B19" s="164" t="s">
        <v>16</v>
      </c>
      <c r="C19" s="164"/>
      <c r="D19" s="164"/>
      <c r="E19" s="164"/>
      <c r="F19" s="164"/>
      <c r="G19" s="164"/>
      <c r="H19" s="137"/>
    </row>
    <row r="20" spans="1:9" ht="11.4" customHeight="1" x14ac:dyDescent="0.15">
      <c r="A20" s="159" t="s">
        <v>17</v>
      </c>
      <c r="B20" s="160"/>
      <c r="C20" s="160"/>
      <c r="D20" s="160"/>
      <c r="E20" s="160"/>
      <c r="F20" s="160"/>
      <c r="G20" s="160"/>
      <c r="H20" s="138"/>
    </row>
    <row r="21" spans="1:9" ht="11.4" customHeight="1" x14ac:dyDescent="0.15">
      <c r="A21" s="165" t="s">
        <v>18</v>
      </c>
      <c r="B21" s="166"/>
      <c r="C21" s="166"/>
      <c r="D21" s="166"/>
      <c r="E21" s="166"/>
      <c r="F21" s="166"/>
      <c r="G21" s="166"/>
      <c r="H21" s="136"/>
    </row>
    <row r="22" spans="1:9" ht="21" customHeight="1" thickBot="1" x14ac:dyDescent="0.2">
      <c r="A22" s="151" t="s">
        <v>19</v>
      </c>
      <c r="B22" s="152"/>
      <c r="C22" s="152"/>
      <c r="D22" s="152"/>
      <c r="E22" s="152"/>
      <c r="F22" s="152"/>
      <c r="G22" s="152"/>
      <c r="H22" s="137"/>
    </row>
    <row r="23" spans="1:9" ht="16.5" customHeight="1" x14ac:dyDescent="0.15">
      <c r="H23" s="39"/>
    </row>
    <row r="24" spans="1:9" ht="11.4" customHeight="1" x14ac:dyDescent="0.15"/>
    <row r="25" spans="1:9" s="35" customFormat="1" ht="11.4" customHeight="1" x14ac:dyDescent="0.15">
      <c r="B25" s="36"/>
      <c r="D25" s="37"/>
      <c r="E25" s="38"/>
      <c r="F25" s="38"/>
      <c r="G25" s="34"/>
      <c r="H25" s="34"/>
      <c r="I25" s="34"/>
    </row>
  </sheetData>
  <mergeCells count="11">
    <mergeCell ref="A22:G22"/>
    <mergeCell ref="A16:G16"/>
    <mergeCell ref="A1:I1"/>
    <mergeCell ref="A11:G11"/>
    <mergeCell ref="A12:A15"/>
    <mergeCell ref="A20:G20"/>
    <mergeCell ref="A17:A19"/>
    <mergeCell ref="B17:G17"/>
    <mergeCell ref="B18:G18"/>
    <mergeCell ref="B19:G19"/>
    <mergeCell ref="A21:G21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T23"/>
  <sheetViews>
    <sheetView showZeros="0" view="pageBreakPreview" zoomScaleNormal="100" workbookViewId="0">
      <selection sqref="A1:BQ1"/>
    </sheetView>
  </sheetViews>
  <sheetFormatPr defaultColWidth="9" defaultRowHeight="10.8" x14ac:dyDescent="0.15"/>
  <cols>
    <col min="1" max="1" width="27.6640625" style="35" customWidth="1"/>
    <col min="2" max="2" width="7.44140625" style="36" hidden="1" customWidth="1"/>
    <col min="3" max="3" width="20.6640625" style="37" hidden="1" customWidth="1"/>
    <col min="4" max="4" width="11.77734375" style="35" hidden="1" customWidth="1"/>
    <col min="5" max="5" width="9.6640625" style="37" customWidth="1"/>
    <col min="6" max="25" width="5.77734375" style="42" hidden="1" customWidth="1"/>
    <col min="26" max="27" width="5.77734375" style="42" customWidth="1"/>
    <col min="28" max="57" width="5.77734375" style="42" hidden="1" customWidth="1"/>
    <col min="58" max="59" width="5.77734375" style="42" customWidth="1"/>
    <col min="60" max="67" width="5.77734375" style="42" hidden="1" customWidth="1"/>
    <col min="68" max="68" width="5.77734375" style="42" customWidth="1"/>
    <col min="69" max="69" width="7.44140625" style="42" customWidth="1"/>
    <col min="70" max="70" width="8.77734375" style="35" customWidth="1"/>
    <col min="71" max="71" width="13.44140625" style="35" customWidth="1"/>
    <col min="72" max="16384" width="9" style="35"/>
  </cols>
  <sheetData>
    <row r="1" spans="1:72" s="3" customFormat="1" ht="33.75" customHeight="1" x14ac:dyDescent="0.15">
      <c r="A1" s="155" t="s">
        <v>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2"/>
    </row>
    <row r="2" spans="1:72" s="3" customFormat="1" ht="13.2" x14ac:dyDescent="0.15">
      <c r="A2" s="4"/>
      <c r="B2" s="5"/>
      <c r="C2" s="5"/>
      <c r="D2" s="5"/>
      <c r="E2" s="6"/>
      <c r="F2" s="6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7"/>
      <c r="BO2" s="7"/>
      <c r="BP2" s="7"/>
      <c r="BQ2" s="1" t="s">
        <v>279</v>
      </c>
      <c r="BR2" s="8"/>
    </row>
    <row r="3" spans="1:72" s="3" customFormat="1" ht="13.2" x14ac:dyDescent="0.15">
      <c r="A3" s="4"/>
      <c r="B3" s="9"/>
      <c r="C3" s="9"/>
      <c r="D3" s="9"/>
      <c r="E3" s="6"/>
      <c r="F3" s="6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7"/>
      <c r="BO3" s="7"/>
      <c r="BP3" s="7"/>
      <c r="BQ3" s="10" t="s">
        <v>44</v>
      </c>
      <c r="BR3" s="8"/>
    </row>
    <row r="4" spans="1:72" ht="5.25" customHeight="1" thickBot="1" x14ac:dyDescent="0.2">
      <c r="B4" s="37"/>
    </row>
    <row r="5" spans="1:72" ht="13.5" customHeight="1" x14ac:dyDescent="0.15">
      <c r="A5" s="167"/>
      <c r="B5" s="168"/>
      <c r="C5" s="168"/>
      <c r="D5" s="168"/>
      <c r="E5" s="169"/>
      <c r="F5" s="181" t="s">
        <v>45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3"/>
    </row>
    <row r="6" spans="1:72" ht="14.25" customHeight="1" x14ac:dyDescent="0.15">
      <c r="A6" s="170"/>
      <c r="B6" s="171"/>
      <c r="C6" s="171"/>
      <c r="D6" s="171"/>
      <c r="E6" s="172"/>
      <c r="F6" s="173" t="s">
        <v>72</v>
      </c>
      <c r="G6" s="174"/>
      <c r="H6" s="175" t="s">
        <v>29</v>
      </c>
      <c r="I6" s="176"/>
      <c r="J6" s="175" t="s">
        <v>46</v>
      </c>
      <c r="K6" s="176"/>
      <c r="L6" s="175" t="s">
        <v>47</v>
      </c>
      <c r="M6" s="176"/>
      <c r="N6" s="175" t="s">
        <v>48</v>
      </c>
      <c r="O6" s="176"/>
      <c r="P6" s="177" t="s">
        <v>56</v>
      </c>
      <c r="Q6" s="174"/>
      <c r="R6" s="175" t="s">
        <v>79</v>
      </c>
      <c r="S6" s="176"/>
      <c r="T6" s="175" t="s">
        <v>49</v>
      </c>
      <c r="U6" s="176"/>
      <c r="V6" s="175" t="s">
        <v>50</v>
      </c>
      <c r="W6" s="176"/>
      <c r="X6" s="175" t="s">
        <v>51</v>
      </c>
      <c r="Y6" s="176"/>
      <c r="Z6" s="175" t="s">
        <v>58</v>
      </c>
      <c r="AA6" s="176"/>
      <c r="AB6" s="175" t="s">
        <v>73</v>
      </c>
      <c r="AC6" s="176"/>
      <c r="AD6" s="175" t="s">
        <v>53</v>
      </c>
      <c r="AE6" s="176"/>
      <c r="AF6" s="175" t="s">
        <v>74</v>
      </c>
      <c r="AG6" s="176"/>
      <c r="AH6" s="175" t="s">
        <v>76</v>
      </c>
      <c r="AI6" s="176"/>
      <c r="AJ6" s="175" t="s">
        <v>54</v>
      </c>
      <c r="AK6" s="176"/>
      <c r="AL6" s="175" t="s">
        <v>52</v>
      </c>
      <c r="AM6" s="176"/>
      <c r="AN6" s="177" t="s">
        <v>63</v>
      </c>
      <c r="AO6" s="174"/>
      <c r="AP6" s="177" t="s">
        <v>62</v>
      </c>
      <c r="AQ6" s="174"/>
      <c r="AR6" s="177" t="s">
        <v>64</v>
      </c>
      <c r="AS6" s="174"/>
      <c r="AT6" s="175" t="s">
        <v>59</v>
      </c>
      <c r="AU6" s="176"/>
      <c r="AV6" s="177" t="s">
        <v>60</v>
      </c>
      <c r="AW6" s="174"/>
      <c r="AX6" s="177" t="s">
        <v>61</v>
      </c>
      <c r="AY6" s="174"/>
      <c r="AZ6" s="177" t="s">
        <v>65</v>
      </c>
      <c r="BA6" s="174"/>
      <c r="BB6" s="175" t="s">
        <v>67</v>
      </c>
      <c r="BC6" s="176"/>
      <c r="BD6" s="175" t="s">
        <v>66</v>
      </c>
      <c r="BE6" s="176"/>
      <c r="BF6" s="177" t="s">
        <v>57</v>
      </c>
      <c r="BG6" s="174"/>
      <c r="BH6" s="175" t="s">
        <v>68</v>
      </c>
      <c r="BI6" s="176"/>
      <c r="BJ6" s="175" t="s">
        <v>69</v>
      </c>
      <c r="BK6" s="176"/>
      <c r="BL6" s="175" t="s">
        <v>55</v>
      </c>
      <c r="BM6" s="176"/>
      <c r="BN6" s="177" t="s">
        <v>70</v>
      </c>
      <c r="BO6" s="178"/>
      <c r="BP6" s="179" t="s">
        <v>21</v>
      </c>
      <c r="BQ6" s="180"/>
    </row>
    <row r="7" spans="1:72" ht="14.25" customHeight="1" x14ac:dyDescent="0.15">
      <c r="A7" s="188" t="s">
        <v>22</v>
      </c>
      <c r="B7" s="189"/>
      <c r="C7" s="189"/>
      <c r="D7" s="189"/>
      <c r="E7" s="190"/>
      <c r="F7" s="191">
        <v>0</v>
      </c>
      <c r="G7" s="192"/>
      <c r="H7" s="184">
        <v>0</v>
      </c>
      <c r="I7" s="192"/>
      <c r="J7" s="184">
        <v>0</v>
      </c>
      <c r="K7" s="192"/>
      <c r="L7" s="184">
        <v>0</v>
      </c>
      <c r="M7" s="192"/>
      <c r="N7" s="184">
        <v>0</v>
      </c>
      <c r="O7" s="192"/>
      <c r="P7" s="184">
        <v>0</v>
      </c>
      <c r="Q7" s="192"/>
      <c r="R7" s="184">
        <v>0</v>
      </c>
      <c r="S7" s="192"/>
      <c r="T7" s="184">
        <v>0</v>
      </c>
      <c r="U7" s="192"/>
      <c r="V7" s="184">
        <v>0</v>
      </c>
      <c r="W7" s="192"/>
      <c r="X7" s="184">
        <v>0</v>
      </c>
      <c r="Y7" s="192"/>
      <c r="Z7" s="184">
        <v>26</v>
      </c>
      <c r="AA7" s="192"/>
      <c r="AB7" s="184">
        <v>0</v>
      </c>
      <c r="AC7" s="192"/>
      <c r="AD7" s="184">
        <v>0</v>
      </c>
      <c r="AE7" s="192"/>
      <c r="AF7" s="184">
        <v>0</v>
      </c>
      <c r="AG7" s="192"/>
      <c r="AH7" s="184">
        <v>0</v>
      </c>
      <c r="AI7" s="192"/>
      <c r="AJ7" s="184">
        <v>0</v>
      </c>
      <c r="AK7" s="192"/>
      <c r="AL7" s="184">
        <v>0</v>
      </c>
      <c r="AM7" s="192"/>
      <c r="AN7" s="184">
        <v>0</v>
      </c>
      <c r="AO7" s="192"/>
      <c r="AP7" s="184">
        <v>0</v>
      </c>
      <c r="AQ7" s="192"/>
      <c r="AR7" s="184">
        <v>0</v>
      </c>
      <c r="AS7" s="192"/>
      <c r="AT7" s="184">
        <v>0</v>
      </c>
      <c r="AU7" s="192"/>
      <c r="AV7" s="184">
        <v>0</v>
      </c>
      <c r="AW7" s="192"/>
      <c r="AX7" s="184">
        <v>0</v>
      </c>
      <c r="AY7" s="192"/>
      <c r="AZ7" s="184">
        <v>0</v>
      </c>
      <c r="BA7" s="192"/>
      <c r="BB7" s="184">
        <v>0</v>
      </c>
      <c r="BC7" s="192"/>
      <c r="BD7" s="184">
        <v>0</v>
      </c>
      <c r="BE7" s="192"/>
      <c r="BF7" s="184">
        <v>19</v>
      </c>
      <c r="BG7" s="192"/>
      <c r="BH7" s="184">
        <v>0</v>
      </c>
      <c r="BI7" s="192"/>
      <c r="BJ7" s="184">
        <v>0</v>
      </c>
      <c r="BK7" s="192"/>
      <c r="BL7" s="184">
        <v>0</v>
      </c>
      <c r="BM7" s="192"/>
      <c r="BN7" s="184">
        <v>0</v>
      </c>
      <c r="BO7" s="185"/>
      <c r="BP7" s="186">
        <v>45</v>
      </c>
      <c r="BQ7" s="187"/>
    </row>
    <row r="8" spans="1:72" s="57" customFormat="1" ht="18.75" customHeight="1" thickBot="1" x14ac:dyDescent="0.2">
      <c r="A8" s="84" t="s">
        <v>0</v>
      </c>
      <c r="B8" s="33" t="s">
        <v>1</v>
      </c>
      <c r="C8" s="33" t="s">
        <v>23</v>
      </c>
      <c r="D8" s="85" t="s">
        <v>2</v>
      </c>
      <c r="E8" s="86" t="s">
        <v>3</v>
      </c>
      <c r="F8" s="43" t="s">
        <v>71</v>
      </c>
      <c r="G8" s="44" t="s">
        <v>25</v>
      </c>
      <c r="H8" s="44" t="s">
        <v>24</v>
      </c>
      <c r="I8" s="44" t="s">
        <v>25</v>
      </c>
      <c r="J8" s="44" t="s">
        <v>24</v>
      </c>
      <c r="K8" s="44" t="s">
        <v>25</v>
      </c>
      <c r="L8" s="44" t="s">
        <v>24</v>
      </c>
      <c r="M8" s="44" t="s">
        <v>25</v>
      </c>
      <c r="N8" s="44" t="s">
        <v>24</v>
      </c>
      <c r="O8" s="44" t="s">
        <v>25</v>
      </c>
      <c r="P8" s="44" t="s">
        <v>24</v>
      </c>
      <c r="Q8" s="44" t="s">
        <v>25</v>
      </c>
      <c r="R8" s="44" t="s">
        <v>24</v>
      </c>
      <c r="S8" s="44" t="s">
        <v>25</v>
      </c>
      <c r="T8" s="44" t="s">
        <v>24</v>
      </c>
      <c r="U8" s="44" t="s">
        <v>25</v>
      </c>
      <c r="V8" s="44" t="s">
        <v>24</v>
      </c>
      <c r="W8" s="44" t="s">
        <v>25</v>
      </c>
      <c r="X8" s="44" t="s">
        <v>24</v>
      </c>
      <c r="Y8" s="44" t="s">
        <v>25</v>
      </c>
      <c r="Z8" s="44" t="s">
        <v>24</v>
      </c>
      <c r="AA8" s="44" t="s">
        <v>25</v>
      </c>
      <c r="AB8" s="44" t="s">
        <v>24</v>
      </c>
      <c r="AC8" s="44" t="s">
        <v>25</v>
      </c>
      <c r="AD8" s="44" t="s">
        <v>24</v>
      </c>
      <c r="AE8" s="44" t="s">
        <v>25</v>
      </c>
      <c r="AF8" s="44" t="s">
        <v>24</v>
      </c>
      <c r="AG8" s="44" t="s">
        <v>25</v>
      </c>
      <c r="AH8" s="44" t="s">
        <v>24</v>
      </c>
      <c r="AI8" s="44" t="s">
        <v>25</v>
      </c>
      <c r="AJ8" s="44" t="s">
        <v>24</v>
      </c>
      <c r="AK8" s="44" t="s">
        <v>25</v>
      </c>
      <c r="AL8" s="44" t="s">
        <v>24</v>
      </c>
      <c r="AM8" s="44" t="s">
        <v>25</v>
      </c>
      <c r="AN8" s="44" t="s">
        <v>24</v>
      </c>
      <c r="AO8" s="44" t="s">
        <v>25</v>
      </c>
      <c r="AP8" s="44" t="s">
        <v>24</v>
      </c>
      <c r="AQ8" s="44" t="s">
        <v>25</v>
      </c>
      <c r="AR8" s="44" t="s">
        <v>24</v>
      </c>
      <c r="AS8" s="44" t="s">
        <v>25</v>
      </c>
      <c r="AT8" s="44" t="s">
        <v>24</v>
      </c>
      <c r="AU8" s="44" t="s">
        <v>25</v>
      </c>
      <c r="AV8" s="44" t="s">
        <v>24</v>
      </c>
      <c r="AW8" s="44" t="s">
        <v>25</v>
      </c>
      <c r="AX8" s="44" t="s">
        <v>24</v>
      </c>
      <c r="AY8" s="44" t="s">
        <v>25</v>
      </c>
      <c r="AZ8" s="44" t="s">
        <v>24</v>
      </c>
      <c r="BA8" s="44" t="s">
        <v>25</v>
      </c>
      <c r="BB8" s="44" t="s">
        <v>24</v>
      </c>
      <c r="BC8" s="44" t="s">
        <v>25</v>
      </c>
      <c r="BD8" s="44" t="s">
        <v>24</v>
      </c>
      <c r="BE8" s="44" t="s">
        <v>25</v>
      </c>
      <c r="BF8" s="44" t="s">
        <v>24</v>
      </c>
      <c r="BG8" s="44" t="s">
        <v>25</v>
      </c>
      <c r="BH8" s="44" t="s">
        <v>24</v>
      </c>
      <c r="BI8" s="44" t="s">
        <v>25</v>
      </c>
      <c r="BJ8" s="44" t="s">
        <v>24</v>
      </c>
      <c r="BK8" s="44" t="s">
        <v>25</v>
      </c>
      <c r="BL8" s="44" t="s">
        <v>24</v>
      </c>
      <c r="BM8" s="44" t="s">
        <v>25</v>
      </c>
      <c r="BN8" s="44" t="s">
        <v>26</v>
      </c>
      <c r="BO8" s="45" t="s">
        <v>25</v>
      </c>
      <c r="BP8" s="43" t="s">
        <v>26</v>
      </c>
      <c r="BQ8" s="46" t="s">
        <v>27</v>
      </c>
    </row>
    <row r="9" spans="1:72" s="83" customFormat="1" x14ac:dyDescent="0.2">
      <c r="A9" s="107" t="s">
        <v>82</v>
      </c>
      <c r="B9" s="108"/>
      <c r="C9" s="109"/>
      <c r="D9" s="110"/>
      <c r="E9" s="111" t="s">
        <v>83</v>
      </c>
      <c r="F9" s="127"/>
      <c r="G9" s="141"/>
      <c r="H9" s="128"/>
      <c r="I9" s="141"/>
      <c r="J9" s="128"/>
      <c r="K9" s="141"/>
      <c r="L9" s="128"/>
      <c r="M9" s="141"/>
      <c r="N9" s="128"/>
      <c r="O9" s="141"/>
      <c r="P9" s="128"/>
      <c r="Q9" s="141"/>
      <c r="R9" s="128"/>
      <c r="S9" s="141"/>
      <c r="T9" s="128"/>
      <c r="U9" s="141"/>
      <c r="V9" s="128"/>
      <c r="W9" s="141"/>
      <c r="X9" s="128"/>
      <c r="Y9" s="141"/>
      <c r="Z9" s="128">
        <v>84</v>
      </c>
      <c r="AA9" s="141">
        <v>1373.7</v>
      </c>
      <c r="AB9" s="128"/>
      <c r="AC9" s="141"/>
      <c r="AD9" s="128"/>
      <c r="AE9" s="141"/>
      <c r="AF9" s="128"/>
      <c r="AG9" s="141"/>
      <c r="AH9" s="128"/>
      <c r="AI9" s="141"/>
      <c r="AJ9" s="128"/>
      <c r="AK9" s="141"/>
      <c r="AL9" s="128"/>
      <c r="AM9" s="141"/>
      <c r="AN9" s="128"/>
      <c r="AO9" s="141"/>
      <c r="AP9" s="128"/>
      <c r="AQ9" s="141"/>
      <c r="AR9" s="128"/>
      <c r="AS9" s="141"/>
      <c r="AT9" s="128"/>
      <c r="AU9" s="141"/>
      <c r="AV9" s="128"/>
      <c r="AW9" s="141"/>
      <c r="AX9" s="128"/>
      <c r="AY9" s="141"/>
      <c r="AZ9" s="128"/>
      <c r="BA9" s="141"/>
      <c r="BB9" s="128"/>
      <c r="BC9" s="141"/>
      <c r="BD9" s="128"/>
      <c r="BE9" s="141"/>
      <c r="BF9" s="128">
        <v>47</v>
      </c>
      <c r="BG9" s="141">
        <v>1036.3</v>
      </c>
      <c r="BH9" s="128"/>
      <c r="BI9" s="141"/>
      <c r="BJ9" s="128"/>
      <c r="BK9" s="141"/>
      <c r="BL9" s="128"/>
      <c r="BM9" s="141"/>
      <c r="BN9" s="128"/>
      <c r="BO9" s="145"/>
      <c r="BP9" s="127">
        <v>131</v>
      </c>
      <c r="BQ9" s="145">
        <v>2410</v>
      </c>
    </row>
    <row r="10" spans="1:72" s="83" customFormat="1" x14ac:dyDescent="0.2">
      <c r="A10" s="112" t="s">
        <v>85</v>
      </c>
      <c r="B10" s="113"/>
      <c r="C10" s="114"/>
      <c r="D10" s="115"/>
      <c r="E10" s="116" t="s">
        <v>83</v>
      </c>
      <c r="F10" s="129"/>
      <c r="G10" s="142"/>
      <c r="H10" s="88"/>
      <c r="I10" s="142"/>
      <c r="J10" s="88"/>
      <c r="K10" s="142"/>
      <c r="L10" s="88"/>
      <c r="M10" s="142"/>
      <c r="N10" s="88"/>
      <c r="O10" s="142"/>
      <c r="P10" s="88"/>
      <c r="Q10" s="142"/>
      <c r="R10" s="88"/>
      <c r="S10" s="142"/>
      <c r="T10" s="88"/>
      <c r="U10" s="142"/>
      <c r="V10" s="88"/>
      <c r="W10" s="142"/>
      <c r="X10" s="88"/>
      <c r="Y10" s="142"/>
      <c r="Z10" s="88"/>
      <c r="AA10" s="142"/>
      <c r="AB10" s="88"/>
      <c r="AC10" s="142"/>
      <c r="AD10" s="88"/>
      <c r="AE10" s="142"/>
      <c r="AF10" s="88"/>
      <c r="AG10" s="142"/>
      <c r="AH10" s="88"/>
      <c r="AI10" s="142"/>
      <c r="AJ10" s="88"/>
      <c r="AK10" s="142"/>
      <c r="AL10" s="88"/>
      <c r="AM10" s="142"/>
      <c r="AN10" s="88"/>
      <c r="AO10" s="142"/>
      <c r="AP10" s="88"/>
      <c r="AQ10" s="142"/>
      <c r="AR10" s="88"/>
      <c r="AS10" s="142"/>
      <c r="AT10" s="88"/>
      <c r="AU10" s="142"/>
      <c r="AV10" s="88"/>
      <c r="AW10" s="142"/>
      <c r="AX10" s="88"/>
      <c r="AY10" s="142"/>
      <c r="AZ10" s="88"/>
      <c r="BA10" s="142"/>
      <c r="BB10" s="88"/>
      <c r="BC10" s="142"/>
      <c r="BD10" s="88"/>
      <c r="BE10" s="142"/>
      <c r="BF10" s="88">
        <v>1</v>
      </c>
      <c r="BG10" s="142">
        <v>6</v>
      </c>
      <c r="BH10" s="88"/>
      <c r="BI10" s="142"/>
      <c r="BJ10" s="88"/>
      <c r="BK10" s="142"/>
      <c r="BL10" s="88"/>
      <c r="BM10" s="142"/>
      <c r="BN10" s="88"/>
      <c r="BO10" s="146"/>
      <c r="BP10" s="129">
        <v>1</v>
      </c>
      <c r="BQ10" s="146">
        <v>6</v>
      </c>
    </row>
    <row r="11" spans="1:72" s="83" customFormat="1" x14ac:dyDescent="0.2">
      <c r="A11" s="112" t="s">
        <v>86</v>
      </c>
      <c r="B11" s="113"/>
      <c r="C11" s="114"/>
      <c r="D11" s="115"/>
      <c r="E11" s="116" t="s">
        <v>83</v>
      </c>
      <c r="F11" s="129"/>
      <c r="G11" s="142"/>
      <c r="H11" s="88"/>
      <c r="I11" s="142"/>
      <c r="J11" s="88"/>
      <c r="K11" s="142"/>
      <c r="L11" s="88"/>
      <c r="M11" s="142"/>
      <c r="N11" s="88"/>
      <c r="O11" s="142"/>
      <c r="P11" s="88"/>
      <c r="Q11" s="142"/>
      <c r="R11" s="88"/>
      <c r="S11" s="142"/>
      <c r="T11" s="88"/>
      <c r="U11" s="142"/>
      <c r="V11" s="88"/>
      <c r="W11" s="142"/>
      <c r="X11" s="88"/>
      <c r="Y11" s="142"/>
      <c r="Z11" s="88">
        <v>1</v>
      </c>
      <c r="AA11" s="142">
        <v>10000</v>
      </c>
      <c r="AB11" s="88"/>
      <c r="AC11" s="142"/>
      <c r="AD11" s="88"/>
      <c r="AE11" s="142"/>
      <c r="AF11" s="88"/>
      <c r="AG11" s="142"/>
      <c r="AH11" s="88"/>
      <c r="AI11" s="142"/>
      <c r="AJ11" s="88"/>
      <c r="AK11" s="142"/>
      <c r="AL11" s="88"/>
      <c r="AM11" s="142"/>
      <c r="AN11" s="88"/>
      <c r="AO11" s="142"/>
      <c r="AP11" s="88"/>
      <c r="AQ11" s="142"/>
      <c r="AR11" s="88"/>
      <c r="AS11" s="142"/>
      <c r="AT11" s="88"/>
      <c r="AU11" s="142"/>
      <c r="AV11" s="88"/>
      <c r="AW11" s="142"/>
      <c r="AX11" s="88"/>
      <c r="AY11" s="142"/>
      <c r="AZ11" s="88"/>
      <c r="BA11" s="142"/>
      <c r="BB11" s="88"/>
      <c r="BC11" s="142"/>
      <c r="BD11" s="88"/>
      <c r="BE11" s="142"/>
      <c r="BF11" s="88"/>
      <c r="BG11" s="142"/>
      <c r="BH11" s="88"/>
      <c r="BI11" s="142"/>
      <c r="BJ11" s="88"/>
      <c r="BK11" s="142"/>
      <c r="BL11" s="88"/>
      <c r="BM11" s="142"/>
      <c r="BN11" s="88"/>
      <c r="BO11" s="146"/>
      <c r="BP11" s="129">
        <v>1</v>
      </c>
      <c r="BQ11" s="146">
        <v>10000</v>
      </c>
    </row>
    <row r="12" spans="1:72" s="83" customFormat="1" x14ac:dyDescent="0.2">
      <c r="A12" s="112"/>
      <c r="B12" s="113"/>
      <c r="C12" s="114"/>
      <c r="D12" s="115"/>
      <c r="E12" s="116" t="s">
        <v>87</v>
      </c>
      <c r="F12" s="129"/>
      <c r="G12" s="142"/>
      <c r="H12" s="88"/>
      <c r="I12" s="142"/>
      <c r="J12" s="88"/>
      <c r="K12" s="142"/>
      <c r="L12" s="88"/>
      <c r="M12" s="142"/>
      <c r="N12" s="88"/>
      <c r="O12" s="142"/>
      <c r="P12" s="88"/>
      <c r="Q12" s="142"/>
      <c r="R12" s="88"/>
      <c r="S12" s="142"/>
      <c r="T12" s="88"/>
      <c r="U12" s="142"/>
      <c r="V12" s="88"/>
      <c r="W12" s="142"/>
      <c r="X12" s="88"/>
      <c r="Y12" s="142"/>
      <c r="Z12" s="88"/>
      <c r="AA12" s="142"/>
      <c r="AB12" s="88"/>
      <c r="AC12" s="142"/>
      <c r="AD12" s="88"/>
      <c r="AE12" s="142"/>
      <c r="AF12" s="88"/>
      <c r="AG12" s="142"/>
      <c r="AH12" s="88"/>
      <c r="AI12" s="142"/>
      <c r="AJ12" s="88"/>
      <c r="AK12" s="142"/>
      <c r="AL12" s="88"/>
      <c r="AM12" s="142"/>
      <c r="AN12" s="88"/>
      <c r="AO12" s="142"/>
      <c r="AP12" s="88"/>
      <c r="AQ12" s="142"/>
      <c r="AR12" s="88"/>
      <c r="AS12" s="142"/>
      <c r="AT12" s="88"/>
      <c r="AU12" s="142"/>
      <c r="AV12" s="88"/>
      <c r="AW12" s="142"/>
      <c r="AX12" s="88"/>
      <c r="AY12" s="142"/>
      <c r="AZ12" s="88"/>
      <c r="BA12" s="142"/>
      <c r="BB12" s="88"/>
      <c r="BC12" s="142"/>
      <c r="BD12" s="88"/>
      <c r="BE12" s="142"/>
      <c r="BF12" s="88">
        <v>2</v>
      </c>
      <c r="BG12" s="142">
        <v>1000</v>
      </c>
      <c r="BH12" s="88"/>
      <c r="BI12" s="142"/>
      <c r="BJ12" s="88"/>
      <c r="BK12" s="142"/>
      <c r="BL12" s="88"/>
      <c r="BM12" s="142"/>
      <c r="BN12" s="88"/>
      <c r="BO12" s="146"/>
      <c r="BP12" s="129">
        <v>2</v>
      </c>
      <c r="BQ12" s="146">
        <v>1000</v>
      </c>
    </row>
    <row r="13" spans="1:72" s="27" customFormat="1" ht="11.4" thickBot="1" x14ac:dyDescent="0.25">
      <c r="A13" s="47" t="s">
        <v>88</v>
      </c>
      <c r="B13" s="48"/>
      <c r="C13" s="49"/>
      <c r="D13" s="50"/>
      <c r="E13" s="101" t="s">
        <v>83</v>
      </c>
      <c r="F13" s="130"/>
      <c r="G13" s="143"/>
      <c r="H13" s="89"/>
      <c r="I13" s="143"/>
      <c r="J13" s="89"/>
      <c r="K13" s="143"/>
      <c r="L13" s="89"/>
      <c r="M13" s="143"/>
      <c r="N13" s="89"/>
      <c r="O13" s="143"/>
      <c r="P13" s="89"/>
      <c r="Q13" s="143"/>
      <c r="R13" s="89"/>
      <c r="S13" s="143"/>
      <c r="T13" s="89"/>
      <c r="U13" s="143"/>
      <c r="V13" s="89"/>
      <c r="W13" s="143"/>
      <c r="X13" s="89"/>
      <c r="Y13" s="143"/>
      <c r="Z13" s="89">
        <v>77</v>
      </c>
      <c r="AA13" s="143">
        <v>704</v>
      </c>
      <c r="AB13" s="89"/>
      <c r="AC13" s="143"/>
      <c r="AD13" s="89"/>
      <c r="AE13" s="143"/>
      <c r="AF13" s="89"/>
      <c r="AG13" s="143"/>
      <c r="AH13" s="89"/>
      <c r="AI13" s="143"/>
      <c r="AJ13" s="89"/>
      <c r="AK13" s="143"/>
      <c r="AL13" s="89"/>
      <c r="AM13" s="143"/>
      <c r="AN13" s="89"/>
      <c r="AO13" s="143"/>
      <c r="AP13" s="89"/>
      <c r="AQ13" s="143"/>
      <c r="AR13" s="89"/>
      <c r="AS13" s="143"/>
      <c r="AT13" s="89"/>
      <c r="AU13" s="143"/>
      <c r="AV13" s="89"/>
      <c r="AW13" s="143"/>
      <c r="AX13" s="89"/>
      <c r="AY13" s="143"/>
      <c r="AZ13" s="89"/>
      <c r="BA13" s="143"/>
      <c r="BB13" s="89"/>
      <c r="BC13" s="143"/>
      <c r="BD13" s="89"/>
      <c r="BE13" s="143"/>
      <c r="BF13" s="89">
        <v>21</v>
      </c>
      <c r="BG13" s="143">
        <v>193</v>
      </c>
      <c r="BH13" s="89"/>
      <c r="BI13" s="143"/>
      <c r="BJ13" s="89"/>
      <c r="BK13" s="143"/>
      <c r="BL13" s="89"/>
      <c r="BM13" s="143"/>
      <c r="BN13" s="89"/>
      <c r="BO13" s="147"/>
      <c r="BP13" s="130">
        <v>98</v>
      </c>
      <c r="BQ13" s="147">
        <v>897</v>
      </c>
    </row>
    <row r="14" spans="1:72" s="56" customFormat="1" ht="11.4" thickBot="1" x14ac:dyDescent="0.25">
      <c r="A14" s="51"/>
      <c r="B14" s="52"/>
      <c r="C14" s="52"/>
      <c r="D14" s="53"/>
      <c r="E14" s="102" t="s">
        <v>17</v>
      </c>
      <c r="F14" s="54">
        <v>0</v>
      </c>
      <c r="G14" s="144">
        <v>0</v>
      </c>
      <c r="H14" s="55">
        <v>0</v>
      </c>
      <c r="I14" s="144">
        <v>0</v>
      </c>
      <c r="J14" s="55">
        <v>0</v>
      </c>
      <c r="K14" s="144">
        <v>0</v>
      </c>
      <c r="L14" s="55">
        <v>0</v>
      </c>
      <c r="M14" s="144">
        <v>0</v>
      </c>
      <c r="N14" s="55">
        <v>0</v>
      </c>
      <c r="O14" s="144">
        <v>0</v>
      </c>
      <c r="P14" s="55">
        <v>0</v>
      </c>
      <c r="Q14" s="144">
        <v>0</v>
      </c>
      <c r="R14" s="55">
        <v>0</v>
      </c>
      <c r="S14" s="144">
        <v>0</v>
      </c>
      <c r="T14" s="55">
        <v>0</v>
      </c>
      <c r="U14" s="144">
        <v>0</v>
      </c>
      <c r="V14" s="55">
        <v>0</v>
      </c>
      <c r="W14" s="144">
        <v>0</v>
      </c>
      <c r="X14" s="55">
        <v>0</v>
      </c>
      <c r="Y14" s="144">
        <v>0</v>
      </c>
      <c r="Z14" s="55">
        <v>162</v>
      </c>
      <c r="AA14" s="144">
        <v>12077.7</v>
      </c>
      <c r="AB14" s="55">
        <v>0</v>
      </c>
      <c r="AC14" s="144">
        <v>0</v>
      </c>
      <c r="AD14" s="55">
        <v>0</v>
      </c>
      <c r="AE14" s="144">
        <v>0</v>
      </c>
      <c r="AF14" s="55">
        <v>0</v>
      </c>
      <c r="AG14" s="144">
        <v>0</v>
      </c>
      <c r="AH14" s="55">
        <v>0</v>
      </c>
      <c r="AI14" s="144">
        <v>0</v>
      </c>
      <c r="AJ14" s="55">
        <v>0</v>
      </c>
      <c r="AK14" s="144">
        <v>0</v>
      </c>
      <c r="AL14" s="55">
        <v>0</v>
      </c>
      <c r="AM14" s="144">
        <v>0</v>
      </c>
      <c r="AN14" s="55">
        <v>0</v>
      </c>
      <c r="AO14" s="144">
        <v>0</v>
      </c>
      <c r="AP14" s="55">
        <v>0</v>
      </c>
      <c r="AQ14" s="144">
        <v>0</v>
      </c>
      <c r="AR14" s="55">
        <v>0</v>
      </c>
      <c r="AS14" s="144">
        <v>0</v>
      </c>
      <c r="AT14" s="55">
        <v>0</v>
      </c>
      <c r="AU14" s="144">
        <v>0</v>
      </c>
      <c r="AV14" s="55">
        <v>0</v>
      </c>
      <c r="AW14" s="144">
        <v>0</v>
      </c>
      <c r="AX14" s="55">
        <v>0</v>
      </c>
      <c r="AY14" s="144">
        <v>0</v>
      </c>
      <c r="AZ14" s="55">
        <v>0</v>
      </c>
      <c r="BA14" s="144">
        <v>0</v>
      </c>
      <c r="BB14" s="55">
        <v>0</v>
      </c>
      <c r="BC14" s="144">
        <v>0</v>
      </c>
      <c r="BD14" s="55">
        <v>0</v>
      </c>
      <c r="BE14" s="144">
        <v>0</v>
      </c>
      <c r="BF14" s="55">
        <v>71</v>
      </c>
      <c r="BG14" s="144">
        <v>2235.3000000000002</v>
      </c>
      <c r="BH14" s="55">
        <v>0</v>
      </c>
      <c r="BI14" s="144">
        <v>0</v>
      </c>
      <c r="BJ14" s="55">
        <v>0</v>
      </c>
      <c r="BK14" s="144">
        <v>0</v>
      </c>
      <c r="BL14" s="55">
        <v>0</v>
      </c>
      <c r="BM14" s="144">
        <v>0</v>
      </c>
      <c r="BN14" s="55">
        <v>0</v>
      </c>
      <c r="BO14" s="148">
        <v>0</v>
      </c>
      <c r="BP14" s="54">
        <v>233</v>
      </c>
      <c r="BQ14" s="149">
        <v>14313</v>
      </c>
    </row>
    <row r="15" spans="1:72" ht="11.4" customHeight="1" x14ac:dyDescent="0.15">
      <c r="BT15" s="57"/>
    </row>
    <row r="16" spans="1:72" ht="11.4" customHeight="1" x14ac:dyDescent="0.2">
      <c r="D16" s="58"/>
      <c r="E16" s="59"/>
      <c r="BT16" s="57"/>
    </row>
    <row r="17" spans="2:72" ht="11.4" customHeight="1" x14ac:dyDescent="0.15"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T17" s="61"/>
    </row>
    <row r="18" spans="2:72" ht="11.4" customHeight="1" x14ac:dyDescent="0.15">
      <c r="BT18" s="57"/>
    </row>
    <row r="19" spans="2:72" ht="11.4" customHeight="1" x14ac:dyDescent="0.15">
      <c r="BT19" s="57"/>
    </row>
    <row r="20" spans="2:72" ht="11.4" customHeight="1" x14ac:dyDescent="0.15">
      <c r="BT20" s="57"/>
    </row>
    <row r="21" spans="2:72" ht="11.4" customHeight="1" x14ac:dyDescent="0.15"/>
    <row r="22" spans="2:72" ht="11.4" customHeight="1" x14ac:dyDescent="0.15"/>
    <row r="23" spans="2:72" ht="11.4" customHeight="1" x14ac:dyDescent="0.2">
      <c r="B23" s="62"/>
      <c r="C23" s="63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3:BP13">
    <cfRule type="expression" dxfId="4" priority="2" stopIfTrue="1">
      <formula>$A9="消去"</formula>
    </cfRule>
  </conditionalFormatting>
  <conditionalFormatting sqref="A11:BP12">
    <cfRule type="expression" dxfId="3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>
        <v>0</v>
      </c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F3:F4"/>
    <mergeCell ref="J3:J4"/>
    <mergeCell ref="A8:C9"/>
    <mergeCell ref="D8:D9"/>
    <mergeCell ref="K1:M1"/>
    <mergeCell ref="A2:A4"/>
    <mergeCell ref="B2:B4"/>
    <mergeCell ref="C2:C4"/>
    <mergeCell ref="D2:D4"/>
    <mergeCell ref="G2:J2"/>
    <mergeCell ref="K2:K4"/>
    <mergeCell ref="L2:L4"/>
    <mergeCell ref="M2:M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5" customWidth="1"/>
    <col min="2" max="2" width="5.21875" style="65" bestFit="1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2" width="33.33203125" style="65" customWidth="1"/>
    <col min="13" max="13" width="100.6640625" style="66" customWidth="1"/>
    <col min="14" max="16384" width="9" style="65"/>
  </cols>
  <sheetData>
    <row r="1" spans="1:14" ht="19.8" thickBot="1" x14ac:dyDescent="0.25">
      <c r="A1" s="64" t="s">
        <v>28</v>
      </c>
      <c r="B1" s="64"/>
      <c r="C1" s="65" t="e">
        <f>"("&amp;#REF!&amp;")"</f>
        <v>#REF!</v>
      </c>
      <c r="J1" s="67" t="s">
        <v>78</v>
      </c>
      <c r="K1" s="203" t="s">
        <v>77</v>
      </c>
      <c r="L1" s="203"/>
      <c r="M1" s="203"/>
    </row>
    <row r="2" spans="1:14" x14ac:dyDescent="0.2">
      <c r="A2" s="204" t="s">
        <v>30</v>
      </c>
      <c r="B2" s="207" t="s">
        <v>31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  <c r="K2" s="204" t="s">
        <v>30</v>
      </c>
      <c r="L2" s="210" t="s">
        <v>32</v>
      </c>
      <c r="M2" s="213" t="s">
        <v>33</v>
      </c>
    </row>
    <row r="3" spans="1:14" x14ac:dyDescent="0.2">
      <c r="A3" s="205"/>
      <c r="B3" s="208"/>
      <c r="C3" s="211"/>
      <c r="D3" s="214"/>
      <c r="E3" s="214" t="s">
        <v>35</v>
      </c>
      <c r="F3" s="193" t="s">
        <v>36</v>
      </c>
      <c r="G3" s="103"/>
      <c r="H3" s="104"/>
      <c r="I3" s="103"/>
      <c r="J3" s="195" t="s">
        <v>37</v>
      </c>
      <c r="K3" s="205"/>
      <c r="L3" s="211"/>
      <c r="M3" s="214"/>
    </row>
    <row r="4" spans="1:14" ht="13.8" thickBot="1" x14ac:dyDescent="0.25">
      <c r="A4" s="206"/>
      <c r="B4" s="209"/>
      <c r="C4" s="212"/>
      <c r="D4" s="215"/>
      <c r="E4" s="215"/>
      <c r="F4" s="194"/>
      <c r="G4" s="75"/>
      <c r="H4" s="76"/>
      <c r="I4" s="75"/>
      <c r="J4" s="196"/>
      <c r="K4" s="206"/>
      <c r="L4" s="212"/>
      <c r="M4" s="215"/>
    </row>
    <row r="5" spans="1:14" x14ac:dyDescent="0.2">
      <c r="A5" s="120">
        <f>K5</f>
        <v>0</v>
      </c>
      <c r="B5" s="69" t="str">
        <f>IF(A5="〃","〃","新規")</f>
        <v>新規</v>
      </c>
      <c r="C5" s="69">
        <f>L5</f>
        <v>0</v>
      </c>
      <c r="D5" s="69">
        <f>M5</f>
        <v>0</v>
      </c>
      <c r="E5" s="69"/>
      <c r="F5" s="69"/>
      <c r="G5" s="69"/>
      <c r="H5" s="69"/>
      <c r="I5" s="69"/>
      <c r="J5" s="77"/>
      <c r="K5" s="68"/>
      <c r="L5" s="69"/>
      <c r="M5" s="69"/>
      <c r="N5" s="65" t="str">
        <f>ASC(J5)</f>
        <v/>
      </c>
    </row>
    <row r="6" spans="1:14" x14ac:dyDescent="0.2">
      <c r="A6" s="78" t="str">
        <f ca="1">IF(OFFSET(K6,-1,)=K6,"〃",K6)</f>
        <v>〃</v>
      </c>
      <c r="B6" s="72" t="str">
        <f ca="1">IF(A6="〃","〃","新規")</f>
        <v>〃</v>
      </c>
      <c r="C6" s="72" t="str">
        <f ca="1">IF(OFFSET(L6,-1,)=L6,"〃",L6)</f>
        <v>〃</v>
      </c>
      <c r="D6" s="72" t="str">
        <f ca="1">IF(OFFSET(M6,-1,)=M6,"〃",M6)</f>
        <v>〃</v>
      </c>
      <c r="E6" s="72"/>
      <c r="F6" s="72"/>
      <c r="G6" s="72"/>
      <c r="H6" s="72"/>
      <c r="I6" s="72"/>
      <c r="J6" s="79"/>
      <c r="K6" s="78"/>
      <c r="L6" s="72"/>
      <c r="M6" s="72"/>
      <c r="N6" s="65" t="str">
        <f>ASC(J6)</f>
        <v/>
      </c>
    </row>
    <row r="7" spans="1:14" ht="13.8" thickBot="1" x14ac:dyDescent="0.25">
      <c r="A7" s="118" t="str">
        <f ca="1">IF(OFFSET(K7,-1,)=K7,"〃",K7)</f>
        <v>〃</v>
      </c>
      <c r="B7" s="117" t="str">
        <f ca="1">IF(A7="〃","〃","新規")</f>
        <v>〃</v>
      </c>
      <c r="C7" s="117" t="str">
        <f ca="1">IF(OFFSET(L7,-1,)=L7,"〃",L7)</f>
        <v>〃</v>
      </c>
      <c r="D7" s="117" t="str">
        <f ca="1">IF(OFFSET(M7,-1,)=M7,"〃",M7)</f>
        <v>〃</v>
      </c>
      <c r="E7" s="117"/>
      <c r="F7" s="117"/>
      <c r="G7" s="117"/>
      <c r="H7" s="117"/>
      <c r="I7" s="117"/>
      <c r="J7" s="119"/>
      <c r="K7" s="78"/>
      <c r="L7" s="72"/>
      <c r="M7" s="72"/>
      <c r="N7" s="65" t="str">
        <f>ASC(J7)</f>
        <v/>
      </c>
    </row>
    <row r="8" spans="1:14" ht="17.25" customHeight="1" x14ac:dyDescent="0.2">
      <c r="A8" s="197" t="str">
        <f>警察署名</f>
        <v>凸凹</v>
      </c>
      <c r="B8" s="198"/>
      <c r="C8" s="198"/>
      <c r="D8" s="201" t="s">
        <v>38</v>
      </c>
      <c r="E8" s="95"/>
      <c r="F8" s="96"/>
      <c r="G8" s="97">
        <f>IF(ISERROR(FIND("図示", G3)), IF(ISERROR(FIND("削除", G3)), SUMPRODUCT((ISNUMBER(FIND("横断歩道　実線",$E5:$E7)))*(G5:G7&lt;&gt;""), $F5:$F7), 0), SUMIF(G5:G7,"&gt;0",$F5:$F7))</f>
        <v>0</v>
      </c>
      <c r="H8" s="97">
        <f>IF(ISERROR(FIND("図示", H3)), IF(ISERROR(FIND("削除", H3)), SUMPRODUCT((ISNUMBER(FIND("横断歩道　実線",$E5:$E7)))*(H5:H7&lt;&gt;""), $F5:$F7), 0), SUMIF(H5:H7,"&gt;0",$F5:$F7))</f>
        <v>0</v>
      </c>
      <c r="I8" s="97">
        <f>IF(ISERROR(FIND("図示", I3)), IF(ISERROR(FIND("削除", I3)), SUMPRODUCT((ISNUMBER(FIND("横断歩道　実線",$E5:$E7)))*(I5:I7&lt;&gt;""), $F5:$F7), 0), SUMIF(I5:I7,"&gt;0",$F5:$F7))</f>
        <v>0</v>
      </c>
      <c r="J8" s="81"/>
    </row>
    <row r="9" spans="1:14" ht="18" customHeight="1" thickBot="1" x14ac:dyDescent="0.25">
      <c r="A9" s="199"/>
      <c r="B9" s="200"/>
      <c r="C9" s="200"/>
      <c r="D9" s="202"/>
      <c r="E9" s="98"/>
      <c r="F9" s="99"/>
      <c r="G9" s="100">
        <f>SUM(G5:G7)</f>
        <v>0</v>
      </c>
      <c r="H9" s="100">
        <f>SUM(H5:H7)</f>
        <v>0</v>
      </c>
      <c r="I9" s="100">
        <f>SUM(I5:I7)</f>
        <v>0</v>
      </c>
      <c r="J9" s="82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5" customWidth="1"/>
    <col min="2" max="2" width="9" style="65"/>
    <col min="3" max="3" width="25.6640625" style="66" customWidth="1"/>
    <col min="4" max="4" width="13.44140625" style="65" customWidth="1"/>
    <col min="5" max="5" width="3.44140625" style="65" bestFit="1" customWidth="1"/>
    <col min="6" max="8" width="10.6640625" style="65" customWidth="1"/>
    <col min="9" max="9" width="22.44140625" style="66" customWidth="1"/>
    <col min="10" max="11" width="37.33203125" style="65" customWidth="1"/>
    <col min="12" max="12" width="100.6640625" style="66" customWidth="1"/>
    <col min="13" max="16384" width="9" style="65"/>
  </cols>
  <sheetData>
    <row r="1" spans="1:13" ht="19.8" thickBot="1" x14ac:dyDescent="0.25">
      <c r="A1" s="64" t="s">
        <v>39</v>
      </c>
      <c r="B1" s="65" t="e">
        <f>"("&amp;#REF!&amp;")"</f>
        <v>#REF!</v>
      </c>
      <c r="I1" s="67" t="s">
        <v>78</v>
      </c>
      <c r="J1" s="203" t="s">
        <v>77</v>
      </c>
      <c r="K1" s="203"/>
      <c r="L1" s="203"/>
    </row>
    <row r="2" spans="1:13" x14ac:dyDescent="0.2">
      <c r="A2" s="219" t="s">
        <v>40</v>
      </c>
      <c r="B2" s="210" t="s">
        <v>32</v>
      </c>
      <c r="C2" s="213" t="s">
        <v>33</v>
      </c>
      <c r="D2" s="70" t="s">
        <v>34</v>
      </c>
      <c r="E2" s="71"/>
      <c r="F2" s="210" t="s">
        <v>4</v>
      </c>
      <c r="G2" s="210"/>
      <c r="H2" s="210"/>
      <c r="I2" s="216"/>
      <c r="J2" s="219" t="s">
        <v>40</v>
      </c>
      <c r="K2" s="210" t="s">
        <v>32</v>
      </c>
      <c r="L2" s="213" t="s">
        <v>33</v>
      </c>
    </row>
    <row r="3" spans="1:13" x14ac:dyDescent="0.2">
      <c r="A3" s="220"/>
      <c r="B3" s="211"/>
      <c r="C3" s="214"/>
      <c r="D3" s="214" t="s">
        <v>35</v>
      </c>
      <c r="E3" s="193" t="s">
        <v>36</v>
      </c>
      <c r="F3" s="73"/>
      <c r="G3" s="74"/>
      <c r="H3" s="73"/>
      <c r="I3" s="195" t="s">
        <v>37</v>
      </c>
      <c r="J3" s="220"/>
      <c r="K3" s="211"/>
      <c r="L3" s="214"/>
    </row>
    <row r="4" spans="1:13" ht="13.8" thickBot="1" x14ac:dyDescent="0.25">
      <c r="A4" s="221"/>
      <c r="B4" s="212"/>
      <c r="C4" s="215"/>
      <c r="D4" s="215"/>
      <c r="E4" s="194"/>
      <c r="F4" s="75"/>
      <c r="G4" s="76"/>
      <c r="H4" s="75"/>
      <c r="I4" s="196"/>
      <c r="J4" s="221"/>
      <c r="K4" s="212"/>
      <c r="L4" s="215"/>
    </row>
    <row r="5" spans="1:13" x14ac:dyDescent="0.2">
      <c r="A5" s="68">
        <f>J5</f>
        <v>0</v>
      </c>
      <c r="B5" s="69">
        <f>K5</f>
        <v>0</v>
      </c>
      <c r="C5" s="69">
        <f>L5</f>
        <v>0</v>
      </c>
      <c r="D5" s="69"/>
      <c r="E5" s="69"/>
      <c r="F5" s="69"/>
      <c r="G5" s="69"/>
      <c r="H5" s="69"/>
      <c r="I5" s="77"/>
      <c r="J5" s="68"/>
      <c r="K5" s="69"/>
      <c r="L5" s="69"/>
      <c r="M5" s="65" t="str">
        <f>ASC(I5)</f>
        <v/>
      </c>
    </row>
    <row r="6" spans="1:13" x14ac:dyDescent="0.2">
      <c r="A6" s="78" t="str">
        <f t="shared" ref="A6:C7" ca="1" si="0">IF(OFFSET(J6,-1,)=J6,"〃",J6)</f>
        <v>〃</v>
      </c>
      <c r="B6" s="72" t="str">
        <f t="shared" ca="1" si="0"/>
        <v>〃</v>
      </c>
      <c r="C6" s="72" t="str">
        <f t="shared" ca="1" si="0"/>
        <v>〃</v>
      </c>
      <c r="D6" s="72"/>
      <c r="E6" s="72"/>
      <c r="F6" s="72"/>
      <c r="G6" s="72"/>
      <c r="H6" s="72"/>
      <c r="I6" s="79"/>
      <c r="J6" s="78"/>
      <c r="K6" s="72"/>
      <c r="L6" s="72"/>
      <c r="M6" s="65" t="str">
        <f>ASC(I6)</f>
        <v/>
      </c>
    </row>
    <row r="7" spans="1:13" ht="13.8" thickBot="1" x14ac:dyDescent="0.25">
      <c r="A7" s="78" t="str">
        <f t="shared" ca="1" si="0"/>
        <v>〃</v>
      </c>
      <c r="B7" s="72" t="str">
        <f t="shared" ca="1" si="0"/>
        <v>〃</v>
      </c>
      <c r="C7" s="72" t="str">
        <f t="shared" ca="1" si="0"/>
        <v>〃</v>
      </c>
      <c r="D7" s="73"/>
      <c r="E7" s="73"/>
      <c r="F7" s="73"/>
      <c r="G7" s="73"/>
      <c r="H7" s="73"/>
      <c r="I7" s="80"/>
      <c r="J7" s="94"/>
      <c r="K7" s="73"/>
      <c r="L7" s="73"/>
      <c r="M7" s="65" t="str">
        <f>ASC(I7)</f>
        <v/>
      </c>
    </row>
    <row r="8" spans="1:13" ht="16.2" x14ac:dyDescent="0.2">
      <c r="A8" s="197" t="str">
        <f>警察署名</f>
        <v>凸凹</v>
      </c>
      <c r="B8" s="198"/>
      <c r="C8" s="201" t="s">
        <v>41</v>
      </c>
      <c r="D8" s="95"/>
      <c r="E8" s="96"/>
      <c r="F8" s="97">
        <f>IF(ISERROR(FIND("図示", F3)), IF(ISERROR(FIND("削除", F3)), SUMPRODUCT((ISNUMBER(FIND("横断歩道　実線",$D5:$D7)))*(F5:F7&lt;&gt;""), $E5:$E7), 0), SUMIF(F5:F7,"&gt;0",$E5:$E7))</f>
        <v>0</v>
      </c>
      <c r="G8" s="97">
        <f>IF(ISERROR(FIND("図示", G3)), IF(ISERROR(FIND("削除", G3)), SUMPRODUCT((ISNUMBER(FIND("横断歩道　実線",$D5:$D7)))*(G5:G7&lt;&gt;""), $E5:$E7), 0), SUMIF(G5:G7,"&gt;0",$E5:$E7))</f>
        <v>0</v>
      </c>
      <c r="H8" s="97">
        <f>IF(ISERROR(FIND("図示", H3)), IF(ISERROR(FIND("削除", H3)), SUMPRODUCT((ISNUMBER(FIND("横断歩道　実線",$D5:$D7)))*(H5:H7&lt;&gt;""), $E5:$E7), 0), SUMIF(H5:H7,"&gt;0",$E5:$E7))</f>
        <v>0</v>
      </c>
      <c r="I8" s="81"/>
      <c r="J8" s="197"/>
      <c r="K8" s="198"/>
      <c r="L8" s="201"/>
    </row>
    <row r="9" spans="1:13" ht="16.8" thickBot="1" x14ac:dyDescent="0.25">
      <c r="A9" s="199"/>
      <c r="B9" s="200"/>
      <c r="C9" s="202"/>
      <c r="D9" s="98"/>
      <c r="E9" s="99"/>
      <c r="F9" s="100">
        <f>SUM(F5:F7)</f>
        <v>0</v>
      </c>
      <c r="G9" s="100">
        <f>SUM(G5:G7)</f>
        <v>0</v>
      </c>
      <c r="H9" s="100">
        <f>SUM(H5:H7)</f>
        <v>0</v>
      </c>
      <c r="I9" s="82"/>
      <c r="J9" s="217"/>
      <c r="K9" s="218"/>
      <c r="L9" s="222"/>
    </row>
    <row r="10" spans="1:13" ht="16.2" x14ac:dyDescent="0.2">
      <c r="A10" s="197" t="str">
        <f>警察署名</f>
        <v>凸凹</v>
      </c>
      <c r="B10" s="198"/>
      <c r="C10" s="201" t="s">
        <v>42</v>
      </c>
      <c r="D10" s="95">
        <f>場所表_新規!新規合計+更新合計</f>
        <v>0</v>
      </c>
      <c r="E10" s="96"/>
      <c r="F10" s="97">
        <f>場所表_新規!G8+場所表_更新!F8</f>
        <v>0</v>
      </c>
      <c r="G10" s="97">
        <f>場所表_新規!H8+場所表_更新!G8</f>
        <v>0</v>
      </c>
      <c r="H10" s="97">
        <f>場所表_新規!I8+場所表_更新!H8</f>
        <v>0</v>
      </c>
      <c r="I10" s="81"/>
      <c r="J10" s="217"/>
      <c r="K10" s="218"/>
      <c r="L10" s="222"/>
    </row>
    <row r="11" spans="1:13" ht="16.8" thickBot="1" x14ac:dyDescent="0.25">
      <c r="A11" s="199"/>
      <c r="B11" s="200"/>
      <c r="C11" s="202"/>
      <c r="D11" s="98"/>
      <c r="E11" s="99"/>
      <c r="F11" s="100">
        <f>場所表_新規!G9+場所表_更新!F9</f>
        <v>0</v>
      </c>
      <c r="G11" s="100">
        <f>場所表_新規!H9+場所表_更新!G9</f>
        <v>0</v>
      </c>
      <c r="H11" s="100">
        <f>場所表_新規!I9+場所表_更新!H9</f>
        <v>0</v>
      </c>
      <c r="I11" s="82"/>
      <c r="J11" s="217"/>
      <c r="K11" s="218"/>
      <c r="L11" s="222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"/>
  <sheetViews>
    <sheetView showZeros="0" view="pageBreakPreview" zoomScaleNormal="100" workbookViewId="0"/>
  </sheetViews>
  <sheetFormatPr defaultColWidth="9" defaultRowHeight="13.2" x14ac:dyDescent="0.2"/>
  <cols>
    <col min="1" max="1" width="9" style="65"/>
    <col min="2" max="2" width="17.109375" style="65" customWidth="1"/>
    <col min="3" max="3" width="5.21875" style="65" bestFit="1" customWidth="1"/>
    <col min="4" max="4" width="9" style="65"/>
    <col min="5" max="5" width="25.6640625" style="66" customWidth="1"/>
    <col min="6" max="6" width="13.44140625" style="65" customWidth="1"/>
    <col min="7" max="7" width="3.44140625" style="65" bestFit="1" customWidth="1"/>
    <col min="8" max="8" width="10.6640625" style="65" customWidth="1"/>
    <col min="9" max="9" width="22.44140625" style="66" customWidth="1"/>
    <col min="10" max="16384" width="9" style="65"/>
  </cols>
  <sheetData>
    <row r="1" spans="1:9" ht="19.8" thickBot="1" x14ac:dyDescent="0.25">
      <c r="B1" s="64" t="s">
        <v>28</v>
      </c>
      <c r="C1" s="64"/>
      <c r="D1" s="65" t="s">
        <v>279</v>
      </c>
      <c r="I1" s="67" t="s">
        <v>58</v>
      </c>
    </row>
    <row r="2" spans="1:9" x14ac:dyDescent="0.2">
      <c r="B2" s="204" t="s">
        <v>30</v>
      </c>
      <c r="C2" s="207" t="s">
        <v>31</v>
      </c>
      <c r="D2" s="210" t="s">
        <v>32</v>
      </c>
      <c r="E2" s="213" t="s">
        <v>33</v>
      </c>
      <c r="F2" s="70" t="s">
        <v>34</v>
      </c>
      <c r="G2" s="71"/>
      <c r="H2" s="210" t="s">
        <v>4</v>
      </c>
      <c r="I2" s="216"/>
    </row>
    <row r="3" spans="1:9" ht="26.4" x14ac:dyDescent="0.2">
      <c r="B3" s="205"/>
      <c r="C3" s="208"/>
      <c r="D3" s="211"/>
      <c r="E3" s="214"/>
      <c r="F3" s="214" t="s">
        <v>35</v>
      </c>
      <c r="G3" s="193" t="s">
        <v>36</v>
      </c>
      <c r="H3" s="103" t="s">
        <v>86</v>
      </c>
      <c r="I3" s="195" t="s">
        <v>37</v>
      </c>
    </row>
    <row r="4" spans="1:9" ht="13.8" thickBot="1" x14ac:dyDescent="0.25">
      <c r="B4" s="206"/>
      <c r="C4" s="209"/>
      <c r="D4" s="212"/>
      <c r="E4" s="215"/>
      <c r="F4" s="215"/>
      <c r="G4" s="194"/>
      <c r="H4" s="75" t="s">
        <v>84</v>
      </c>
      <c r="I4" s="196"/>
    </row>
    <row r="5" spans="1:9" ht="40.200000000000003" thickBot="1" x14ac:dyDescent="0.25">
      <c r="A5" s="150">
        <v>1</v>
      </c>
      <c r="B5" s="120">
        <v>251160002</v>
      </c>
      <c r="C5" s="69" t="s">
        <v>283</v>
      </c>
      <c r="D5" s="69" t="s">
        <v>91</v>
      </c>
      <c r="E5" s="69" t="s">
        <v>90</v>
      </c>
      <c r="F5" s="69" t="s">
        <v>89</v>
      </c>
      <c r="G5" s="69">
        <v>1</v>
      </c>
      <c r="H5" s="69">
        <v>10000</v>
      </c>
      <c r="I5" s="77" t="s">
        <v>92</v>
      </c>
    </row>
    <row r="6" spans="1:9" ht="17.25" customHeight="1" x14ac:dyDescent="0.2">
      <c r="B6" s="197" t="s">
        <v>282</v>
      </c>
      <c r="C6" s="198"/>
      <c r="D6" s="198"/>
      <c r="E6" s="201" t="s">
        <v>38</v>
      </c>
      <c r="F6" s="95">
        <v>1</v>
      </c>
      <c r="G6" s="96"/>
      <c r="H6" s="97">
        <v>0</v>
      </c>
      <c r="I6" s="81"/>
    </row>
    <row r="7" spans="1:9" ht="18" customHeight="1" thickBot="1" x14ac:dyDescent="0.25">
      <c r="B7" s="199"/>
      <c r="C7" s="200"/>
      <c r="D7" s="200"/>
      <c r="E7" s="202"/>
      <c r="F7" s="98"/>
      <c r="G7" s="99"/>
      <c r="H7" s="100">
        <v>10000</v>
      </c>
      <c r="I7" s="82"/>
    </row>
  </sheetData>
  <mergeCells count="10">
    <mergeCell ref="G3:G4"/>
    <mergeCell ref="I3:I4"/>
    <mergeCell ref="B6:D7"/>
    <mergeCell ref="E6:E7"/>
    <mergeCell ref="B2:B4"/>
    <mergeCell ref="C2:C4"/>
    <mergeCell ref="D2:D4"/>
    <mergeCell ref="E2:E4"/>
    <mergeCell ref="H2:I2"/>
    <mergeCell ref="F3:F4"/>
  </mergeCells>
  <phoneticPr fontId="2"/>
  <conditionalFormatting sqref="A5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3"/>
  <sheetViews>
    <sheetView showZeros="0" view="pageBreakPreview" zoomScaleNormal="100" workbookViewId="0"/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9" width="10.6640625" style="65" customWidth="1"/>
    <col min="10" max="10" width="22.44140625" style="66" customWidth="1"/>
    <col min="11" max="16384" width="9" style="65"/>
  </cols>
  <sheetData>
    <row r="1" spans="1:10" ht="19.8" thickBot="1" x14ac:dyDescent="0.25">
      <c r="B1" s="64" t="s">
        <v>39</v>
      </c>
      <c r="C1" s="65" t="s">
        <v>279</v>
      </c>
      <c r="J1" s="67" t="s">
        <v>58</v>
      </c>
    </row>
    <row r="2" spans="1:10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6"/>
    </row>
    <row r="3" spans="1:10" ht="39.6" x14ac:dyDescent="0.2">
      <c r="B3" s="220"/>
      <c r="C3" s="211"/>
      <c r="D3" s="214"/>
      <c r="E3" s="214" t="s">
        <v>35</v>
      </c>
      <c r="F3" s="193" t="s">
        <v>36</v>
      </c>
      <c r="G3" s="73" t="s">
        <v>82</v>
      </c>
      <c r="H3" s="74" t="s">
        <v>86</v>
      </c>
      <c r="I3" s="73" t="s">
        <v>88</v>
      </c>
      <c r="J3" s="195" t="s">
        <v>37</v>
      </c>
    </row>
    <row r="4" spans="1:10" ht="13.8" thickBot="1" x14ac:dyDescent="0.25">
      <c r="B4" s="221"/>
      <c r="C4" s="212"/>
      <c r="D4" s="215"/>
      <c r="E4" s="215"/>
      <c r="F4" s="194"/>
      <c r="G4" s="75" t="s">
        <v>84</v>
      </c>
      <c r="H4" s="76" t="s">
        <v>84</v>
      </c>
      <c r="I4" s="75" t="s">
        <v>84</v>
      </c>
      <c r="J4" s="196"/>
    </row>
    <row r="5" spans="1:10" ht="39.6" x14ac:dyDescent="0.2">
      <c r="A5" s="150">
        <v>2</v>
      </c>
      <c r="B5" s="68" t="s">
        <v>93</v>
      </c>
      <c r="C5" s="69" t="s">
        <v>94</v>
      </c>
      <c r="D5" s="69" t="s">
        <v>81</v>
      </c>
      <c r="E5" s="69" t="s">
        <v>95</v>
      </c>
      <c r="F5" s="69">
        <v>1</v>
      </c>
      <c r="G5" s="69">
        <v>21</v>
      </c>
      <c r="H5" s="69"/>
      <c r="I5" s="69"/>
      <c r="J5" s="77" t="s">
        <v>96</v>
      </c>
    </row>
    <row r="6" spans="1:10" ht="52.8" x14ac:dyDescent="0.2">
      <c r="A6" s="150">
        <v>2</v>
      </c>
      <c r="B6" s="78" t="s">
        <v>280</v>
      </c>
      <c r="C6" s="72" t="s">
        <v>280</v>
      </c>
      <c r="D6" s="72" t="s">
        <v>280</v>
      </c>
      <c r="E6" s="72" t="s">
        <v>97</v>
      </c>
      <c r="F6" s="72">
        <v>4</v>
      </c>
      <c r="G6" s="72"/>
      <c r="H6" s="72"/>
      <c r="I6" s="72">
        <v>36</v>
      </c>
      <c r="J6" s="79" t="s">
        <v>98</v>
      </c>
    </row>
    <row r="7" spans="1:10" ht="26.4" x14ac:dyDescent="0.2">
      <c r="A7" s="150">
        <v>2</v>
      </c>
      <c r="B7" s="78" t="s">
        <v>280</v>
      </c>
      <c r="C7" s="72" t="s">
        <v>280</v>
      </c>
      <c r="D7" s="72" t="s">
        <v>280</v>
      </c>
      <c r="E7" s="72" t="s">
        <v>99</v>
      </c>
      <c r="F7" s="72">
        <v>2</v>
      </c>
      <c r="G7" s="72">
        <v>6</v>
      </c>
      <c r="H7" s="72"/>
      <c r="I7" s="72"/>
      <c r="J7" s="79" t="s">
        <v>100</v>
      </c>
    </row>
    <row r="8" spans="1:10" ht="26.4" x14ac:dyDescent="0.2">
      <c r="A8" s="150">
        <v>3</v>
      </c>
      <c r="B8" s="78" t="s">
        <v>101</v>
      </c>
      <c r="C8" s="72" t="s">
        <v>102</v>
      </c>
      <c r="D8" s="72" t="s">
        <v>103</v>
      </c>
      <c r="E8" s="72" t="s">
        <v>95</v>
      </c>
      <c r="F8" s="72">
        <v>1</v>
      </c>
      <c r="G8" s="72">
        <v>33</v>
      </c>
      <c r="H8" s="72"/>
      <c r="I8" s="72"/>
      <c r="J8" s="79" t="s">
        <v>104</v>
      </c>
    </row>
    <row r="9" spans="1:10" ht="52.8" x14ac:dyDescent="0.2">
      <c r="A9" s="150">
        <v>3</v>
      </c>
      <c r="B9" s="78" t="s">
        <v>280</v>
      </c>
      <c r="C9" s="72" t="s">
        <v>280</v>
      </c>
      <c r="D9" s="72" t="s">
        <v>280</v>
      </c>
      <c r="E9" s="72" t="s">
        <v>97</v>
      </c>
      <c r="F9" s="72">
        <v>4</v>
      </c>
      <c r="G9" s="72"/>
      <c r="H9" s="72"/>
      <c r="I9" s="72">
        <v>36</v>
      </c>
      <c r="J9" s="79" t="s">
        <v>98</v>
      </c>
    </row>
    <row r="10" spans="1:10" ht="26.4" x14ac:dyDescent="0.2">
      <c r="A10" s="150">
        <v>3</v>
      </c>
      <c r="B10" s="78" t="s">
        <v>280</v>
      </c>
      <c r="C10" s="72" t="s">
        <v>280</v>
      </c>
      <c r="D10" s="72" t="s">
        <v>280</v>
      </c>
      <c r="E10" s="72" t="s">
        <v>99</v>
      </c>
      <c r="F10" s="72">
        <v>2</v>
      </c>
      <c r="G10" s="72">
        <v>6.8</v>
      </c>
      <c r="H10" s="72"/>
      <c r="I10" s="72"/>
      <c r="J10" s="79" t="s">
        <v>105</v>
      </c>
    </row>
    <row r="11" spans="1:10" ht="39.6" x14ac:dyDescent="0.2">
      <c r="A11" s="150">
        <v>4</v>
      </c>
      <c r="B11" s="78" t="s">
        <v>106</v>
      </c>
      <c r="C11" s="72" t="s">
        <v>280</v>
      </c>
      <c r="D11" s="72" t="s">
        <v>107</v>
      </c>
      <c r="E11" s="72" t="s">
        <v>95</v>
      </c>
      <c r="F11" s="72">
        <v>1</v>
      </c>
      <c r="G11" s="72">
        <v>64</v>
      </c>
      <c r="H11" s="72"/>
      <c r="I11" s="72"/>
      <c r="J11" s="79" t="s">
        <v>108</v>
      </c>
    </row>
    <row r="12" spans="1:10" ht="26.4" x14ac:dyDescent="0.2">
      <c r="A12" s="150">
        <v>4</v>
      </c>
      <c r="B12" s="78" t="s">
        <v>280</v>
      </c>
      <c r="C12" s="72" t="s">
        <v>280</v>
      </c>
      <c r="D12" s="72" t="s">
        <v>280</v>
      </c>
      <c r="E12" s="72" t="s">
        <v>99</v>
      </c>
      <c r="F12" s="72">
        <v>1</v>
      </c>
      <c r="G12" s="72">
        <v>6.5</v>
      </c>
      <c r="H12" s="72"/>
      <c r="I12" s="72"/>
      <c r="J12" s="79" t="s">
        <v>109</v>
      </c>
    </row>
    <row r="13" spans="1:10" ht="39.6" x14ac:dyDescent="0.2">
      <c r="A13" s="150">
        <v>5</v>
      </c>
      <c r="B13" s="78" t="s">
        <v>110</v>
      </c>
      <c r="C13" s="72" t="s">
        <v>280</v>
      </c>
      <c r="D13" s="72" t="s">
        <v>111</v>
      </c>
      <c r="E13" s="72" t="s">
        <v>95</v>
      </c>
      <c r="F13" s="72">
        <v>1</v>
      </c>
      <c r="G13" s="72">
        <v>44</v>
      </c>
      <c r="H13" s="72"/>
      <c r="I13" s="72"/>
      <c r="J13" s="79" t="s">
        <v>112</v>
      </c>
    </row>
    <row r="14" spans="1:10" ht="52.8" x14ac:dyDescent="0.2">
      <c r="A14" s="150">
        <v>5</v>
      </c>
      <c r="B14" s="78" t="s">
        <v>280</v>
      </c>
      <c r="C14" s="72" t="s">
        <v>280</v>
      </c>
      <c r="D14" s="72" t="s">
        <v>280</v>
      </c>
      <c r="E14" s="72" t="s">
        <v>97</v>
      </c>
      <c r="F14" s="72">
        <v>4</v>
      </c>
      <c r="G14" s="72"/>
      <c r="H14" s="72"/>
      <c r="I14" s="72">
        <v>36</v>
      </c>
      <c r="J14" s="79" t="s">
        <v>98</v>
      </c>
    </row>
    <row r="15" spans="1:10" ht="26.4" x14ac:dyDescent="0.2">
      <c r="A15" s="150">
        <v>5</v>
      </c>
      <c r="B15" s="78" t="s">
        <v>280</v>
      </c>
      <c r="C15" s="72" t="s">
        <v>280</v>
      </c>
      <c r="D15" s="72" t="s">
        <v>280</v>
      </c>
      <c r="E15" s="72" t="s">
        <v>99</v>
      </c>
      <c r="F15" s="72">
        <v>2</v>
      </c>
      <c r="G15" s="72">
        <v>12</v>
      </c>
      <c r="H15" s="72"/>
      <c r="I15" s="72"/>
      <c r="J15" s="79" t="s">
        <v>113</v>
      </c>
    </row>
    <row r="16" spans="1:10" ht="39.6" x14ac:dyDescent="0.2">
      <c r="A16" s="150">
        <v>6</v>
      </c>
      <c r="B16" s="78" t="s">
        <v>114</v>
      </c>
      <c r="C16" s="72" t="s">
        <v>94</v>
      </c>
      <c r="D16" s="72" t="s">
        <v>115</v>
      </c>
      <c r="E16" s="72" t="s">
        <v>95</v>
      </c>
      <c r="F16" s="72">
        <v>1</v>
      </c>
      <c r="G16" s="72">
        <v>21</v>
      </c>
      <c r="H16" s="72"/>
      <c r="I16" s="72"/>
      <c r="J16" s="79" t="s">
        <v>96</v>
      </c>
    </row>
    <row r="17" spans="1:10" ht="26.4" x14ac:dyDescent="0.2">
      <c r="A17" s="150">
        <v>6</v>
      </c>
      <c r="B17" s="78" t="s">
        <v>280</v>
      </c>
      <c r="C17" s="72" t="s">
        <v>280</v>
      </c>
      <c r="D17" s="72" t="s">
        <v>280</v>
      </c>
      <c r="E17" s="72" t="s">
        <v>99</v>
      </c>
      <c r="F17" s="72">
        <v>2</v>
      </c>
      <c r="G17" s="72">
        <v>5.4</v>
      </c>
      <c r="H17" s="72"/>
      <c r="I17" s="72"/>
      <c r="J17" s="79" t="s">
        <v>116</v>
      </c>
    </row>
    <row r="18" spans="1:10" ht="39.6" x14ac:dyDescent="0.2">
      <c r="A18" s="150">
        <v>7</v>
      </c>
      <c r="B18" s="78" t="s">
        <v>117</v>
      </c>
      <c r="C18" s="72" t="s">
        <v>280</v>
      </c>
      <c r="D18" s="72" t="s">
        <v>118</v>
      </c>
      <c r="E18" s="72" t="s">
        <v>95</v>
      </c>
      <c r="F18" s="72">
        <v>1</v>
      </c>
      <c r="G18" s="72">
        <v>21</v>
      </c>
      <c r="H18" s="72"/>
      <c r="I18" s="72"/>
      <c r="J18" s="79" t="s">
        <v>96</v>
      </c>
    </row>
    <row r="19" spans="1:10" ht="52.8" x14ac:dyDescent="0.2">
      <c r="A19" s="150">
        <v>7</v>
      </c>
      <c r="B19" s="78" t="s">
        <v>280</v>
      </c>
      <c r="C19" s="72" t="s">
        <v>280</v>
      </c>
      <c r="D19" s="72" t="s">
        <v>280</v>
      </c>
      <c r="E19" s="72" t="s">
        <v>97</v>
      </c>
      <c r="F19" s="72">
        <v>4</v>
      </c>
      <c r="G19" s="72"/>
      <c r="H19" s="72"/>
      <c r="I19" s="72">
        <v>36</v>
      </c>
      <c r="J19" s="79" t="s">
        <v>119</v>
      </c>
    </row>
    <row r="20" spans="1:10" ht="26.4" x14ac:dyDescent="0.2">
      <c r="A20" s="150">
        <v>7</v>
      </c>
      <c r="B20" s="78" t="s">
        <v>280</v>
      </c>
      <c r="C20" s="72" t="s">
        <v>280</v>
      </c>
      <c r="D20" s="72" t="s">
        <v>280</v>
      </c>
      <c r="E20" s="72" t="s">
        <v>99</v>
      </c>
      <c r="F20" s="72">
        <v>2</v>
      </c>
      <c r="G20" s="72">
        <v>5.6</v>
      </c>
      <c r="H20" s="72"/>
      <c r="I20" s="72"/>
      <c r="J20" s="79" t="s">
        <v>120</v>
      </c>
    </row>
    <row r="21" spans="1:10" ht="26.4" x14ac:dyDescent="0.2">
      <c r="A21" s="150">
        <v>8</v>
      </c>
      <c r="B21" s="78" t="s">
        <v>121</v>
      </c>
      <c r="C21" s="72" t="s">
        <v>280</v>
      </c>
      <c r="D21" s="72" t="s">
        <v>122</v>
      </c>
      <c r="E21" s="72" t="s">
        <v>95</v>
      </c>
      <c r="F21" s="72">
        <v>1</v>
      </c>
      <c r="G21" s="72">
        <v>18</v>
      </c>
      <c r="H21" s="72"/>
      <c r="I21" s="72"/>
      <c r="J21" s="79" t="s">
        <v>123</v>
      </c>
    </row>
    <row r="22" spans="1:10" ht="26.4" x14ac:dyDescent="0.2">
      <c r="A22" s="150">
        <v>8</v>
      </c>
      <c r="B22" s="78" t="s">
        <v>280</v>
      </c>
      <c r="C22" s="72" t="s">
        <v>280</v>
      </c>
      <c r="D22" s="72" t="s">
        <v>280</v>
      </c>
      <c r="E22" s="72" t="s">
        <v>99</v>
      </c>
      <c r="F22" s="72">
        <v>2</v>
      </c>
      <c r="G22" s="72">
        <v>5.4</v>
      </c>
      <c r="H22" s="72"/>
      <c r="I22" s="72"/>
      <c r="J22" s="79" t="s">
        <v>124</v>
      </c>
    </row>
    <row r="23" spans="1:10" ht="39.6" x14ac:dyDescent="0.2">
      <c r="A23" s="150">
        <v>9</v>
      </c>
      <c r="B23" s="78" t="s">
        <v>125</v>
      </c>
      <c r="C23" s="72" t="s">
        <v>126</v>
      </c>
      <c r="D23" s="72" t="s">
        <v>127</v>
      </c>
      <c r="E23" s="72" t="s">
        <v>128</v>
      </c>
      <c r="F23" s="72">
        <v>1</v>
      </c>
      <c r="G23" s="72"/>
      <c r="H23" s="72"/>
      <c r="I23" s="72">
        <v>20</v>
      </c>
      <c r="J23" s="79" t="s">
        <v>129</v>
      </c>
    </row>
    <row r="24" spans="1:10" ht="26.4" x14ac:dyDescent="0.2">
      <c r="A24" s="150">
        <v>9</v>
      </c>
      <c r="B24" s="78" t="s">
        <v>280</v>
      </c>
      <c r="C24" s="72" t="s">
        <v>280</v>
      </c>
      <c r="D24" s="72" t="s">
        <v>280</v>
      </c>
      <c r="E24" s="72" t="s">
        <v>99</v>
      </c>
      <c r="F24" s="72">
        <v>1</v>
      </c>
      <c r="G24" s="72">
        <v>2.4</v>
      </c>
      <c r="H24" s="72"/>
      <c r="I24" s="72"/>
      <c r="J24" s="79" t="s">
        <v>130</v>
      </c>
    </row>
    <row r="25" spans="1:10" ht="26.4" x14ac:dyDescent="0.2">
      <c r="A25" s="150">
        <v>10</v>
      </c>
      <c r="B25" s="78" t="s">
        <v>131</v>
      </c>
      <c r="C25" s="72" t="s">
        <v>102</v>
      </c>
      <c r="D25" s="72" t="s">
        <v>132</v>
      </c>
      <c r="E25" s="72" t="s">
        <v>95</v>
      </c>
      <c r="F25" s="72">
        <v>1</v>
      </c>
      <c r="G25" s="72">
        <v>21</v>
      </c>
      <c r="H25" s="72"/>
      <c r="I25" s="72"/>
      <c r="J25" s="79" t="s">
        <v>96</v>
      </c>
    </row>
    <row r="26" spans="1:10" ht="52.8" x14ac:dyDescent="0.2">
      <c r="A26" s="150">
        <v>10</v>
      </c>
      <c r="B26" s="78" t="s">
        <v>280</v>
      </c>
      <c r="C26" s="72" t="s">
        <v>280</v>
      </c>
      <c r="D26" s="72" t="s">
        <v>280</v>
      </c>
      <c r="E26" s="72" t="s">
        <v>97</v>
      </c>
      <c r="F26" s="72">
        <v>4</v>
      </c>
      <c r="G26" s="72"/>
      <c r="H26" s="72"/>
      <c r="I26" s="72">
        <v>36</v>
      </c>
      <c r="J26" s="79" t="s">
        <v>98</v>
      </c>
    </row>
    <row r="27" spans="1:10" ht="26.4" x14ac:dyDescent="0.2">
      <c r="A27" s="150">
        <v>10</v>
      </c>
      <c r="B27" s="78" t="s">
        <v>280</v>
      </c>
      <c r="C27" s="72" t="s">
        <v>280</v>
      </c>
      <c r="D27" s="72" t="s">
        <v>280</v>
      </c>
      <c r="E27" s="72" t="s">
        <v>99</v>
      </c>
      <c r="F27" s="72">
        <v>2</v>
      </c>
      <c r="G27" s="72">
        <v>6</v>
      </c>
      <c r="H27" s="72"/>
      <c r="I27" s="72"/>
      <c r="J27" s="79" t="s">
        <v>133</v>
      </c>
    </row>
    <row r="28" spans="1:10" ht="26.4" x14ac:dyDescent="0.2">
      <c r="A28" s="150">
        <v>11</v>
      </c>
      <c r="B28" s="78" t="s">
        <v>134</v>
      </c>
      <c r="C28" s="72" t="s">
        <v>94</v>
      </c>
      <c r="D28" s="72" t="s">
        <v>135</v>
      </c>
      <c r="E28" s="72" t="s">
        <v>95</v>
      </c>
      <c r="F28" s="72">
        <v>1</v>
      </c>
      <c r="G28" s="72">
        <v>21</v>
      </c>
      <c r="H28" s="72"/>
      <c r="I28" s="72"/>
      <c r="J28" s="79" t="s">
        <v>96</v>
      </c>
    </row>
    <row r="29" spans="1:10" ht="52.8" x14ac:dyDescent="0.2">
      <c r="A29" s="150">
        <v>11</v>
      </c>
      <c r="B29" s="78" t="s">
        <v>280</v>
      </c>
      <c r="C29" s="72" t="s">
        <v>280</v>
      </c>
      <c r="D29" s="72" t="s">
        <v>280</v>
      </c>
      <c r="E29" s="72" t="s">
        <v>97</v>
      </c>
      <c r="F29" s="72">
        <v>4</v>
      </c>
      <c r="G29" s="72"/>
      <c r="H29" s="72"/>
      <c r="I29" s="72">
        <v>36</v>
      </c>
      <c r="J29" s="79" t="s">
        <v>119</v>
      </c>
    </row>
    <row r="30" spans="1:10" ht="26.4" x14ac:dyDescent="0.2">
      <c r="A30" s="150">
        <v>11</v>
      </c>
      <c r="B30" s="78" t="s">
        <v>280</v>
      </c>
      <c r="C30" s="72" t="s">
        <v>280</v>
      </c>
      <c r="D30" s="72" t="s">
        <v>280</v>
      </c>
      <c r="E30" s="72" t="s">
        <v>99</v>
      </c>
      <c r="F30" s="72">
        <v>2</v>
      </c>
      <c r="G30" s="72">
        <v>6</v>
      </c>
      <c r="H30" s="72"/>
      <c r="I30" s="72"/>
      <c r="J30" s="79" t="s">
        <v>136</v>
      </c>
    </row>
    <row r="31" spans="1:10" ht="26.4" x14ac:dyDescent="0.2">
      <c r="A31" s="150">
        <v>12</v>
      </c>
      <c r="B31" s="78" t="s">
        <v>137</v>
      </c>
      <c r="C31" s="72" t="s">
        <v>126</v>
      </c>
      <c r="D31" s="72" t="s">
        <v>138</v>
      </c>
      <c r="E31" s="72" t="s">
        <v>95</v>
      </c>
      <c r="F31" s="72">
        <v>1</v>
      </c>
      <c r="G31" s="72">
        <v>30</v>
      </c>
      <c r="H31" s="72"/>
      <c r="I31" s="72"/>
      <c r="J31" s="79" t="s">
        <v>139</v>
      </c>
    </row>
    <row r="32" spans="1:10" ht="26.4" x14ac:dyDescent="0.2">
      <c r="A32" s="150">
        <v>12</v>
      </c>
      <c r="B32" s="78" t="s">
        <v>280</v>
      </c>
      <c r="C32" s="72" t="s">
        <v>280</v>
      </c>
      <c r="D32" s="72" t="s">
        <v>280</v>
      </c>
      <c r="E32" s="72" t="s">
        <v>97</v>
      </c>
      <c r="F32" s="72">
        <v>2</v>
      </c>
      <c r="G32" s="72"/>
      <c r="H32" s="72"/>
      <c r="I32" s="72">
        <v>18</v>
      </c>
      <c r="J32" s="79" t="s">
        <v>140</v>
      </c>
    </row>
    <row r="33" spans="1:10" ht="26.4" x14ac:dyDescent="0.2">
      <c r="A33" s="150">
        <v>12</v>
      </c>
      <c r="B33" s="78" t="s">
        <v>280</v>
      </c>
      <c r="C33" s="72" t="s">
        <v>280</v>
      </c>
      <c r="D33" s="72" t="s">
        <v>280</v>
      </c>
      <c r="E33" s="72" t="s">
        <v>99</v>
      </c>
      <c r="F33" s="72">
        <v>1</v>
      </c>
      <c r="G33" s="72">
        <v>3.5</v>
      </c>
      <c r="H33" s="72"/>
      <c r="I33" s="72"/>
      <c r="J33" s="79"/>
    </row>
    <row r="34" spans="1:10" ht="26.4" x14ac:dyDescent="0.2">
      <c r="A34" s="150">
        <v>13</v>
      </c>
      <c r="B34" s="78" t="s">
        <v>141</v>
      </c>
      <c r="C34" s="72" t="s">
        <v>142</v>
      </c>
      <c r="D34" s="72" t="s">
        <v>143</v>
      </c>
      <c r="E34" s="72" t="s">
        <v>95</v>
      </c>
      <c r="F34" s="72">
        <v>1</v>
      </c>
      <c r="G34" s="72">
        <v>39</v>
      </c>
      <c r="H34" s="72"/>
      <c r="I34" s="72"/>
      <c r="J34" s="79" t="s">
        <v>144</v>
      </c>
    </row>
    <row r="35" spans="1:10" ht="26.4" x14ac:dyDescent="0.2">
      <c r="A35" s="150">
        <v>13</v>
      </c>
      <c r="B35" s="78" t="s">
        <v>280</v>
      </c>
      <c r="C35" s="72" t="s">
        <v>280</v>
      </c>
      <c r="D35" s="72" t="s">
        <v>280</v>
      </c>
      <c r="E35" s="72" t="s">
        <v>97</v>
      </c>
      <c r="F35" s="72">
        <v>2</v>
      </c>
      <c r="G35" s="72"/>
      <c r="H35" s="72"/>
      <c r="I35" s="72">
        <v>18</v>
      </c>
      <c r="J35" s="79" t="s">
        <v>140</v>
      </c>
    </row>
    <row r="36" spans="1:10" ht="26.4" x14ac:dyDescent="0.2">
      <c r="A36" s="150">
        <v>13</v>
      </c>
      <c r="B36" s="78" t="s">
        <v>280</v>
      </c>
      <c r="C36" s="72" t="s">
        <v>280</v>
      </c>
      <c r="D36" s="72" t="s">
        <v>280</v>
      </c>
      <c r="E36" s="72" t="s">
        <v>99</v>
      </c>
      <c r="F36" s="72">
        <v>1</v>
      </c>
      <c r="G36" s="72">
        <v>4.5</v>
      </c>
      <c r="H36" s="72"/>
      <c r="I36" s="72"/>
      <c r="J36" s="79" t="s">
        <v>145</v>
      </c>
    </row>
    <row r="37" spans="1:10" ht="26.4" x14ac:dyDescent="0.2">
      <c r="A37" s="150">
        <v>14</v>
      </c>
      <c r="B37" s="78" t="s">
        <v>146</v>
      </c>
      <c r="C37" s="72" t="s">
        <v>126</v>
      </c>
      <c r="D37" s="72" t="s">
        <v>147</v>
      </c>
      <c r="E37" s="72" t="s">
        <v>95</v>
      </c>
      <c r="F37" s="72">
        <v>1</v>
      </c>
      <c r="G37" s="72">
        <v>36</v>
      </c>
      <c r="H37" s="72"/>
      <c r="I37" s="72"/>
      <c r="J37" s="79" t="s">
        <v>148</v>
      </c>
    </row>
    <row r="38" spans="1:10" ht="39.6" x14ac:dyDescent="0.2">
      <c r="A38" s="150">
        <v>14</v>
      </c>
      <c r="B38" s="78" t="s">
        <v>280</v>
      </c>
      <c r="C38" s="72" t="s">
        <v>149</v>
      </c>
      <c r="D38" s="72" t="s">
        <v>280</v>
      </c>
      <c r="E38" s="72" t="s">
        <v>95</v>
      </c>
      <c r="F38" s="72">
        <v>3</v>
      </c>
      <c r="G38" s="72">
        <v>148</v>
      </c>
      <c r="H38" s="72"/>
      <c r="I38" s="72"/>
      <c r="J38" s="79" t="s">
        <v>150</v>
      </c>
    </row>
    <row r="39" spans="1:10" ht="79.2" x14ac:dyDescent="0.2">
      <c r="A39" s="150">
        <v>14</v>
      </c>
      <c r="B39" s="78" t="s">
        <v>280</v>
      </c>
      <c r="C39" s="72" t="s">
        <v>280</v>
      </c>
      <c r="D39" s="72" t="s">
        <v>280</v>
      </c>
      <c r="E39" s="72" t="s">
        <v>97</v>
      </c>
      <c r="F39" s="72">
        <v>6</v>
      </c>
      <c r="G39" s="72"/>
      <c r="H39" s="72"/>
      <c r="I39" s="72">
        <v>54</v>
      </c>
      <c r="J39" s="79" t="s">
        <v>151</v>
      </c>
    </row>
    <row r="40" spans="1:10" ht="26.4" x14ac:dyDescent="0.2">
      <c r="A40" s="150">
        <v>14</v>
      </c>
      <c r="B40" s="78" t="s">
        <v>280</v>
      </c>
      <c r="C40" s="72" t="s">
        <v>126</v>
      </c>
      <c r="D40" s="72" t="s">
        <v>280</v>
      </c>
      <c r="E40" s="72" t="s">
        <v>97</v>
      </c>
      <c r="F40" s="72">
        <v>2</v>
      </c>
      <c r="G40" s="72"/>
      <c r="H40" s="72"/>
      <c r="I40" s="72">
        <v>18</v>
      </c>
      <c r="J40" s="79" t="s">
        <v>152</v>
      </c>
    </row>
    <row r="41" spans="1:10" ht="26.4" x14ac:dyDescent="0.2">
      <c r="A41" s="150">
        <v>14</v>
      </c>
      <c r="B41" s="78" t="s">
        <v>280</v>
      </c>
      <c r="C41" s="72" t="s">
        <v>280</v>
      </c>
      <c r="D41" s="72" t="s">
        <v>280</v>
      </c>
      <c r="E41" s="72" t="s">
        <v>99</v>
      </c>
      <c r="F41" s="72">
        <v>1</v>
      </c>
      <c r="G41" s="72">
        <v>3</v>
      </c>
      <c r="H41" s="72"/>
      <c r="I41" s="72"/>
      <c r="J41" s="79" t="s">
        <v>153</v>
      </c>
    </row>
    <row r="42" spans="1:10" ht="39.6" x14ac:dyDescent="0.2">
      <c r="A42" s="150">
        <v>14</v>
      </c>
      <c r="B42" s="78" t="s">
        <v>280</v>
      </c>
      <c r="C42" s="72" t="s">
        <v>149</v>
      </c>
      <c r="D42" s="72" t="s">
        <v>280</v>
      </c>
      <c r="E42" s="72" t="s">
        <v>99</v>
      </c>
      <c r="F42" s="72">
        <v>3</v>
      </c>
      <c r="G42" s="72">
        <v>16</v>
      </c>
      <c r="H42" s="72"/>
      <c r="I42" s="72"/>
      <c r="J42" s="79" t="s">
        <v>154</v>
      </c>
    </row>
    <row r="43" spans="1:10" ht="26.4" x14ac:dyDescent="0.2">
      <c r="A43" s="150">
        <v>15</v>
      </c>
      <c r="B43" s="78" t="s">
        <v>155</v>
      </c>
      <c r="C43" s="72" t="s">
        <v>126</v>
      </c>
      <c r="D43" s="72" t="s">
        <v>156</v>
      </c>
      <c r="E43" s="72" t="s">
        <v>95</v>
      </c>
      <c r="F43" s="72">
        <v>1</v>
      </c>
      <c r="G43" s="72">
        <v>18</v>
      </c>
      <c r="H43" s="72"/>
      <c r="I43" s="72"/>
      <c r="J43" s="79" t="s">
        <v>123</v>
      </c>
    </row>
    <row r="44" spans="1:10" ht="26.4" x14ac:dyDescent="0.2">
      <c r="A44" s="150">
        <v>15</v>
      </c>
      <c r="B44" s="78" t="s">
        <v>280</v>
      </c>
      <c r="C44" s="72" t="s">
        <v>280</v>
      </c>
      <c r="D44" s="72" t="s">
        <v>280</v>
      </c>
      <c r="E44" s="72" t="s">
        <v>99</v>
      </c>
      <c r="F44" s="72">
        <v>2</v>
      </c>
      <c r="G44" s="72">
        <v>4.8</v>
      </c>
      <c r="H44" s="72"/>
      <c r="I44" s="72"/>
      <c r="J44" s="79" t="s">
        <v>157</v>
      </c>
    </row>
    <row r="45" spans="1:10" ht="26.4" x14ac:dyDescent="0.2">
      <c r="A45" s="150">
        <v>16</v>
      </c>
      <c r="B45" s="78" t="s">
        <v>158</v>
      </c>
      <c r="C45" s="72" t="s">
        <v>280</v>
      </c>
      <c r="D45" s="72" t="s">
        <v>159</v>
      </c>
      <c r="E45" s="72" t="s">
        <v>95</v>
      </c>
      <c r="F45" s="72">
        <v>1</v>
      </c>
      <c r="G45" s="72">
        <v>15</v>
      </c>
      <c r="H45" s="72"/>
      <c r="I45" s="72"/>
      <c r="J45" s="79" t="s">
        <v>160</v>
      </c>
    </row>
    <row r="46" spans="1:10" ht="52.8" x14ac:dyDescent="0.2">
      <c r="A46" s="150">
        <v>16</v>
      </c>
      <c r="B46" s="78" t="s">
        <v>280</v>
      </c>
      <c r="C46" s="72" t="s">
        <v>280</v>
      </c>
      <c r="D46" s="72" t="s">
        <v>280</v>
      </c>
      <c r="E46" s="72" t="s">
        <v>97</v>
      </c>
      <c r="F46" s="72">
        <v>4</v>
      </c>
      <c r="G46" s="72"/>
      <c r="H46" s="72"/>
      <c r="I46" s="72">
        <v>36</v>
      </c>
      <c r="J46" s="79" t="s">
        <v>119</v>
      </c>
    </row>
    <row r="47" spans="1:10" ht="26.4" x14ac:dyDescent="0.2">
      <c r="A47" s="150">
        <v>16</v>
      </c>
      <c r="B47" s="78" t="s">
        <v>280</v>
      </c>
      <c r="C47" s="72" t="s">
        <v>280</v>
      </c>
      <c r="D47" s="72" t="s">
        <v>280</v>
      </c>
      <c r="E47" s="72" t="s">
        <v>99</v>
      </c>
      <c r="F47" s="72">
        <v>2</v>
      </c>
      <c r="G47" s="72">
        <v>5</v>
      </c>
      <c r="H47" s="72"/>
      <c r="I47" s="72"/>
      <c r="J47" s="79" t="s">
        <v>161</v>
      </c>
    </row>
    <row r="48" spans="1:10" ht="26.4" x14ac:dyDescent="0.2">
      <c r="A48" s="150">
        <v>17</v>
      </c>
      <c r="B48" s="78" t="s">
        <v>162</v>
      </c>
      <c r="C48" s="72" t="s">
        <v>280</v>
      </c>
      <c r="D48" s="72" t="s">
        <v>163</v>
      </c>
      <c r="E48" s="72" t="s">
        <v>95</v>
      </c>
      <c r="F48" s="72">
        <v>1</v>
      </c>
      <c r="G48" s="72">
        <v>36</v>
      </c>
      <c r="H48" s="72"/>
      <c r="I48" s="72"/>
      <c r="J48" s="79" t="s">
        <v>164</v>
      </c>
    </row>
    <row r="49" spans="1:10" ht="26.4" x14ac:dyDescent="0.2">
      <c r="A49" s="150">
        <v>17</v>
      </c>
      <c r="B49" s="78" t="s">
        <v>280</v>
      </c>
      <c r="C49" s="72" t="s">
        <v>280</v>
      </c>
      <c r="D49" s="72" t="s">
        <v>280</v>
      </c>
      <c r="E49" s="72" t="s">
        <v>97</v>
      </c>
      <c r="F49" s="72">
        <v>2</v>
      </c>
      <c r="G49" s="72"/>
      <c r="H49" s="72"/>
      <c r="I49" s="72">
        <v>18</v>
      </c>
      <c r="J49" s="79" t="s">
        <v>165</v>
      </c>
    </row>
    <row r="50" spans="1:10" ht="26.4" x14ac:dyDescent="0.2">
      <c r="A50" s="150">
        <v>17</v>
      </c>
      <c r="B50" s="78" t="s">
        <v>280</v>
      </c>
      <c r="C50" s="72" t="s">
        <v>280</v>
      </c>
      <c r="D50" s="72" t="s">
        <v>280</v>
      </c>
      <c r="E50" s="72" t="s">
        <v>99</v>
      </c>
      <c r="F50" s="72">
        <v>1</v>
      </c>
      <c r="G50" s="72">
        <v>3</v>
      </c>
      <c r="H50" s="72"/>
      <c r="I50" s="72"/>
      <c r="J50" s="79" t="s">
        <v>166</v>
      </c>
    </row>
    <row r="51" spans="1:10" ht="52.8" x14ac:dyDescent="0.2">
      <c r="A51" s="150">
        <v>18</v>
      </c>
      <c r="B51" s="78" t="s">
        <v>167</v>
      </c>
      <c r="C51" s="72" t="s">
        <v>168</v>
      </c>
      <c r="D51" s="72" t="s">
        <v>169</v>
      </c>
      <c r="E51" s="72" t="s">
        <v>95</v>
      </c>
      <c r="F51" s="72">
        <v>4</v>
      </c>
      <c r="G51" s="72">
        <v>108</v>
      </c>
      <c r="H51" s="72"/>
      <c r="I51" s="72"/>
      <c r="J51" s="79" t="s">
        <v>170</v>
      </c>
    </row>
    <row r="52" spans="1:10" ht="105.6" x14ac:dyDescent="0.2">
      <c r="A52" s="150">
        <v>18</v>
      </c>
      <c r="B52" s="78" t="s">
        <v>280</v>
      </c>
      <c r="C52" s="72" t="s">
        <v>280</v>
      </c>
      <c r="D52" s="72" t="s">
        <v>280</v>
      </c>
      <c r="E52" s="72" t="s">
        <v>97</v>
      </c>
      <c r="F52" s="72">
        <v>8</v>
      </c>
      <c r="G52" s="72"/>
      <c r="H52" s="72"/>
      <c r="I52" s="72">
        <v>72</v>
      </c>
      <c r="J52" s="79" t="s">
        <v>171</v>
      </c>
    </row>
    <row r="53" spans="1:10" ht="52.8" x14ac:dyDescent="0.2">
      <c r="A53" s="150">
        <v>18</v>
      </c>
      <c r="B53" s="78" t="s">
        <v>280</v>
      </c>
      <c r="C53" s="72" t="s">
        <v>280</v>
      </c>
      <c r="D53" s="72" t="s">
        <v>280</v>
      </c>
      <c r="E53" s="72" t="s">
        <v>99</v>
      </c>
      <c r="F53" s="72">
        <v>4</v>
      </c>
      <c r="G53" s="72">
        <v>17.5</v>
      </c>
      <c r="H53" s="72"/>
      <c r="I53" s="72"/>
      <c r="J53" s="79" t="s">
        <v>172</v>
      </c>
    </row>
    <row r="54" spans="1:10" ht="26.4" x14ac:dyDescent="0.2">
      <c r="A54" s="150">
        <v>19</v>
      </c>
      <c r="B54" s="78" t="s">
        <v>173</v>
      </c>
      <c r="C54" s="72" t="s">
        <v>280</v>
      </c>
      <c r="D54" s="72" t="s">
        <v>174</v>
      </c>
      <c r="E54" s="72" t="s">
        <v>95</v>
      </c>
      <c r="F54" s="72">
        <v>2</v>
      </c>
      <c r="G54" s="72">
        <v>82.5</v>
      </c>
      <c r="H54" s="72"/>
      <c r="I54" s="72"/>
      <c r="J54" s="79" t="s">
        <v>175</v>
      </c>
    </row>
    <row r="55" spans="1:10" ht="26.4" x14ac:dyDescent="0.2">
      <c r="A55" s="150">
        <v>19</v>
      </c>
      <c r="B55" s="78" t="s">
        <v>280</v>
      </c>
      <c r="C55" s="72" t="s">
        <v>280</v>
      </c>
      <c r="D55" s="72" t="s">
        <v>280</v>
      </c>
      <c r="E55" s="72" t="s">
        <v>97</v>
      </c>
      <c r="F55" s="72">
        <v>2</v>
      </c>
      <c r="G55" s="72"/>
      <c r="H55" s="72"/>
      <c r="I55" s="72">
        <v>18</v>
      </c>
      <c r="J55" s="79" t="s">
        <v>165</v>
      </c>
    </row>
    <row r="56" spans="1:10" ht="26.4" x14ac:dyDescent="0.2">
      <c r="A56" s="150">
        <v>19</v>
      </c>
      <c r="B56" s="78" t="s">
        <v>280</v>
      </c>
      <c r="C56" s="72" t="s">
        <v>126</v>
      </c>
      <c r="D56" s="72" t="s">
        <v>280</v>
      </c>
      <c r="E56" s="72" t="s">
        <v>97</v>
      </c>
      <c r="F56" s="72">
        <v>2</v>
      </c>
      <c r="G56" s="72"/>
      <c r="H56" s="72"/>
      <c r="I56" s="72">
        <v>18</v>
      </c>
      <c r="J56" s="79" t="s">
        <v>165</v>
      </c>
    </row>
    <row r="57" spans="1:10" ht="26.4" x14ac:dyDescent="0.2">
      <c r="A57" s="150">
        <v>19</v>
      </c>
      <c r="B57" s="78" t="s">
        <v>280</v>
      </c>
      <c r="C57" s="72" t="s">
        <v>168</v>
      </c>
      <c r="D57" s="72" t="s">
        <v>280</v>
      </c>
      <c r="E57" s="72" t="s">
        <v>99</v>
      </c>
      <c r="F57" s="72">
        <v>2</v>
      </c>
      <c r="G57" s="72">
        <v>7.2</v>
      </c>
      <c r="H57" s="72"/>
      <c r="I57" s="72"/>
      <c r="J57" s="79" t="s">
        <v>176</v>
      </c>
    </row>
    <row r="58" spans="1:10" ht="39.6" x14ac:dyDescent="0.2">
      <c r="A58" s="150">
        <v>20</v>
      </c>
      <c r="B58" s="78" t="s">
        <v>177</v>
      </c>
      <c r="C58" s="72" t="s">
        <v>178</v>
      </c>
      <c r="D58" s="72" t="s">
        <v>179</v>
      </c>
      <c r="E58" s="72" t="s">
        <v>95</v>
      </c>
      <c r="F58" s="72">
        <v>1</v>
      </c>
      <c r="G58" s="72">
        <v>24</v>
      </c>
      <c r="H58" s="72"/>
      <c r="I58" s="72"/>
      <c r="J58" s="79" t="s">
        <v>180</v>
      </c>
    </row>
    <row r="59" spans="1:10" ht="52.8" x14ac:dyDescent="0.2">
      <c r="A59" s="150">
        <v>20</v>
      </c>
      <c r="B59" s="78" t="s">
        <v>280</v>
      </c>
      <c r="C59" s="72" t="s">
        <v>280</v>
      </c>
      <c r="D59" s="72" t="s">
        <v>280</v>
      </c>
      <c r="E59" s="72" t="s">
        <v>97</v>
      </c>
      <c r="F59" s="72">
        <v>4</v>
      </c>
      <c r="G59" s="72"/>
      <c r="H59" s="72"/>
      <c r="I59" s="72">
        <v>36</v>
      </c>
      <c r="J59" s="79" t="s">
        <v>181</v>
      </c>
    </row>
    <row r="60" spans="1:10" ht="26.4" x14ac:dyDescent="0.2">
      <c r="A60" s="150">
        <v>20</v>
      </c>
      <c r="B60" s="78" t="s">
        <v>280</v>
      </c>
      <c r="C60" s="72" t="s">
        <v>280</v>
      </c>
      <c r="D60" s="72" t="s">
        <v>280</v>
      </c>
      <c r="E60" s="72" t="s">
        <v>99</v>
      </c>
      <c r="F60" s="72">
        <v>2</v>
      </c>
      <c r="G60" s="72">
        <v>6</v>
      </c>
      <c r="H60" s="72"/>
      <c r="I60" s="72"/>
      <c r="J60" s="79" t="s">
        <v>182</v>
      </c>
    </row>
    <row r="61" spans="1:10" ht="39.6" x14ac:dyDescent="0.2">
      <c r="A61" s="150">
        <v>21</v>
      </c>
      <c r="B61" s="78" t="s">
        <v>183</v>
      </c>
      <c r="C61" s="72" t="s">
        <v>91</v>
      </c>
      <c r="D61" s="72" t="s">
        <v>184</v>
      </c>
      <c r="E61" s="72" t="s">
        <v>95</v>
      </c>
      <c r="F61" s="72">
        <v>1</v>
      </c>
      <c r="G61" s="72">
        <v>21</v>
      </c>
      <c r="H61" s="72"/>
      <c r="I61" s="72"/>
      <c r="J61" s="79" t="s">
        <v>96</v>
      </c>
    </row>
    <row r="62" spans="1:10" ht="52.8" x14ac:dyDescent="0.2">
      <c r="A62" s="150">
        <v>21</v>
      </c>
      <c r="B62" s="78" t="s">
        <v>280</v>
      </c>
      <c r="C62" s="72" t="s">
        <v>280</v>
      </c>
      <c r="D62" s="72" t="s">
        <v>280</v>
      </c>
      <c r="E62" s="72" t="s">
        <v>97</v>
      </c>
      <c r="F62" s="72">
        <v>4</v>
      </c>
      <c r="G62" s="72"/>
      <c r="H62" s="72"/>
      <c r="I62" s="72">
        <v>36</v>
      </c>
      <c r="J62" s="79" t="s">
        <v>119</v>
      </c>
    </row>
    <row r="63" spans="1:10" ht="26.4" x14ac:dyDescent="0.2">
      <c r="A63" s="150">
        <v>21</v>
      </c>
      <c r="B63" s="78" t="s">
        <v>280</v>
      </c>
      <c r="C63" s="72" t="s">
        <v>280</v>
      </c>
      <c r="D63" s="72" t="s">
        <v>280</v>
      </c>
      <c r="E63" s="72" t="s">
        <v>99</v>
      </c>
      <c r="F63" s="72">
        <v>2</v>
      </c>
      <c r="G63" s="72">
        <v>6</v>
      </c>
      <c r="H63" s="72"/>
      <c r="I63" s="72"/>
      <c r="J63" s="79" t="s">
        <v>185</v>
      </c>
    </row>
    <row r="64" spans="1:10" ht="26.4" x14ac:dyDescent="0.2">
      <c r="A64" s="150">
        <v>22</v>
      </c>
      <c r="B64" s="78" t="s">
        <v>186</v>
      </c>
      <c r="C64" s="72" t="s">
        <v>168</v>
      </c>
      <c r="D64" s="72" t="s">
        <v>187</v>
      </c>
      <c r="E64" s="72" t="s">
        <v>95</v>
      </c>
      <c r="F64" s="72">
        <v>1</v>
      </c>
      <c r="G64" s="72">
        <v>51</v>
      </c>
      <c r="H64" s="72"/>
      <c r="I64" s="72"/>
      <c r="J64" s="79" t="s">
        <v>188</v>
      </c>
    </row>
    <row r="65" spans="1:10" ht="26.4" x14ac:dyDescent="0.2">
      <c r="A65" s="150">
        <v>22</v>
      </c>
      <c r="B65" s="78" t="s">
        <v>280</v>
      </c>
      <c r="C65" s="72" t="s">
        <v>280</v>
      </c>
      <c r="D65" s="72" t="s">
        <v>280</v>
      </c>
      <c r="E65" s="72" t="s">
        <v>97</v>
      </c>
      <c r="F65" s="72">
        <v>2</v>
      </c>
      <c r="G65" s="72"/>
      <c r="H65" s="72"/>
      <c r="I65" s="72">
        <v>18</v>
      </c>
      <c r="J65" s="79" t="s">
        <v>165</v>
      </c>
    </row>
    <row r="66" spans="1:10" ht="26.4" x14ac:dyDescent="0.2">
      <c r="A66" s="150">
        <v>22</v>
      </c>
      <c r="B66" s="78" t="s">
        <v>280</v>
      </c>
      <c r="C66" s="72" t="s">
        <v>280</v>
      </c>
      <c r="D66" s="72" t="s">
        <v>280</v>
      </c>
      <c r="E66" s="72" t="s">
        <v>99</v>
      </c>
      <c r="F66" s="72">
        <v>1</v>
      </c>
      <c r="G66" s="72">
        <v>6.4</v>
      </c>
      <c r="H66" s="72"/>
      <c r="I66" s="72"/>
      <c r="J66" s="79" t="s">
        <v>189</v>
      </c>
    </row>
    <row r="67" spans="1:10" ht="26.4" x14ac:dyDescent="0.2">
      <c r="A67" s="150">
        <v>23</v>
      </c>
      <c r="B67" s="78" t="s">
        <v>190</v>
      </c>
      <c r="C67" s="72" t="s">
        <v>126</v>
      </c>
      <c r="D67" s="72" t="s">
        <v>191</v>
      </c>
      <c r="E67" s="72" t="s">
        <v>95</v>
      </c>
      <c r="F67" s="72">
        <v>1</v>
      </c>
      <c r="G67" s="72">
        <v>21</v>
      </c>
      <c r="H67" s="72"/>
      <c r="I67" s="72"/>
      <c r="J67" s="79" t="s">
        <v>96</v>
      </c>
    </row>
    <row r="68" spans="1:10" ht="52.8" x14ac:dyDescent="0.2">
      <c r="A68" s="150">
        <v>23</v>
      </c>
      <c r="B68" s="78" t="s">
        <v>280</v>
      </c>
      <c r="C68" s="72" t="s">
        <v>280</v>
      </c>
      <c r="D68" s="72" t="s">
        <v>280</v>
      </c>
      <c r="E68" s="72" t="s">
        <v>97</v>
      </c>
      <c r="F68" s="72">
        <v>4</v>
      </c>
      <c r="G68" s="72"/>
      <c r="H68" s="72"/>
      <c r="I68" s="72">
        <v>36</v>
      </c>
      <c r="J68" s="79" t="s">
        <v>181</v>
      </c>
    </row>
    <row r="69" spans="1:10" ht="26.4" x14ac:dyDescent="0.2">
      <c r="A69" s="150">
        <v>23</v>
      </c>
      <c r="B69" s="78" t="s">
        <v>280</v>
      </c>
      <c r="C69" s="72" t="s">
        <v>280</v>
      </c>
      <c r="D69" s="72" t="s">
        <v>280</v>
      </c>
      <c r="E69" s="72" t="s">
        <v>99</v>
      </c>
      <c r="F69" s="72">
        <v>2</v>
      </c>
      <c r="G69" s="72">
        <v>5.2</v>
      </c>
      <c r="H69" s="72"/>
      <c r="I69" s="72"/>
      <c r="J69" s="79" t="s">
        <v>192</v>
      </c>
    </row>
    <row r="70" spans="1:10" ht="39.6" x14ac:dyDescent="0.2">
      <c r="A70" s="150">
        <v>24</v>
      </c>
      <c r="B70" s="78" t="s">
        <v>193</v>
      </c>
      <c r="C70" s="72" t="s">
        <v>178</v>
      </c>
      <c r="D70" s="72" t="s">
        <v>194</v>
      </c>
      <c r="E70" s="72" t="s">
        <v>95</v>
      </c>
      <c r="F70" s="72">
        <v>1</v>
      </c>
      <c r="G70" s="72">
        <v>30</v>
      </c>
      <c r="H70" s="72"/>
      <c r="I70" s="72"/>
      <c r="J70" s="79" t="s">
        <v>195</v>
      </c>
    </row>
    <row r="71" spans="1:10" ht="52.8" x14ac:dyDescent="0.2">
      <c r="A71" s="150">
        <v>24</v>
      </c>
      <c r="B71" s="78" t="s">
        <v>280</v>
      </c>
      <c r="C71" s="72" t="s">
        <v>280</v>
      </c>
      <c r="D71" s="72" t="s">
        <v>280</v>
      </c>
      <c r="E71" s="72" t="s">
        <v>97</v>
      </c>
      <c r="F71" s="72">
        <v>4</v>
      </c>
      <c r="G71" s="72"/>
      <c r="H71" s="72"/>
      <c r="I71" s="72">
        <v>36</v>
      </c>
      <c r="J71" s="79" t="s">
        <v>181</v>
      </c>
    </row>
    <row r="72" spans="1:10" ht="26.4" x14ac:dyDescent="0.2">
      <c r="A72" s="150">
        <v>24</v>
      </c>
      <c r="B72" s="78" t="s">
        <v>280</v>
      </c>
      <c r="C72" s="72" t="s">
        <v>280</v>
      </c>
      <c r="D72" s="72" t="s">
        <v>280</v>
      </c>
      <c r="E72" s="72" t="s">
        <v>99</v>
      </c>
      <c r="F72" s="72">
        <v>2</v>
      </c>
      <c r="G72" s="72">
        <v>6.8</v>
      </c>
      <c r="H72" s="72"/>
      <c r="I72" s="72"/>
      <c r="J72" s="79" t="s">
        <v>196</v>
      </c>
    </row>
    <row r="73" spans="1:10" ht="26.4" x14ac:dyDescent="0.2">
      <c r="A73" s="150">
        <v>25</v>
      </c>
      <c r="B73" s="78" t="s">
        <v>197</v>
      </c>
      <c r="C73" s="72" t="s">
        <v>126</v>
      </c>
      <c r="D73" s="72" t="s">
        <v>198</v>
      </c>
      <c r="E73" s="72" t="s">
        <v>95</v>
      </c>
      <c r="F73" s="72">
        <v>1</v>
      </c>
      <c r="G73" s="72">
        <v>18</v>
      </c>
      <c r="H73" s="72"/>
      <c r="I73" s="72"/>
      <c r="J73" s="79" t="s">
        <v>123</v>
      </c>
    </row>
    <row r="74" spans="1:10" ht="52.8" x14ac:dyDescent="0.2">
      <c r="A74" s="150">
        <v>25</v>
      </c>
      <c r="B74" s="78" t="s">
        <v>280</v>
      </c>
      <c r="C74" s="72" t="s">
        <v>280</v>
      </c>
      <c r="D74" s="72" t="s">
        <v>280</v>
      </c>
      <c r="E74" s="72" t="s">
        <v>97</v>
      </c>
      <c r="F74" s="72">
        <v>4</v>
      </c>
      <c r="G74" s="72"/>
      <c r="H74" s="72"/>
      <c r="I74" s="72">
        <v>36</v>
      </c>
      <c r="J74" s="79" t="s">
        <v>181</v>
      </c>
    </row>
    <row r="75" spans="1:10" ht="26.4" x14ac:dyDescent="0.2">
      <c r="A75" s="150">
        <v>25</v>
      </c>
      <c r="B75" s="78" t="s">
        <v>280</v>
      </c>
      <c r="C75" s="72" t="s">
        <v>280</v>
      </c>
      <c r="D75" s="72" t="s">
        <v>280</v>
      </c>
      <c r="E75" s="72" t="s">
        <v>99</v>
      </c>
      <c r="F75" s="72">
        <v>2</v>
      </c>
      <c r="G75" s="72">
        <v>5.2</v>
      </c>
      <c r="H75" s="72"/>
      <c r="I75" s="72"/>
      <c r="J75" s="79" t="s">
        <v>192</v>
      </c>
    </row>
    <row r="76" spans="1:10" ht="39.6" x14ac:dyDescent="0.2">
      <c r="A76" s="150">
        <v>26</v>
      </c>
      <c r="B76" s="78" t="s">
        <v>199</v>
      </c>
      <c r="C76" s="72" t="s">
        <v>200</v>
      </c>
      <c r="D76" s="72" t="s">
        <v>201</v>
      </c>
      <c r="E76" s="72" t="s">
        <v>95</v>
      </c>
      <c r="F76" s="72">
        <v>1</v>
      </c>
      <c r="G76" s="72">
        <v>64</v>
      </c>
      <c r="H76" s="72"/>
      <c r="I76" s="72"/>
      <c r="J76" s="79" t="s">
        <v>108</v>
      </c>
    </row>
    <row r="77" spans="1:10" ht="39.6" x14ac:dyDescent="0.2">
      <c r="A77" s="150">
        <v>26</v>
      </c>
      <c r="B77" s="78" t="s">
        <v>280</v>
      </c>
      <c r="C77" s="72" t="s">
        <v>168</v>
      </c>
      <c r="D77" s="72" t="s">
        <v>280</v>
      </c>
      <c r="E77" s="72" t="s">
        <v>95</v>
      </c>
      <c r="F77" s="72">
        <v>3</v>
      </c>
      <c r="G77" s="72">
        <v>180</v>
      </c>
      <c r="H77" s="72"/>
      <c r="I77" s="72"/>
      <c r="J77" s="79" t="s">
        <v>202</v>
      </c>
    </row>
    <row r="78" spans="1:10" ht="39.6" x14ac:dyDescent="0.2">
      <c r="A78" s="150">
        <v>26</v>
      </c>
      <c r="B78" s="78" t="s">
        <v>280</v>
      </c>
      <c r="C78" s="72" t="s">
        <v>280</v>
      </c>
      <c r="D78" s="72" t="s">
        <v>280</v>
      </c>
      <c r="E78" s="72" t="s">
        <v>99</v>
      </c>
      <c r="F78" s="72">
        <v>3</v>
      </c>
      <c r="G78" s="72">
        <v>16</v>
      </c>
      <c r="H78" s="72"/>
      <c r="I78" s="72"/>
      <c r="J78" s="79" t="s">
        <v>203</v>
      </c>
    </row>
    <row r="79" spans="1:10" ht="40.200000000000003" thickBot="1" x14ac:dyDescent="0.25">
      <c r="A79" s="150">
        <v>26</v>
      </c>
      <c r="B79" s="78" t="s">
        <v>280</v>
      </c>
      <c r="C79" s="72" t="s">
        <v>200</v>
      </c>
      <c r="D79" s="72" t="s">
        <v>280</v>
      </c>
      <c r="E79" s="73" t="s">
        <v>99</v>
      </c>
      <c r="F79" s="73">
        <v>1</v>
      </c>
      <c r="G79" s="73">
        <v>10</v>
      </c>
      <c r="H79" s="73"/>
      <c r="I79" s="73"/>
      <c r="J79" s="80" t="s">
        <v>204</v>
      </c>
    </row>
    <row r="80" spans="1:10" ht="16.2" x14ac:dyDescent="0.2">
      <c r="B80" s="197" t="s">
        <v>282</v>
      </c>
      <c r="C80" s="198"/>
      <c r="D80" s="201" t="s">
        <v>41</v>
      </c>
      <c r="E80" s="95">
        <v>25</v>
      </c>
      <c r="F80" s="96"/>
      <c r="G80" s="97">
        <v>34</v>
      </c>
      <c r="H80" s="97">
        <v>0</v>
      </c>
      <c r="I80" s="97">
        <v>77</v>
      </c>
      <c r="J80" s="81"/>
    </row>
    <row r="81" spans="2:10" ht="16.8" thickBot="1" x14ac:dyDescent="0.25">
      <c r="B81" s="199"/>
      <c r="C81" s="200"/>
      <c r="D81" s="202"/>
      <c r="E81" s="98"/>
      <c r="F81" s="99"/>
      <c r="G81" s="100">
        <v>1373.7</v>
      </c>
      <c r="H81" s="100">
        <v>0</v>
      </c>
      <c r="I81" s="100">
        <v>704</v>
      </c>
      <c r="J81" s="82"/>
    </row>
    <row r="82" spans="2:10" ht="16.2" x14ac:dyDescent="0.2">
      <c r="B82" s="197" t="s">
        <v>282</v>
      </c>
      <c r="C82" s="198"/>
      <c r="D82" s="201" t="s">
        <v>42</v>
      </c>
      <c r="E82" s="95">
        <v>26</v>
      </c>
      <c r="F82" s="96"/>
      <c r="G82" s="97">
        <v>34</v>
      </c>
      <c r="H82" s="97">
        <v>0</v>
      </c>
      <c r="I82" s="97">
        <v>77</v>
      </c>
      <c r="J82" s="81"/>
    </row>
    <row r="83" spans="2:10" ht="16.8" thickBot="1" x14ac:dyDescent="0.25">
      <c r="B83" s="199"/>
      <c r="C83" s="200"/>
      <c r="D83" s="202"/>
      <c r="E83" s="98"/>
      <c r="F83" s="99"/>
      <c r="G83" s="100">
        <v>1373.7</v>
      </c>
      <c r="H83" s="100">
        <v>10000</v>
      </c>
      <c r="I83" s="100">
        <v>704</v>
      </c>
      <c r="J83" s="82"/>
    </row>
  </sheetData>
  <mergeCells count="11">
    <mergeCell ref="G2:J2"/>
    <mergeCell ref="E3:E4"/>
    <mergeCell ref="F3:F4"/>
    <mergeCell ref="J3:J4"/>
    <mergeCell ref="B80:C81"/>
    <mergeCell ref="D80:D81"/>
    <mergeCell ref="B82:C83"/>
    <mergeCell ref="D82:D83"/>
    <mergeCell ref="B2:B4"/>
    <mergeCell ref="C2:C4"/>
    <mergeCell ref="D2:D4"/>
  </mergeCells>
  <phoneticPr fontId="2"/>
  <conditionalFormatting sqref="A5:A79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6"/>
  <sheetViews>
    <sheetView showZeros="0" view="pageBreakPreview" zoomScaleNormal="100" workbookViewId="0">
      <selection activeCell="Q7" sqref="Q7"/>
    </sheetView>
  </sheetViews>
  <sheetFormatPr defaultColWidth="9" defaultRowHeight="13.2" x14ac:dyDescent="0.2"/>
  <cols>
    <col min="1" max="1" width="9" style="65"/>
    <col min="2" max="2" width="22.33203125" style="65" customWidth="1"/>
    <col min="3" max="3" width="9" style="65"/>
    <col min="4" max="4" width="25.6640625" style="66" customWidth="1"/>
    <col min="5" max="5" width="13.44140625" style="65" customWidth="1"/>
    <col min="6" max="6" width="3.44140625" style="65" bestFit="1" customWidth="1"/>
    <col min="7" max="10" width="10.6640625" style="65" customWidth="1"/>
    <col min="11" max="11" width="22.44140625" style="66" customWidth="1"/>
    <col min="12" max="16384" width="9" style="65"/>
  </cols>
  <sheetData>
    <row r="1" spans="1:11" ht="19.8" thickBot="1" x14ac:dyDescent="0.25">
      <c r="B1" s="64" t="s">
        <v>39</v>
      </c>
      <c r="C1" s="65" t="s">
        <v>279</v>
      </c>
      <c r="K1" s="67" t="s">
        <v>57</v>
      </c>
    </row>
    <row r="2" spans="1:11" x14ac:dyDescent="0.2">
      <c r="B2" s="219" t="s">
        <v>40</v>
      </c>
      <c r="C2" s="210" t="s">
        <v>32</v>
      </c>
      <c r="D2" s="213" t="s">
        <v>33</v>
      </c>
      <c r="E2" s="70" t="s">
        <v>34</v>
      </c>
      <c r="F2" s="71"/>
      <c r="G2" s="210" t="s">
        <v>4</v>
      </c>
      <c r="H2" s="210"/>
      <c r="I2" s="210"/>
      <c r="J2" s="210"/>
      <c r="K2" s="216"/>
    </row>
    <row r="3" spans="1:11" ht="39.6" x14ac:dyDescent="0.2">
      <c r="B3" s="220"/>
      <c r="C3" s="211"/>
      <c r="D3" s="214"/>
      <c r="E3" s="214" t="s">
        <v>35</v>
      </c>
      <c r="F3" s="193" t="s">
        <v>36</v>
      </c>
      <c r="G3" s="73" t="s">
        <v>82</v>
      </c>
      <c r="H3" s="74" t="s">
        <v>85</v>
      </c>
      <c r="I3" s="74" t="s">
        <v>86</v>
      </c>
      <c r="J3" s="73" t="s">
        <v>88</v>
      </c>
      <c r="K3" s="195" t="s">
        <v>37</v>
      </c>
    </row>
    <row r="4" spans="1:11" ht="13.8" thickBot="1" x14ac:dyDescent="0.25">
      <c r="B4" s="221"/>
      <c r="C4" s="212"/>
      <c r="D4" s="215"/>
      <c r="E4" s="215"/>
      <c r="F4" s="194"/>
      <c r="G4" s="75" t="s">
        <v>84</v>
      </c>
      <c r="H4" s="76" t="s">
        <v>84</v>
      </c>
      <c r="I4" s="76" t="s">
        <v>84</v>
      </c>
      <c r="J4" s="75" t="s">
        <v>84</v>
      </c>
      <c r="K4" s="196"/>
    </row>
    <row r="5" spans="1:11" ht="39.6" x14ac:dyDescent="0.2">
      <c r="A5" s="150">
        <v>1</v>
      </c>
      <c r="B5" s="68" t="s">
        <v>205</v>
      </c>
      <c r="C5" s="69" t="s">
        <v>206</v>
      </c>
      <c r="D5" s="69" t="s">
        <v>207</v>
      </c>
      <c r="E5" s="69" t="s">
        <v>95</v>
      </c>
      <c r="F5" s="69">
        <v>1</v>
      </c>
      <c r="G5" s="69">
        <v>21</v>
      </c>
      <c r="H5" s="69"/>
      <c r="I5" s="69"/>
      <c r="J5" s="69"/>
      <c r="K5" s="77"/>
    </row>
    <row r="6" spans="1:11" ht="26.4" x14ac:dyDescent="0.2">
      <c r="A6" s="150">
        <v>1</v>
      </c>
      <c r="B6" s="78" t="s">
        <v>280</v>
      </c>
      <c r="C6" s="72" t="s">
        <v>280</v>
      </c>
      <c r="D6" s="72" t="s">
        <v>280</v>
      </c>
      <c r="E6" s="72" t="s">
        <v>97</v>
      </c>
      <c r="F6" s="72">
        <v>2</v>
      </c>
      <c r="G6" s="72"/>
      <c r="H6" s="72"/>
      <c r="I6" s="72"/>
      <c r="J6" s="72">
        <v>18</v>
      </c>
      <c r="K6" s="79" t="s">
        <v>208</v>
      </c>
    </row>
    <row r="7" spans="1:11" ht="26.4" x14ac:dyDescent="0.2">
      <c r="A7" s="150">
        <v>1</v>
      </c>
      <c r="B7" s="78" t="s">
        <v>280</v>
      </c>
      <c r="C7" s="72" t="s">
        <v>280</v>
      </c>
      <c r="D7" s="72" t="s">
        <v>280</v>
      </c>
      <c r="E7" s="72" t="s">
        <v>99</v>
      </c>
      <c r="F7" s="72">
        <v>2</v>
      </c>
      <c r="G7" s="72">
        <v>5.8</v>
      </c>
      <c r="H7" s="72"/>
      <c r="I7" s="72"/>
      <c r="J7" s="72"/>
      <c r="K7" s="79" t="s">
        <v>209</v>
      </c>
    </row>
    <row r="8" spans="1:11" ht="26.4" x14ac:dyDescent="0.2">
      <c r="A8" s="150">
        <v>2</v>
      </c>
      <c r="B8" s="78" t="s">
        <v>210</v>
      </c>
      <c r="C8" s="72" t="s">
        <v>211</v>
      </c>
      <c r="D8" s="72" t="s">
        <v>212</v>
      </c>
      <c r="E8" s="72" t="s">
        <v>95</v>
      </c>
      <c r="F8" s="72">
        <v>1</v>
      </c>
      <c r="G8" s="72">
        <v>18</v>
      </c>
      <c r="H8" s="72"/>
      <c r="I8" s="72"/>
      <c r="J8" s="72"/>
      <c r="K8" s="79" t="s">
        <v>213</v>
      </c>
    </row>
    <row r="9" spans="1:11" ht="26.4" x14ac:dyDescent="0.2">
      <c r="A9" s="150">
        <v>2</v>
      </c>
      <c r="B9" s="78" t="s">
        <v>280</v>
      </c>
      <c r="C9" s="72" t="s">
        <v>280</v>
      </c>
      <c r="D9" s="72" t="s">
        <v>280</v>
      </c>
      <c r="E9" s="72" t="s">
        <v>99</v>
      </c>
      <c r="F9" s="72">
        <v>2</v>
      </c>
      <c r="G9" s="72">
        <v>7.9</v>
      </c>
      <c r="H9" s="72"/>
      <c r="I9" s="72"/>
      <c r="J9" s="72"/>
      <c r="K9" s="79" t="s">
        <v>214</v>
      </c>
    </row>
    <row r="10" spans="1:11" ht="39.6" x14ac:dyDescent="0.2">
      <c r="A10" s="150">
        <v>3</v>
      </c>
      <c r="B10" s="78" t="s">
        <v>215</v>
      </c>
      <c r="C10" s="72" t="s">
        <v>216</v>
      </c>
      <c r="D10" s="72" t="s">
        <v>217</v>
      </c>
      <c r="E10" s="72" t="s">
        <v>95</v>
      </c>
      <c r="F10" s="72">
        <v>1</v>
      </c>
      <c r="G10" s="72">
        <v>28</v>
      </c>
      <c r="H10" s="72"/>
      <c r="I10" s="72"/>
      <c r="J10" s="72"/>
      <c r="K10" s="79"/>
    </row>
    <row r="11" spans="1:11" ht="26.4" x14ac:dyDescent="0.2">
      <c r="A11" s="150">
        <v>3</v>
      </c>
      <c r="B11" s="78" t="s">
        <v>280</v>
      </c>
      <c r="C11" s="72" t="s">
        <v>280</v>
      </c>
      <c r="D11" s="72" t="s">
        <v>280</v>
      </c>
      <c r="E11" s="72" t="s">
        <v>97</v>
      </c>
      <c r="F11" s="72">
        <v>2</v>
      </c>
      <c r="G11" s="72"/>
      <c r="H11" s="72"/>
      <c r="I11" s="72"/>
      <c r="J11" s="72">
        <v>18</v>
      </c>
      <c r="K11" s="79" t="s">
        <v>218</v>
      </c>
    </row>
    <row r="12" spans="1:11" ht="26.4" x14ac:dyDescent="0.2">
      <c r="A12" s="150">
        <v>3</v>
      </c>
      <c r="B12" s="78" t="s">
        <v>280</v>
      </c>
      <c r="C12" s="72" t="s">
        <v>280</v>
      </c>
      <c r="D12" s="72" t="s">
        <v>280</v>
      </c>
      <c r="E12" s="72" t="s">
        <v>99</v>
      </c>
      <c r="F12" s="72">
        <v>2</v>
      </c>
      <c r="G12" s="72">
        <v>6.2</v>
      </c>
      <c r="H12" s="72"/>
      <c r="I12" s="72"/>
      <c r="J12" s="72"/>
      <c r="K12" s="79" t="s">
        <v>219</v>
      </c>
    </row>
    <row r="13" spans="1:11" ht="26.4" x14ac:dyDescent="0.2">
      <c r="A13" s="150">
        <v>4</v>
      </c>
      <c r="B13" s="78" t="s">
        <v>220</v>
      </c>
      <c r="C13" s="72" t="s">
        <v>149</v>
      </c>
      <c r="D13" s="72" t="s">
        <v>221</v>
      </c>
      <c r="E13" s="72" t="s">
        <v>95</v>
      </c>
      <c r="F13" s="72">
        <v>2</v>
      </c>
      <c r="G13" s="72">
        <v>92</v>
      </c>
      <c r="H13" s="72"/>
      <c r="I13" s="72"/>
      <c r="J13" s="72"/>
      <c r="K13" s="79" t="s">
        <v>222</v>
      </c>
    </row>
    <row r="14" spans="1:11" ht="26.4" x14ac:dyDescent="0.2">
      <c r="A14" s="150">
        <v>4</v>
      </c>
      <c r="B14" s="78" t="s">
        <v>280</v>
      </c>
      <c r="C14" s="72" t="s">
        <v>280</v>
      </c>
      <c r="D14" s="72" t="s">
        <v>280</v>
      </c>
      <c r="E14" s="72" t="s">
        <v>97</v>
      </c>
      <c r="F14" s="72">
        <v>2</v>
      </c>
      <c r="G14" s="72"/>
      <c r="H14" s="72"/>
      <c r="I14" s="72"/>
      <c r="J14" s="72">
        <v>18</v>
      </c>
      <c r="K14" s="79" t="s">
        <v>218</v>
      </c>
    </row>
    <row r="15" spans="1:11" ht="26.4" x14ac:dyDescent="0.2">
      <c r="A15" s="150">
        <v>4</v>
      </c>
      <c r="B15" s="78" t="s">
        <v>280</v>
      </c>
      <c r="C15" s="72" t="s">
        <v>280</v>
      </c>
      <c r="D15" s="72" t="s">
        <v>280</v>
      </c>
      <c r="E15" s="72" t="s">
        <v>99</v>
      </c>
      <c r="F15" s="72">
        <v>2</v>
      </c>
      <c r="G15" s="72">
        <v>6.9</v>
      </c>
      <c r="H15" s="72"/>
      <c r="I15" s="72"/>
      <c r="J15" s="72"/>
      <c r="K15" s="79" t="s">
        <v>223</v>
      </c>
    </row>
    <row r="16" spans="1:11" ht="26.4" x14ac:dyDescent="0.2">
      <c r="A16" s="150">
        <v>5</v>
      </c>
      <c r="B16" s="78" t="s">
        <v>224</v>
      </c>
      <c r="C16" s="72" t="s">
        <v>211</v>
      </c>
      <c r="D16" s="72" t="s">
        <v>225</v>
      </c>
      <c r="E16" s="72" t="s">
        <v>128</v>
      </c>
      <c r="F16" s="72">
        <v>1</v>
      </c>
      <c r="G16" s="72"/>
      <c r="H16" s="72"/>
      <c r="I16" s="72"/>
      <c r="J16" s="72">
        <v>13</v>
      </c>
      <c r="K16" s="79" t="s">
        <v>226</v>
      </c>
    </row>
    <row r="17" spans="1:11" ht="26.4" x14ac:dyDescent="0.2">
      <c r="A17" s="150">
        <v>5</v>
      </c>
      <c r="B17" s="78" t="s">
        <v>280</v>
      </c>
      <c r="C17" s="72" t="s">
        <v>280</v>
      </c>
      <c r="D17" s="72" t="s">
        <v>280</v>
      </c>
      <c r="E17" s="72" t="s">
        <v>99</v>
      </c>
      <c r="F17" s="72">
        <v>1</v>
      </c>
      <c r="G17" s="72"/>
      <c r="H17" s="72">
        <v>6</v>
      </c>
      <c r="I17" s="72"/>
      <c r="J17" s="72"/>
      <c r="K17" s="79" t="s">
        <v>226</v>
      </c>
    </row>
    <row r="18" spans="1:11" ht="26.4" x14ac:dyDescent="0.2">
      <c r="A18" s="150">
        <v>6</v>
      </c>
      <c r="B18" s="78" t="s">
        <v>227</v>
      </c>
      <c r="C18" s="72" t="s">
        <v>149</v>
      </c>
      <c r="D18" s="72" t="s">
        <v>228</v>
      </c>
      <c r="E18" s="72" t="s">
        <v>97</v>
      </c>
      <c r="F18" s="72">
        <v>2</v>
      </c>
      <c r="G18" s="72"/>
      <c r="H18" s="72"/>
      <c r="I18" s="72"/>
      <c r="J18" s="72">
        <v>18</v>
      </c>
      <c r="K18" s="79" t="s">
        <v>229</v>
      </c>
    </row>
    <row r="19" spans="1:11" ht="39.6" x14ac:dyDescent="0.2">
      <c r="A19" s="150">
        <v>7</v>
      </c>
      <c r="B19" s="78" t="s">
        <v>230</v>
      </c>
      <c r="C19" s="72" t="s">
        <v>206</v>
      </c>
      <c r="D19" s="72" t="s">
        <v>231</v>
      </c>
      <c r="E19" s="72" t="s">
        <v>95</v>
      </c>
      <c r="F19" s="72">
        <v>2</v>
      </c>
      <c r="G19" s="72">
        <v>99</v>
      </c>
      <c r="H19" s="72"/>
      <c r="I19" s="72"/>
      <c r="J19" s="72"/>
      <c r="K19" s="79" t="s">
        <v>232</v>
      </c>
    </row>
    <row r="20" spans="1:11" ht="26.4" x14ac:dyDescent="0.2">
      <c r="A20" s="150">
        <v>7</v>
      </c>
      <c r="B20" s="78" t="s">
        <v>280</v>
      </c>
      <c r="C20" s="72" t="s">
        <v>280</v>
      </c>
      <c r="D20" s="72" t="s">
        <v>280</v>
      </c>
      <c r="E20" s="72" t="s">
        <v>99</v>
      </c>
      <c r="F20" s="72">
        <v>2</v>
      </c>
      <c r="G20" s="72">
        <v>7.2</v>
      </c>
      <c r="H20" s="72"/>
      <c r="I20" s="72"/>
      <c r="J20" s="72"/>
      <c r="K20" s="79" t="s">
        <v>233</v>
      </c>
    </row>
    <row r="21" spans="1:11" ht="39.6" x14ac:dyDescent="0.2">
      <c r="A21" s="150">
        <v>8</v>
      </c>
      <c r="B21" s="78" t="s">
        <v>234</v>
      </c>
      <c r="C21" s="72" t="s">
        <v>235</v>
      </c>
      <c r="D21" s="72" t="s">
        <v>236</v>
      </c>
      <c r="E21" s="72" t="s">
        <v>237</v>
      </c>
      <c r="F21" s="72">
        <v>1</v>
      </c>
      <c r="G21" s="72"/>
      <c r="H21" s="72"/>
      <c r="I21" s="72">
        <v>900</v>
      </c>
      <c r="J21" s="72"/>
      <c r="K21" s="79"/>
    </row>
    <row r="22" spans="1:11" ht="39.6" x14ac:dyDescent="0.2">
      <c r="A22" s="150">
        <v>9</v>
      </c>
      <c r="B22" s="78" t="s">
        <v>238</v>
      </c>
      <c r="C22" s="72" t="s">
        <v>280</v>
      </c>
      <c r="D22" s="72" t="s">
        <v>239</v>
      </c>
      <c r="E22" s="72" t="s">
        <v>95</v>
      </c>
      <c r="F22" s="72">
        <v>2</v>
      </c>
      <c r="G22" s="72">
        <v>68</v>
      </c>
      <c r="H22" s="72"/>
      <c r="I22" s="72"/>
      <c r="J22" s="72"/>
      <c r="K22" s="79" t="s">
        <v>240</v>
      </c>
    </row>
    <row r="23" spans="1:11" ht="26.4" x14ac:dyDescent="0.2">
      <c r="A23" s="150">
        <v>9</v>
      </c>
      <c r="B23" s="78" t="s">
        <v>280</v>
      </c>
      <c r="C23" s="72" t="s">
        <v>280</v>
      </c>
      <c r="D23" s="72" t="s">
        <v>280</v>
      </c>
      <c r="E23" s="72" t="s">
        <v>99</v>
      </c>
      <c r="F23" s="72">
        <v>1</v>
      </c>
      <c r="G23" s="72">
        <v>2.9</v>
      </c>
      <c r="H23" s="72"/>
      <c r="I23" s="72"/>
      <c r="J23" s="72"/>
      <c r="K23" s="79" t="s">
        <v>241</v>
      </c>
    </row>
    <row r="24" spans="1:11" ht="52.8" x14ac:dyDescent="0.2">
      <c r="A24" s="150">
        <v>10</v>
      </c>
      <c r="B24" s="78" t="s">
        <v>242</v>
      </c>
      <c r="C24" s="72" t="s">
        <v>243</v>
      </c>
      <c r="D24" s="72" t="s">
        <v>244</v>
      </c>
      <c r="E24" s="72" t="s">
        <v>97</v>
      </c>
      <c r="F24" s="72">
        <v>4</v>
      </c>
      <c r="G24" s="72"/>
      <c r="H24" s="72"/>
      <c r="I24" s="72"/>
      <c r="J24" s="72">
        <v>36</v>
      </c>
      <c r="K24" s="79" t="s">
        <v>245</v>
      </c>
    </row>
    <row r="25" spans="1:11" ht="26.4" x14ac:dyDescent="0.2">
      <c r="A25" s="150">
        <v>11</v>
      </c>
      <c r="B25" s="78" t="s">
        <v>246</v>
      </c>
      <c r="C25" s="72" t="s">
        <v>280</v>
      </c>
      <c r="D25" s="72" t="s">
        <v>247</v>
      </c>
      <c r="E25" s="72" t="s">
        <v>97</v>
      </c>
      <c r="F25" s="72">
        <v>2</v>
      </c>
      <c r="G25" s="72"/>
      <c r="H25" s="72"/>
      <c r="I25" s="72"/>
      <c r="J25" s="72">
        <v>18</v>
      </c>
      <c r="K25" s="79" t="s">
        <v>208</v>
      </c>
    </row>
    <row r="26" spans="1:11" ht="26.4" x14ac:dyDescent="0.2">
      <c r="A26" s="150">
        <v>12</v>
      </c>
      <c r="B26" s="78" t="s">
        <v>248</v>
      </c>
      <c r="C26" s="72" t="s">
        <v>211</v>
      </c>
      <c r="D26" s="72" t="s">
        <v>249</v>
      </c>
      <c r="E26" s="72" t="s">
        <v>95</v>
      </c>
      <c r="F26" s="72">
        <v>1</v>
      </c>
      <c r="G26" s="72">
        <v>15</v>
      </c>
      <c r="H26" s="72"/>
      <c r="I26" s="72"/>
      <c r="J26" s="72"/>
      <c r="K26" s="79" t="s">
        <v>250</v>
      </c>
    </row>
    <row r="27" spans="1:11" ht="26.4" x14ac:dyDescent="0.2">
      <c r="A27" s="150">
        <v>12</v>
      </c>
      <c r="B27" s="78" t="s">
        <v>280</v>
      </c>
      <c r="C27" s="72" t="s">
        <v>280</v>
      </c>
      <c r="D27" s="72" t="s">
        <v>280</v>
      </c>
      <c r="E27" s="72" t="s">
        <v>99</v>
      </c>
      <c r="F27" s="72">
        <v>1</v>
      </c>
      <c r="G27" s="72">
        <v>3</v>
      </c>
      <c r="H27" s="72"/>
      <c r="I27" s="72"/>
      <c r="J27" s="72"/>
      <c r="K27" s="79" t="s">
        <v>241</v>
      </c>
    </row>
    <row r="28" spans="1:11" ht="39.6" x14ac:dyDescent="0.2">
      <c r="A28" s="150">
        <v>13</v>
      </c>
      <c r="B28" s="78" t="s">
        <v>251</v>
      </c>
      <c r="C28" s="72" t="s">
        <v>243</v>
      </c>
      <c r="D28" s="72" t="s">
        <v>252</v>
      </c>
      <c r="E28" s="72" t="s">
        <v>95</v>
      </c>
      <c r="F28" s="72">
        <v>1</v>
      </c>
      <c r="G28" s="72">
        <v>32</v>
      </c>
      <c r="H28" s="72"/>
      <c r="I28" s="72"/>
      <c r="J28" s="72"/>
      <c r="K28" s="79"/>
    </row>
    <row r="29" spans="1:11" ht="26.4" x14ac:dyDescent="0.2">
      <c r="A29" s="150">
        <v>13</v>
      </c>
      <c r="B29" s="78" t="s">
        <v>280</v>
      </c>
      <c r="C29" s="72" t="s">
        <v>280</v>
      </c>
      <c r="D29" s="72" t="s">
        <v>280</v>
      </c>
      <c r="E29" s="72" t="s">
        <v>97</v>
      </c>
      <c r="F29" s="72">
        <v>2</v>
      </c>
      <c r="G29" s="72"/>
      <c r="H29" s="72"/>
      <c r="I29" s="72"/>
      <c r="J29" s="72">
        <v>18</v>
      </c>
      <c r="K29" s="79" t="s">
        <v>253</v>
      </c>
    </row>
    <row r="30" spans="1:11" ht="26.4" x14ac:dyDescent="0.2">
      <c r="A30" s="150">
        <v>13</v>
      </c>
      <c r="B30" s="78" t="s">
        <v>280</v>
      </c>
      <c r="C30" s="72" t="s">
        <v>280</v>
      </c>
      <c r="D30" s="72" t="s">
        <v>280</v>
      </c>
      <c r="E30" s="72" t="s">
        <v>99</v>
      </c>
      <c r="F30" s="72">
        <v>2</v>
      </c>
      <c r="G30" s="72">
        <v>5.2</v>
      </c>
      <c r="H30" s="72"/>
      <c r="I30" s="72"/>
      <c r="J30" s="72"/>
      <c r="K30" s="79" t="s">
        <v>254</v>
      </c>
    </row>
    <row r="31" spans="1:11" ht="39.6" x14ac:dyDescent="0.2">
      <c r="A31" s="150">
        <v>14</v>
      </c>
      <c r="B31" s="78" t="s">
        <v>255</v>
      </c>
      <c r="C31" s="72" t="s">
        <v>280</v>
      </c>
      <c r="D31" s="72" t="s">
        <v>256</v>
      </c>
      <c r="E31" s="72" t="s">
        <v>95</v>
      </c>
      <c r="F31" s="72">
        <v>2</v>
      </c>
      <c r="G31" s="72">
        <v>100</v>
      </c>
      <c r="H31" s="72"/>
      <c r="I31" s="72"/>
      <c r="J31" s="72"/>
      <c r="K31" s="79" t="s">
        <v>257</v>
      </c>
    </row>
    <row r="32" spans="1:11" ht="26.4" x14ac:dyDescent="0.2">
      <c r="A32" s="150">
        <v>14</v>
      </c>
      <c r="B32" s="78" t="s">
        <v>280</v>
      </c>
      <c r="C32" s="72" t="s">
        <v>280</v>
      </c>
      <c r="D32" s="72" t="s">
        <v>280</v>
      </c>
      <c r="E32" s="72" t="s">
        <v>99</v>
      </c>
      <c r="F32" s="72">
        <v>2</v>
      </c>
      <c r="G32" s="72">
        <v>7.3</v>
      </c>
      <c r="H32" s="72"/>
      <c r="I32" s="72"/>
      <c r="J32" s="72"/>
      <c r="K32" s="79" t="s">
        <v>258</v>
      </c>
    </row>
    <row r="33" spans="1:11" ht="39.6" x14ac:dyDescent="0.2">
      <c r="A33" s="150">
        <v>15</v>
      </c>
      <c r="B33" s="78" t="s">
        <v>259</v>
      </c>
      <c r="C33" s="72" t="s">
        <v>211</v>
      </c>
      <c r="D33" s="72" t="s">
        <v>260</v>
      </c>
      <c r="E33" s="72" t="s">
        <v>95</v>
      </c>
      <c r="F33" s="72">
        <v>1</v>
      </c>
      <c r="G33" s="72">
        <v>48</v>
      </c>
      <c r="H33" s="72"/>
      <c r="I33" s="72"/>
      <c r="J33" s="72"/>
      <c r="K33" s="79" t="s">
        <v>261</v>
      </c>
    </row>
    <row r="34" spans="1:11" ht="52.8" x14ac:dyDescent="0.2">
      <c r="A34" s="150">
        <v>15</v>
      </c>
      <c r="B34" s="78" t="s">
        <v>280</v>
      </c>
      <c r="C34" s="72" t="s">
        <v>280</v>
      </c>
      <c r="D34" s="72" t="s">
        <v>280</v>
      </c>
      <c r="E34" s="72" t="s">
        <v>97</v>
      </c>
      <c r="F34" s="72">
        <v>4</v>
      </c>
      <c r="G34" s="72"/>
      <c r="H34" s="72"/>
      <c r="I34" s="72"/>
      <c r="J34" s="72">
        <v>36</v>
      </c>
      <c r="K34" s="79" t="s">
        <v>262</v>
      </c>
    </row>
    <row r="35" spans="1:11" ht="26.4" x14ac:dyDescent="0.2">
      <c r="A35" s="150">
        <v>15</v>
      </c>
      <c r="B35" s="78" t="s">
        <v>280</v>
      </c>
      <c r="C35" s="72" t="s">
        <v>280</v>
      </c>
      <c r="D35" s="72" t="s">
        <v>280</v>
      </c>
      <c r="E35" s="72" t="s">
        <v>99</v>
      </c>
      <c r="F35" s="72">
        <v>2</v>
      </c>
      <c r="G35" s="72">
        <v>9.9</v>
      </c>
      <c r="H35" s="72"/>
      <c r="I35" s="72"/>
      <c r="J35" s="72"/>
      <c r="K35" s="79" t="s">
        <v>254</v>
      </c>
    </row>
    <row r="36" spans="1:11" ht="105.6" x14ac:dyDescent="0.2">
      <c r="A36" s="150">
        <v>16</v>
      </c>
      <c r="B36" s="78" t="s">
        <v>263</v>
      </c>
      <c r="C36" s="72" t="s">
        <v>264</v>
      </c>
      <c r="D36" s="72" t="s">
        <v>265</v>
      </c>
      <c r="E36" s="72" t="s">
        <v>95</v>
      </c>
      <c r="F36" s="72">
        <v>2</v>
      </c>
      <c r="G36" s="72">
        <v>101.5</v>
      </c>
      <c r="H36" s="72"/>
      <c r="I36" s="72"/>
      <c r="J36" s="72"/>
      <c r="K36" s="79" t="s">
        <v>266</v>
      </c>
    </row>
    <row r="37" spans="1:11" ht="26.4" x14ac:dyDescent="0.2">
      <c r="A37" s="150">
        <v>16</v>
      </c>
      <c r="B37" s="78" t="s">
        <v>280</v>
      </c>
      <c r="C37" s="72" t="s">
        <v>280</v>
      </c>
      <c r="D37" s="72" t="s">
        <v>280</v>
      </c>
      <c r="E37" s="72" t="s">
        <v>99</v>
      </c>
      <c r="F37" s="72">
        <v>2</v>
      </c>
      <c r="G37" s="72">
        <v>12.4</v>
      </c>
      <c r="H37" s="72"/>
      <c r="I37" s="72"/>
      <c r="J37" s="72"/>
      <c r="K37" s="79" t="s">
        <v>267</v>
      </c>
    </row>
    <row r="38" spans="1:11" ht="26.4" x14ac:dyDescent="0.2">
      <c r="A38" s="150">
        <v>17</v>
      </c>
      <c r="B38" s="78" t="s">
        <v>268</v>
      </c>
      <c r="C38" s="72" t="s">
        <v>280</v>
      </c>
      <c r="D38" s="72" t="s">
        <v>269</v>
      </c>
      <c r="E38" s="72" t="s">
        <v>95</v>
      </c>
      <c r="F38" s="72">
        <v>1</v>
      </c>
      <c r="G38" s="72">
        <v>24</v>
      </c>
      <c r="H38" s="72"/>
      <c r="I38" s="72"/>
      <c r="J38" s="72"/>
      <c r="K38" s="79" t="s">
        <v>270</v>
      </c>
    </row>
    <row r="39" spans="1:11" ht="26.4" x14ac:dyDescent="0.2">
      <c r="A39" s="150">
        <v>17</v>
      </c>
      <c r="B39" s="78" t="s">
        <v>280</v>
      </c>
      <c r="C39" s="72" t="s">
        <v>280</v>
      </c>
      <c r="D39" s="72" t="s">
        <v>280</v>
      </c>
      <c r="E39" s="72" t="s">
        <v>99</v>
      </c>
      <c r="F39" s="72">
        <v>2</v>
      </c>
      <c r="G39" s="72">
        <v>5.8</v>
      </c>
      <c r="H39" s="72"/>
      <c r="I39" s="72"/>
      <c r="J39" s="72"/>
      <c r="K39" s="79" t="s">
        <v>271</v>
      </c>
    </row>
    <row r="40" spans="1:11" ht="105.6" x14ac:dyDescent="0.2">
      <c r="A40" s="150">
        <v>18</v>
      </c>
      <c r="B40" s="78" t="s">
        <v>272</v>
      </c>
      <c r="C40" s="72" t="s">
        <v>280</v>
      </c>
      <c r="D40" s="72" t="s">
        <v>273</v>
      </c>
      <c r="E40" s="72" t="s">
        <v>95</v>
      </c>
      <c r="F40" s="72">
        <v>4</v>
      </c>
      <c r="G40" s="72">
        <v>280.8</v>
      </c>
      <c r="H40" s="72"/>
      <c r="I40" s="72"/>
      <c r="J40" s="72"/>
      <c r="K40" s="79" t="s">
        <v>274</v>
      </c>
    </row>
    <row r="41" spans="1:11" ht="52.8" x14ac:dyDescent="0.2">
      <c r="A41" s="150">
        <v>18</v>
      </c>
      <c r="B41" s="78" t="s">
        <v>280</v>
      </c>
      <c r="C41" s="72" t="s">
        <v>280</v>
      </c>
      <c r="D41" s="72" t="s">
        <v>280</v>
      </c>
      <c r="E41" s="72" t="s">
        <v>99</v>
      </c>
      <c r="F41" s="72">
        <v>4</v>
      </c>
      <c r="G41" s="72">
        <v>28.5</v>
      </c>
      <c r="H41" s="72"/>
      <c r="I41" s="72"/>
      <c r="J41" s="72"/>
      <c r="K41" s="79" t="s">
        <v>275</v>
      </c>
    </row>
    <row r="42" spans="1:11" ht="159" thickBot="1" x14ac:dyDescent="0.25">
      <c r="A42" s="150">
        <v>19</v>
      </c>
      <c r="B42" s="78" t="s">
        <v>276</v>
      </c>
      <c r="C42" s="72" t="s">
        <v>280</v>
      </c>
      <c r="D42" s="72" t="s">
        <v>277</v>
      </c>
      <c r="E42" s="73" t="s">
        <v>237</v>
      </c>
      <c r="F42" s="73">
        <v>1</v>
      </c>
      <c r="G42" s="73"/>
      <c r="H42" s="73"/>
      <c r="I42" s="73">
        <v>100</v>
      </c>
      <c r="J42" s="73"/>
      <c r="K42" s="80" t="s">
        <v>278</v>
      </c>
    </row>
    <row r="43" spans="1:11" ht="16.2" x14ac:dyDescent="0.2">
      <c r="B43" s="197" t="s">
        <v>281</v>
      </c>
      <c r="C43" s="198"/>
      <c r="D43" s="201" t="s">
        <v>41</v>
      </c>
      <c r="E43" s="95">
        <v>19</v>
      </c>
      <c r="F43" s="96"/>
      <c r="G43" s="97">
        <v>21</v>
      </c>
      <c r="H43" s="97">
        <v>0</v>
      </c>
      <c r="I43" s="97">
        <v>0</v>
      </c>
      <c r="J43" s="97">
        <v>21</v>
      </c>
      <c r="K43" s="81"/>
    </row>
    <row r="44" spans="1:11" ht="16.8" thickBot="1" x14ac:dyDescent="0.25">
      <c r="B44" s="199"/>
      <c r="C44" s="200"/>
      <c r="D44" s="202"/>
      <c r="E44" s="98"/>
      <c r="F44" s="99"/>
      <c r="G44" s="100">
        <v>1036.2999999999997</v>
      </c>
      <c r="H44" s="100">
        <v>6</v>
      </c>
      <c r="I44" s="100">
        <v>1000</v>
      </c>
      <c r="J44" s="100">
        <v>193</v>
      </c>
      <c r="K44" s="82"/>
    </row>
    <row r="45" spans="1:11" ht="16.2" x14ac:dyDescent="0.2">
      <c r="B45" s="197" t="s">
        <v>281</v>
      </c>
      <c r="C45" s="198"/>
      <c r="D45" s="201" t="s">
        <v>42</v>
      </c>
      <c r="E45" s="95">
        <v>19</v>
      </c>
      <c r="F45" s="96"/>
      <c r="G45" s="97">
        <v>21</v>
      </c>
      <c r="H45" s="97">
        <v>0</v>
      </c>
      <c r="I45" s="97">
        <v>0</v>
      </c>
      <c r="J45" s="97">
        <v>21</v>
      </c>
      <c r="K45" s="81"/>
    </row>
    <row r="46" spans="1:11" ht="16.8" thickBot="1" x14ac:dyDescent="0.25">
      <c r="B46" s="199"/>
      <c r="C46" s="200"/>
      <c r="D46" s="202"/>
      <c r="E46" s="98"/>
      <c r="F46" s="99"/>
      <c r="G46" s="100">
        <v>1036.2999999999997</v>
      </c>
      <c r="H46" s="100">
        <v>6</v>
      </c>
      <c r="I46" s="100">
        <v>1000</v>
      </c>
      <c r="J46" s="100">
        <v>193</v>
      </c>
      <c r="K46" s="82"/>
    </row>
  </sheetData>
  <mergeCells count="11">
    <mergeCell ref="G2:K2"/>
    <mergeCell ref="E3:E4"/>
    <mergeCell ref="F3:F4"/>
    <mergeCell ref="K3:K4"/>
    <mergeCell ref="B43:C44"/>
    <mergeCell ref="D43:D44"/>
    <mergeCell ref="B45:C46"/>
    <mergeCell ref="D45:D46"/>
    <mergeCell ref="B2:B4"/>
    <mergeCell ref="C2:C4"/>
    <mergeCell ref="D2:D4"/>
  </mergeCells>
  <phoneticPr fontId="2"/>
  <conditionalFormatting sqref="A5:A42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177</vt:i4>
      </vt:variant>
    </vt:vector>
  </HeadingPairs>
  <TitlesOfParts>
    <vt:vector size="185" baseType="lpstr">
      <vt:lpstr>設計書</vt:lpstr>
      <vt:lpstr>所属別事業量一覧表</vt:lpstr>
      <vt:lpstr>場所表_安芸高田_新規</vt:lpstr>
      <vt:lpstr>場所表_新規</vt:lpstr>
      <vt:lpstr>場所表_更新</vt:lpstr>
      <vt:lpstr>場所表_山県_新規</vt:lpstr>
      <vt:lpstr>場所表_山県_更新</vt:lpstr>
      <vt:lpstr>場所表_安芸高田_更新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場所表_安芸高田_更新!EditCol</vt:lpstr>
      <vt:lpstr>場所表_安芸高田_新規!EditCol</vt:lpstr>
      <vt:lpstr>場所表_更新!EditCol</vt:lpstr>
      <vt:lpstr>場所表_山県_更新!EditCol</vt:lpstr>
      <vt:lpstr>場所表_新規!EditCol</vt:lpstr>
      <vt:lpstr>場所表_安芸高田_更新!EditRow</vt:lpstr>
      <vt:lpstr>場所表_安芸高田_新規!EditRow</vt:lpstr>
      <vt:lpstr>場所表_更新!EditRow</vt:lpstr>
      <vt:lpstr>場所表_山県_更新!EditRow</vt:lpstr>
      <vt:lpstr>場所表_新規!EditRow</vt:lpstr>
      <vt:lpstr>場所表_安芸高田_更新!EndCol</vt:lpstr>
      <vt:lpstr>場所表_安芸高田_新規!EndCol</vt:lpstr>
      <vt:lpstr>場所表_更新!EndCol</vt:lpstr>
      <vt:lpstr>場所表_山県_更新!EndCol</vt:lpstr>
      <vt:lpstr>場所表_新規!EndCol</vt:lpstr>
      <vt:lpstr>場所表_安芸高田_更新!EndRow</vt:lpstr>
      <vt:lpstr>場所表_安芸高田_新規!EndRow</vt:lpstr>
      <vt:lpstr>場所表_更新!EndRow</vt:lpstr>
      <vt:lpstr>場所表_山県_更新!EndRow</vt:lpstr>
      <vt:lpstr>場所表_新規!EndRow</vt:lpstr>
      <vt:lpstr>所属別事業量一覧表!INSERT_START</vt:lpstr>
      <vt:lpstr>設計書!INSERT_START</vt:lpstr>
      <vt:lpstr>所属別事業量一覧表!Print_Area</vt:lpstr>
      <vt:lpstr>場所表_安芸高田_更新!Print_Area</vt:lpstr>
      <vt:lpstr>場所表_安芸高田_新規!Print_Area</vt:lpstr>
      <vt:lpstr>場所表_更新!Print_Area</vt:lpstr>
      <vt:lpstr>場所表_山県_更新!Print_Area</vt:lpstr>
      <vt:lpstr>場所表_山県_新規!Print_Area</vt:lpstr>
      <vt:lpstr>場所表_新規!Print_Area</vt:lpstr>
      <vt:lpstr>設計書!Print_Area</vt:lpstr>
      <vt:lpstr>場所表_安芸高田_更新!Print_Titles</vt:lpstr>
      <vt:lpstr>場所表_安芸高田_新規!Print_Titles</vt:lpstr>
      <vt:lpstr>場所表_更新!Print_Titles</vt:lpstr>
      <vt:lpstr>場所表_山県_更新!Print_Titles</vt:lpstr>
      <vt:lpstr>場所表_山県_新規!Print_Titles</vt:lpstr>
      <vt:lpstr>場所表_新規!Print_Titles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場所表_安芸高田_更新!StartCol</vt:lpstr>
      <vt:lpstr>場所表_安芸高田_新規!StartCol</vt:lpstr>
      <vt:lpstr>場所表_更新!StartCol</vt:lpstr>
      <vt:lpstr>場所表_山県_更新!StartCol</vt:lpstr>
      <vt:lpstr>場所表_山県_新規!StartCol</vt:lpstr>
      <vt:lpstr>場所表_新規!StartCol</vt:lpstr>
      <vt:lpstr>場所表_安芸高田_更新!StartRow</vt:lpstr>
      <vt:lpstr>場所表_安芸高田_新規!StartRow</vt:lpstr>
      <vt:lpstr>場所表_更新!StartRow</vt:lpstr>
      <vt:lpstr>場所表_山県_更新!StartRow</vt:lpstr>
      <vt:lpstr>場所表_山県_新規!StartRow</vt:lpstr>
      <vt:lpstr>場所表_新規!StartRow</vt:lpstr>
      <vt:lpstr>所属別事業量一覧表!データ</vt:lpstr>
      <vt:lpstr>所属別事業量一覧表!一覧表</vt:lpstr>
      <vt:lpstr>場所表_安芸高田_更新!一覧表</vt:lpstr>
      <vt:lpstr>場所表_安芸高田_新規!一覧表</vt:lpstr>
      <vt:lpstr>場所表_更新!一覧表</vt:lpstr>
      <vt:lpstr>場所表_山県_更新!一覧表</vt:lpstr>
      <vt:lpstr>場所表_山県_新規!一覧表</vt:lpstr>
      <vt:lpstr>場所表_新規!一覧表</vt:lpstr>
      <vt:lpstr>設計書!一覧表</vt:lpstr>
      <vt:lpstr>場所表_更新!規制番号</vt:lpstr>
      <vt:lpstr>場所表_安芸高田_新規!区分</vt:lpstr>
      <vt:lpstr>場所表_山県_新規!区分</vt:lpstr>
      <vt:lpstr>場所表_新規!区分</vt:lpstr>
      <vt:lpstr>場所表_安芸高田_更新!警察署名</vt:lpstr>
      <vt:lpstr>場所表_安芸高田_新規!警察署名</vt:lpstr>
      <vt:lpstr>場所表_更新!警察署名</vt:lpstr>
      <vt:lpstr>場所表_山県_更新!警察署名</vt:lpstr>
      <vt:lpstr>場所表_山県_新規!警察署名</vt:lpstr>
      <vt:lpstr>場所表_新規!警察署名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場所表_安芸高田_更新!更新合計</vt:lpstr>
      <vt:lpstr>場所表_更新!更新合計</vt:lpstr>
      <vt:lpstr>場所表_山県_更新!更新合計</vt:lpstr>
      <vt:lpstr>設計書!合計</vt:lpstr>
      <vt:lpstr>場所表_安芸高田_更新!事業量</vt:lpstr>
      <vt:lpstr>場所表_安芸高田_新規!事業量</vt:lpstr>
      <vt:lpstr>場所表_更新!事業量</vt:lpstr>
      <vt:lpstr>場所表_山県_更新!事業量</vt:lpstr>
      <vt:lpstr>場所表_山県_新規!事業量</vt:lpstr>
      <vt:lpstr>場所表_新規!事業量</vt:lpstr>
      <vt:lpstr>場所表_安芸高田_更新!事業量新規更新合計</vt:lpstr>
      <vt:lpstr>場所表_更新!事業量新規更新合計</vt:lpstr>
      <vt:lpstr>場所表_山県_更新!事業量新規更新合計</vt:lpstr>
      <vt:lpstr>場所表_安芸高田_新規!事業量新規合計</vt:lpstr>
      <vt:lpstr>場所表_山県_新規!事業量新規合計</vt:lpstr>
      <vt:lpstr>場所表_新規!事業量新規合計</vt:lpstr>
      <vt:lpstr>場所表_安芸高田_新規!場所</vt:lpstr>
      <vt:lpstr>場所表_更新!場所</vt:lpstr>
      <vt:lpstr>場所表_新規!場所</vt:lpstr>
      <vt:lpstr>場所表_安芸高田_更新!新規更新合計</vt:lpstr>
      <vt:lpstr>場所表_更新!新規更新合計</vt:lpstr>
      <vt:lpstr>場所表_山県_更新!新規更新合計</vt:lpstr>
      <vt:lpstr>場所表_安芸高田_更新!新規更新合計値</vt:lpstr>
      <vt:lpstr>場所表_更新!新規更新合計値</vt:lpstr>
      <vt:lpstr>場所表_山県_更新!新規更新合計値</vt:lpstr>
      <vt:lpstr>場所表_安芸高田_新規!新規合計</vt:lpstr>
      <vt:lpstr>場所表_山県_新規!新規合計</vt:lpstr>
      <vt:lpstr>場所表_新規!新規合計</vt:lpstr>
      <vt:lpstr>場所表_安芸高田_更新!数</vt:lpstr>
      <vt:lpstr>場所表_安芸高田_新規!数</vt:lpstr>
      <vt:lpstr>場所表_更新!数</vt:lpstr>
      <vt:lpstr>場所表_山県_更新!数</vt:lpstr>
      <vt:lpstr>場所表_山県_新規!数</vt:lpstr>
      <vt:lpstr>場所表_新規!数</vt:lpstr>
      <vt:lpstr>場所表_安芸高田_新規!整理番号</vt:lpstr>
      <vt:lpstr>場所表_新規!整理番号</vt:lpstr>
      <vt:lpstr>場所表_安芸高田_更新!単位</vt:lpstr>
      <vt:lpstr>場所表_安芸高田_新規!単位</vt:lpstr>
      <vt:lpstr>場所表_更新!単位</vt:lpstr>
      <vt:lpstr>場所表_山県_更新!単位</vt:lpstr>
      <vt:lpstr>場所表_山県_新規!単位</vt:lpstr>
      <vt:lpstr>場所表_新規!単位</vt:lpstr>
      <vt:lpstr>設計書!単価</vt:lpstr>
      <vt:lpstr>場所表_安芸高田_新規!道路種別</vt:lpstr>
      <vt:lpstr>場所表_更新!道路種別</vt:lpstr>
      <vt:lpstr>場所表_新規!道路種別</vt:lpstr>
      <vt:lpstr>場所表_安芸高田_更新!発注分類</vt:lpstr>
      <vt:lpstr>場所表_安芸高田_新規!発注分類</vt:lpstr>
      <vt:lpstr>場所表_更新!発注分類</vt:lpstr>
      <vt:lpstr>場所表_山県_更新!発注分類</vt:lpstr>
      <vt:lpstr>場所表_山県_新規!発注分類</vt:lpstr>
      <vt:lpstr>場所表_新規!発注分類</vt:lpstr>
      <vt:lpstr>場所表_安芸高田_更新!備考</vt:lpstr>
      <vt:lpstr>場所表_安芸高田_新規!備考</vt:lpstr>
      <vt:lpstr>場所表_更新!備考</vt:lpstr>
      <vt:lpstr>場所表_山県_更新!備考</vt:lpstr>
      <vt:lpstr>場所表_山県_新規!備考</vt:lpstr>
      <vt:lpstr>場所表_新規!備考</vt:lpstr>
      <vt:lpstr>場所表_安芸高田_更新!標示種別</vt:lpstr>
      <vt:lpstr>場所表_安芸高田_新規!標示種別</vt:lpstr>
      <vt:lpstr>場所表_更新!標示種別</vt:lpstr>
      <vt:lpstr>場所表_山県_更新!標示種別</vt:lpstr>
      <vt:lpstr>場所表_山県_新規!標示種別</vt:lpstr>
      <vt:lpstr>場所表_新規!標示種別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2025-06-03T06:28:25Z</dcterms:created>
  <dcterms:modified xsi:type="dcterms:W3CDTF">2025-06-03T06:28:25Z</dcterms:modified>
</cp:coreProperties>
</file>