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表">'【記載例】シフト記号表（勤務時間帯）'!$C$6:$C$47</definedName>
    <definedName name="職種">'プルダウン・リスト'!$C$21:$L$21</definedName>
    <definedName name="管理者">'プルダウン・リスト'!$C$22:$C$31</definedName>
    <definedName name="シフト記号表">シフト記号表!$C$6:$C$47</definedName>
    <definedName name="【記載例】シフト記号">'【記載例】シフト記号表（勤務時間帯）'!$C$6:$C$47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<sst xmlns="http://schemas.openxmlformats.org/spreadsheetml/2006/main" xmlns:r="http://schemas.openxmlformats.org/officeDocument/2006/relationships" count="257" uniqueCount="257">
  <si>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</si>
  <si>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</si>
  <si>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</si>
  <si>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</si>
  <si>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</si>
  <si>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</si>
  <si>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</si>
  <si>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</si>
  <si>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</si>
  <si>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</si>
  <si>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</si>
  <si>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</si>
  <si>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</si>
  <si>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</si>
  <si>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</si>
  <si>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</si>
  <si>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</si>
  <si>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</si>
  <si>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</si>
  <si>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</si>
  <si>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</si>
  <si>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</si>
  <si>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</si>
  <si>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</si>
  <si>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</si>
  <si>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</si>
  <si>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</si>
  <si>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</si>
  <si>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</si>
  <si>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</si>
  <si>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</si>
  <si>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</si>
  <si>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</si>
  <si>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</si>
  <si>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</si>
  <si>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</si>
  <si>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</si>
  <si>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</si>
  <si>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</si>
  <si>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</si>
  <si>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</si>
  <si>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</si>
  <si>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</si>
  <si>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</si>
  <si>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</si>
  <si>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</si>
  <si>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</si>
  <si>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</si>
  <si>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</si>
  <si>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</si>
  <si>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</si>
  <si>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</si>
  <si>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</si>
  <si>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</si>
  <si>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</si>
  <si>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</si>
  <si>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</si>
  <si>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</si>
  <si>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</si>
  <si>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</si>
  <si>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</si>
  <si>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</si>
  <si>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</si>
  <si>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</si>
  <si>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</si>
  <si>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</si>
  <si>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</si>
  <si>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</si>
  <si>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</si>
  <si>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</si>
  <si>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</si>
  <si>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</si>
  <si>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</si>
  <si>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</si>
  <si>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</si>
  <si>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</si>
  <si>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</si>
  <si>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</si>
  <si>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</si>
  <si>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</si>
  <si>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</si>
  <si>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</si>
  <si>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</si>
  <si>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</si>
  <si>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aa</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</si>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</sst>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5" fillId="0" borderId="69" xfId="0" applyFont="1" applyFill="1" applyBorder="1" applyAlignment="1">
      <alignment horizontal="center" vertical="center" wrapText="1"/>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88335"/>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86360</xdr:rowOff>
    </xdr:to>
    <xdr:sp macro="" textlink="">
      <xdr:nvSpPr>
        <xdr:cNvPr id="2" name="正方形/長方形 1"/>
        <xdr:cNvSpPr/>
      </xdr:nvSpPr>
      <xdr:spPr>
        <a:xfrm>
          <a:off x="4627245" y="467360"/>
          <a:ext cx="675767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BO150"/>
  <sheetViews>
    <sheetView showGridLines="0" view="pageBreakPreview" topLeftCell="W1" zoomScaleNormal="55" zoomScaleSheetLayoutView="100" workbookViewId="0">
      <selection activeCell="BE3" sqref="BE3:BH3"/>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50</v>
      </c>
      <c r="AS2" s="97" t="s">
        <v>55</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4" t="s">
        <v>43</v>
      </c>
      <c r="BE3" s="245" t="s">
        <v>95</v>
      </c>
      <c r="BF3" s="249"/>
      <c r="BG3" s="249"/>
      <c r="BH3" s="26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4" t="s">
        <v>47</v>
      </c>
      <c r="BE4" s="245" t="s">
        <v>204</v>
      </c>
      <c r="BF4" s="249"/>
      <c r="BG4" s="249"/>
      <c r="BH4" s="26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4"/>
      <c r="BI5" s="26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3">
        <v>40</v>
      </c>
      <c r="BB6" s="216"/>
      <c r="BC6" s="62" t="s">
        <v>46</v>
      </c>
      <c r="BD6" s="2"/>
      <c r="BE6" s="213">
        <v>160</v>
      </c>
      <c r="BF6" s="216"/>
      <c r="BG6" s="62" t="s">
        <v>52</v>
      </c>
      <c r="BH6" s="2"/>
      <c r="BI6" s="26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5"/>
      <c r="BI7" s="22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53</v>
      </c>
      <c r="BC8" s="200"/>
      <c r="BD8" s="200"/>
      <c r="BE8" s="246">
        <f>DAY(EOMONTH(DATE(AF2,AJ2,1),0))</f>
        <v>30</v>
      </c>
      <c r="BF8" s="250"/>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5" t="s">
        <v>213</v>
      </c>
      <c r="BD10" s="200"/>
      <c r="BE10" s="213">
        <v>36</v>
      </c>
      <c r="BF10" s="216"/>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3"/>
      <c r="BL11" s="273"/>
      <c r="BM11" s="273"/>
    </row>
    <row r="12" spans="2:67" ht="21.6" customHeight="1">
      <c r="B12" s="8" t="s">
        <v>40</v>
      </c>
      <c r="C12" s="20" t="s">
        <v>218</v>
      </c>
      <c r="D12" s="31"/>
      <c r="E12" s="39"/>
      <c r="F12" s="31"/>
      <c r="G12" s="39"/>
      <c r="H12" s="31"/>
      <c r="I12" s="52" t="s">
        <v>159</v>
      </c>
      <c r="J12" s="66"/>
      <c r="K12" s="39" t="s">
        <v>219</v>
      </c>
      <c r="L12" s="88"/>
      <c r="M12" s="88"/>
      <c r="N12" s="31"/>
      <c r="O12" s="39" t="s">
        <v>220</v>
      </c>
      <c r="P12" s="88"/>
      <c r="Q12" s="88"/>
      <c r="R12" s="88"/>
      <c r="S12" s="31"/>
      <c r="T12" s="119"/>
      <c r="U12" s="119"/>
      <c r="V12" s="139"/>
      <c r="W12" s="152" t="s">
        <v>224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7" t="str">
        <f>IF(BE3="４週","(9)1～4週目の勤務時間数合計","(9)1か月の勤務時間数　合計")</f>
        <v>(9)1～4週目の勤務時間数合計</v>
      </c>
      <c r="BC12" s="226"/>
      <c r="BD12" s="235" t="s">
        <v>221</v>
      </c>
      <c r="BE12" s="226"/>
      <c r="BF12" s="20" t="s">
        <v>222</v>
      </c>
      <c r="BG12" s="88"/>
      <c r="BH12" s="88"/>
      <c r="BI12" s="88"/>
      <c r="BJ12" s="265"/>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8"/>
      <c r="BC13" s="227"/>
      <c r="BD13" s="236"/>
      <c r="BE13" s="227"/>
      <c r="BF13" s="21"/>
      <c r="BG13" s="89"/>
      <c r="BH13" s="89"/>
      <c r="BI13" s="89"/>
      <c r="BJ13" s="266"/>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212" t="str">
        <f>IF($BE$3="暦月",IF(DAY(DATE($AF$2,$AJ$2,29))=29,29,""),"")</f>
        <v/>
      </c>
      <c r="AZ14" s="82" t="str">
        <f>IF($BE$3="暦月",IF(DAY(DATE($AF$2,$AJ$2,30))=30,30,""),"")</f>
        <v/>
      </c>
      <c r="BA14" s="182" t="str">
        <f>IF($BE$3="暦月",IF(DAY(DATE($AF$2,$AJ$2,31))=31,31,""),"")</f>
        <v/>
      </c>
      <c r="BB14" s="218"/>
      <c r="BC14" s="227"/>
      <c r="BD14" s="236"/>
      <c r="BE14" s="227"/>
      <c r="BF14" s="21"/>
      <c r="BG14" s="89"/>
      <c r="BH14" s="89"/>
      <c r="BI14" s="89"/>
      <c r="BJ14" s="266"/>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8"/>
      <c r="BC15" s="227"/>
      <c r="BD15" s="236"/>
      <c r="BE15" s="227"/>
      <c r="BF15" s="21"/>
      <c r="BG15" s="89"/>
      <c r="BH15" s="89"/>
      <c r="BI15" s="89"/>
      <c r="BJ15" s="266"/>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9"/>
      <c r="BC16" s="228"/>
      <c r="BD16" s="237"/>
      <c r="BE16" s="228"/>
      <c r="BF16" s="22"/>
      <c r="BG16" s="90"/>
      <c r="BH16" s="90"/>
      <c r="BI16" s="90"/>
      <c r="BJ16" s="267"/>
    </row>
    <row r="17" spans="2:62" ht="20.25" customHeight="1">
      <c r="B17" s="11">
        <f>B15+1</f>
        <v>1</v>
      </c>
      <c r="C17" s="23" t="s">
        <v>94</v>
      </c>
      <c r="D17" s="34"/>
      <c r="E17" s="42"/>
      <c r="F17" s="47"/>
      <c r="G17" s="42"/>
      <c r="H17" s="47"/>
      <c r="I17" s="55" t="s">
        <v>19</v>
      </c>
      <c r="J17" s="69"/>
      <c r="K17" s="75" t="s">
        <v>119</v>
      </c>
      <c r="L17" s="91"/>
      <c r="M17" s="91"/>
      <c r="N17" s="34"/>
      <c r="O17" s="99" t="s">
        <v>118</v>
      </c>
      <c r="P17" s="104"/>
      <c r="Q17" s="104"/>
      <c r="R17" s="104"/>
      <c r="S17" s="115"/>
      <c r="T17" s="122" t="s">
        <v>37</v>
      </c>
      <c r="U17" s="130"/>
      <c r="V17" s="142"/>
      <c r="W17" s="156" t="s">
        <v>41</v>
      </c>
      <c r="X17" s="168" t="s">
        <v>41</v>
      </c>
      <c r="Y17" s="168" t="s">
        <v>41</v>
      </c>
      <c r="Z17" s="168"/>
      <c r="AA17" s="168"/>
      <c r="AB17" s="168" t="s">
        <v>41</v>
      </c>
      <c r="AC17" s="184" t="s">
        <v>41</v>
      </c>
      <c r="AD17" s="156" t="s">
        <v>41</v>
      </c>
      <c r="AE17" s="168" t="s">
        <v>41</v>
      </c>
      <c r="AF17" s="168" t="s">
        <v>41</v>
      </c>
      <c r="AG17" s="168"/>
      <c r="AH17" s="168"/>
      <c r="AI17" s="168" t="s">
        <v>41</v>
      </c>
      <c r="AJ17" s="184" t="s">
        <v>41</v>
      </c>
      <c r="AK17" s="156" t="s">
        <v>41</v>
      </c>
      <c r="AL17" s="168" t="s">
        <v>41</v>
      </c>
      <c r="AM17" s="168" t="s">
        <v>41</v>
      </c>
      <c r="AN17" s="168"/>
      <c r="AO17" s="168"/>
      <c r="AP17" s="168" t="s">
        <v>41</v>
      </c>
      <c r="AQ17" s="184" t="s">
        <v>41</v>
      </c>
      <c r="AR17" s="156" t="s">
        <v>41</v>
      </c>
      <c r="AS17" s="168" t="s">
        <v>41</v>
      </c>
      <c r="AT17" s="168" t="s">
        <v>41</v>
      </c>
      <c r="AU17" s="168"/>
      <c r="AV17" s="168"/>
      <c r="AW17" s="168" t="s">
        <v>41</v>
      </c>
      <c r="AX17" s="184" t="s">
        <v>41</v>
      </c>
      <c r="AY17" s="156"/>
      <c r="AZ17" s="168"/>
      <c r="BA17" s="168"/>
      <c r="BB17" s="220"/>
      <c r="BC17" s="229"/>
      <c r="BD17" s="238"/>
      <c r="BE17" s="247"/>
      <c r="BF17" s="251"/>
      <c r="BG17" s="258"/>
      <c r="BH17" s="258"/>
      <c r="BI17" s="258"/>
      <c r="BJ17" s="268"/>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1">
        <f>IF($BE$3="４週",SUM(W18:AX18),IF($BE$3="暦月",SUM(W18:BA18),""))</f>
        <v>160</v>
      </c>
      <c r="BC18" s="230"/>
      <c r="BD18" s="239">
        <f>IF($BE$3="４週",BB18/4,IF($BE$3="暦月",(BB18/($BE$8/7)),""))</f>
        <v>40</v>
      </c>
      <c r="BE18" s="230"/>
      <c r="BF18" s="252"/>
      <c r="BG18" s="259"/>
      <c r="BH18" s="259"/>
      <c r="BI18" s="259"/>
      <c r="BJ18" s="269"/>
    </row>
    <row r="19" spans="2:62" ht="20.25" customHeight="1">
      <c r="B19" s="11">
        <f>B17+1</f>
        <v>2</v>
      </c>
      <c r="C19" s="25" t="s">
        <v>128</v>
      </c>
      <c r="D19" s="36"/>
      <c r="E19" s="44"/>
      <c r="F19" s="49"/>
      <c r="G19" s="44"/>
      <c r="H19" s="49"/>
      <c r="I19" s="57" t="s">
        <v>19</v>
      </c>
      <c r="J19" s="71"/>
      <c r="K19" s="77" t="s">
        <v>134</v>
      </c>
      <c r="L19" s="93"/>
      <c r="M19" s="93"/>
      <c r="N19" s="36"/>
      <c r="O19" s="100" t="s">
        <v>163</v>
      </c>
      <c r="P19" s="105"/>
      <c r="Q19" s="105"/>
      <c r="R19" s="105"/>
      <c r="S19" s="116"/>
      <c r="T19" s="124" t="s">
        <v>37</v>
      </c>
      <c r="U19" s="132"/>
      <c r="V19" s="144"/>
      <c r="W19" s="158" t="s">
        <v>41</v>
      </c>
      <c r="X19" s="170" t="s">
        <v>41</v>
      </c>
      <c r="Y19" s="170"/>
      <c r="Z19" s="170"/>
      <c r="AA19" s="170" t="s">
        <v>41</v>
      </c>
      <c r="AB19" s="170" t="s">
        <v>41</v>
      </c>
      <c r="AC19" s="186" t="s">
        <v>41</v>
      </c>
      <c r="AD19" s="158" t="s">
        <v>41</v>
      </c>
      <c r="AE19" s="170" t="s">
        <v>41</v>
      </c>
      <c r="AF19" s="170"/>
      <c r="AG19" s="170" t="s">
        <v>41</v>
      </c>
      <c r="AH19" s="170" t="s">
        <v>41</v>
      </c>
      <c r="AI19" s="170" t="s">
        <v>41</v>
      </c>
      <c r="AJ19" s="186"/>
      <c r="AK19" s="158" t="s">
        <v>41</v>
      </c>
      <c r="AL19" s="170" t="s">
        <v>41</v>
      </c>
      <c r="AM19" s="170" t="s">
        <v>41</v>
      </c>
      <c r="AN19" s="170"/>
      <c r="AO19" s="170" t="s">
        <v>41</v>
      </c>
      <c r="AP19" s="170" t="s">
        <v>41</v>
      </c>
      <c r="AQ19" s="186"/>
      <c r="AR19" s="158" t="s">
        <v>41</v>
      </c>
      <c r="AS19" s="170" t="s">
        <v>41</v>
      </c>
      <c r="AT19" s="170"/>
      <c r="AU19" s="170"/>
      <c r="AV19" s="170" t="s">
        <v>41</v>
      </c>
      <c r="AW19" s="170" t="s">
        <v>41</v>
      </c>
      <c r="AX19" s="186" t="s">
        <v>41</v>
      </c>
      <c r="AY19" s="158"/>
      <c r="AZ19" s="170"/>
      <c r="BA19" s="214"/>
      <c r="BB19" s="222"/>
      <c r="BC19" s="231"/>
      <c r="BD19" s="240"/>
      <c r="BE19" s="248"/>
      <c r="BF19" s="253"/>
      <c r="BG19" s="260"/>
      <c r="BH19" s="260"/>
      <c r="BI19" s="260"/>
      <c r="BJ19" s="270"/>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1">
        <f>IF($BE$3="４週",SUM(W20:AX20),IF($BE$3="暦月",SUM(W20:BA20),""))</f>
        <v>160</v>
      </c>
      <c r="BC20" s="230"/>
      <c r="BD20" s="239">
        <f>IF($BE$3="４週",BB20/4,IF($BE$3="暦月",(BB20/($BE$8/7)),""))</f>
        <v>40</v>
      </c>
      <c r="BE20" s="230"/>
      <c r="BF20" s="252"/>
      <c r="BG20" s="259"/>
      <c r="BH20" s="259"/>
      <c r="BI20" s="259"/>
      <c r="BJ20" s="269"/>
    </row>
    <row r="21" spans="2:62" ht="20.25" customHeight="1">
      <c r="B21" s="11">
        <f>B19+1</f>
        <v>3</v>
      </c>
      <c r="C21" s="25" t="s">
        <v>231</v>
      </c>
      <c r="D21" s="36"/>
      <c r="E21" s="43"/>
      <c r="F21" s="48"/>
      <c r="G21" s="43"/>
      <c r="H21" s="48"/>
      <c r="I21" s="57" t="s">
        <v>19</v>
      </c>
      <c r="J21" s="71"/>
      <c r="K21" s="77" t="s">
        <v>96</v>
      </c>
      <c r="L21" s="93"/>
      <c r="M21" s="93"/>
      <c r="N21" s="36"/>
      <c r="O21" s="100" t="s">
        <v>97</v>
      </c>
      <c r="P21" s="105"/>
      <c r="Q21" s="105"/>
      <c r="R21" s="105"/>
      <c r="S21" s="116"/>
      <c r="T21" s="124" t="s">
        <v>37</v>
      </c>
      <c r="U21" s="132"/>
      <c r="V21" s="144"/>
      <c r="W21" s="158" t="s">
        <v>41</v>
      </c>
      <c r="X21" s="170" t="s">
        <v>41</v>
      </c>
      <c r="Y21" s="170" t="s">
        <v>41</v>
      </c>
      <c r="Z21" s="170"/>
      <c r="AA21" s="170"/>
      <c r="AB21" s="170" t="s">
        <v>41</v>
      </c>
      <c r="AC21" s="186" t="s">
        <v>41</v>
      </c>
      <c r="AD21" s="158" t="s">
        <v>41</v>
      </c>
      <c r="AE21" s="170" t="s">
        <v>41</v>
      </c>
      <c r="AF21" s="170" t="s">
        <v>41</v>
      </c>
      <c r="AG21" s="170"/>
      <c r="AH21" s="170"/>
      <c r="AI21" s="170" t="s">
        <v>41</v>
      </c>
      <c r="AJ21" s="186" t="s">
        <v>41</v>
      </c>
      <c r="AK21" s="158" t="s">
        <v>41</v>
      </c>
      <c r="AL21" s="170" t="s">
        <v>41</v>
      </c>
      <c r="AM21" s="170" t="s">
        <v>41</v>
      </c>
      <c r="AN21" s="170"/>
      <c r="AO21" s="170"/>
      <c r="AP21" s="170" t="s">
        <v>41</v>
      </c>
      <c r="AQ21" s="186" t="s">
        <v>41</v>
      </c>
      <c r="AR21" s="158" t="s">
        <v>41</v>
      </c>
      <c r="AS21" s="170" t="s">
        <v>41</v>
      </c>
      <c r="AT21" s="170" t="s">
        <v>41</v>
      </c>
      <c r="AU21" s="170"/>
      <c r="AV21" s="170"/>
      <c r="AW21" s="170" t="s">
        <v>41</v>
      </c>
      <c r="AX21" s="186" t="s">
        <v>41</v>
      </c>
      <c r="AY21" s="158"/>
      <c r="AZ21" s="170"/>
      <c r="BA21" s="214"/>
      <c r="BB21" s="222"/>
      <c r="BC21" s="231"/>
      <c r="BD21" s="240"/>
      <c r="BE21" s="248"/>
      <c r="BF21" s="253"/>
      <c r="BG21" s="260"/>
      <c r="BH21" s="260"/>
      <c r="BI21" s="260"/>
      <c r="BJ21" s="270"/>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1">
        <f>IF($BE$3="４週",SUM(W22:AX22),IF($BE$3="暦月",SUM(W22:BA22),""))</f>
        <v>160</v>
      </c>
      <c r="BC22" s="230"/>
      <c r="BD22" s="239">
        <f>IF($BE$3="４週",BB22/4,IF($BE$3="暦月",(BB22/($BE$8/7)),""))</f>
        <v>40</v>
      </c>
      <c r="BE22" s="230"/>
      <c r="BF22" s="252"/>
      <c r="BG22" s="259"/>
      <c r="BH22" s="259"/>
      <c r="BI22" s="259"/>
      <c r="BJ22" s="269"/>
    </row>
    <row r="23" spans="2:62" ht="20.25" customHeight="1">
      <c r="B23" s="11">
        <f>B21+1</f>
        <v>4</v>
      </c>
      <c r="C23" s="25" t="s">
        <v>133</v>
      </c>
      <c r="D23" s="36"/>
      <c r="E23" s="43"/>
      <c r="F23" s="48"/>
      <c r="G23" s="43"/>
      <c r="H23" s="48"/>
      <c r="I23" s="57" t="s">
        <v>12</v>
      </c>
      <c r="J23" s="71"/>
      <c r="K23" s="77" t="s">
        <v>142</v>
      </c>
      <c r="L23" s="93"/>
      <c r="M23" s="93"/>
      <c r="N23" s="36"/>
      <c r="O23" s="100" t="s">
        <v>49</v>
      </c>
      <c r="P23" s="105"/>
      <c r="Q23" s="105"/>
      <c r="R23" s="105"/>
      <c r="S23" s="116"/>
      <c r="T23" s="124" t="s">
        <v>37</v>
      </c>
      <c r="U23" s="132"/>
      <c r="V23" s="144"/>
      <c r="W23" s="158" t="s">
        <v>48</v>
      </c>
      <c r="X23" s="170" t="s">
        <v>48</v>
      </c>
      <c r="Y23" s="170" t="s">
        <v>48</v>
      </c>
      <c r="Z23" s="170"/>
      <c r="AA23" s="170"/>
      <c r="AB23" s="170" t="s">
        <v>48</v>
      </c>
      <c r="AC23" s="186" t="s">
        <v>48</v>
      </c>
      <c r="AD23" s="158" t="s">
        <v>48</v>
      </c>
      <c r="AE23" s="170" t="s">
        <v>48</v>
      </c>
      <c r="AF23" s="170" t="s">
        <v>48</v>
      </c>
      <c r="AG23" s="170"/>
      <c r="AH23" s="170"/>
      <c r="AI23" s="170" t="s">
        <v>48</v>
      </c>
      <c r="AJ23" s="186" t="s">
        <v>48</v>
      </c>
      <c r="AK23" s="158" t="s">
        <v>48</v>
      </c>
      <c r="AL23" s="170" t="s">
        <v>48</v>
      </c>
      <c r="AM23" s="170" t="s">
        <v>48</v>
      </c>
      <c r="AN23" s="170"/>
      <c r="AO23" s="170"/>
      <c r="AP23" s="170" t="s">
        <v>48</v>
      </c>
      <c r="AQ23" s="186" t="s">
        <v>48</v>
      </c>
      <c r="AR23" s="158" t="s">
        <v>48</v>
      </c>
      <c r="AS23" s="170" t="s">
        <v>48</v>
      </c>
      <c r="AT23" s="170" t="s">
        <v>48</v>
      </c>
      <c r="AU23" s="170"/>
      <c r="AV23" s="170"/>
      <c r="AW23" s="170" t="s">
        <v>48</v>
      </c>
      <c r="AX23" s="186" t="s">
        <v>48</v>
      </c>
      <c r="AY23" s="158"/>
      <c r="AZ23" s="170"/>
      <c r="BA23" s="214"/>
      <c r="BB23" s="222"/>
      <c r="BC23" s="231"/>
      <c r="BD23" s="240"/>
      <c r="BE23" s="248"/>
      <c r="BF23" s="253"/>
      <c r="BG23" s="260"/>
      <c r="BH23" s="260"/>
      <c r="BI23" s="260"/>
      <c r="BJ23" s="270"/>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1">
        <f>IF($BE$3="４週",SUM(W24:AX24),IF($BE$3="暦月",SUM(W24:BA24),""))</f>
        <v>80.000000000000014</v>
      </c>
      <c r="BC24" s="230"/>
      <c r="BD24" s="239">
        <f>IF($BE$3="４週",BB24/4,IF($BE$3="暦月",(BB24/($BE$8/7)),""))</f>
        <v>20.000000000000004</v>
      </c>
      <c r="BE24" s="230"/>
      <c r="BF24" s="252"/>
      <c r="BG24" s="259"/>
      <c r="BH24" s="259"/>
      <c r="BI24" s="259"/>
      <c r="BJ24" s="269"/>
    </row>
    <row r="25" spans="2:62" ht="20.25" customHeight="1">
      <c r="B25" s="11">
        <f>B23+1</f>
        <v>5</v>
      </c>
      <c r="C25" s="25" t="s">
        <v>130</v>
      </c>
      <c r="D25" s="36"/>
      <c r="E25" s="43"/>
      <c r="F25" s="48"/>
      <c r="G25" s="43"/>
      <c r="H25" s="48"/>
      <c r="I25" s="57" t="s">
        <v>19</v>
      </c>
      <c r="J25" s="71"/>
      <c r="K25" s="77" t="s">
        <v>135</v>
      </c>
      <c r="L25" s="93"/>
      <c r="M25" s="93"/>
      <c r="N25" s="36"/>
      <c r="O25" s="100" t="s">
        <v>164</v>
      </c>
      <c r="P25" s="105"/>
      <c r="Q25" s="105"/>
      <c r="R25" s="105"/>
      <c r="S25" s="116"/>
      <c r="T25" s="124" t="s">
        <v>37</v>
      </c>
      <c r="U25" s="132"/>
      <c r="V25" s="144"/>
      <c r="W25" s="158" t="s">
        <v>41</v>
      </c>
      <c r="X25" s="170" t="s">
        <v>41</v>
      </c>
      <c r="Y25" s="170" t="s">
        <v>41</v>
      </c>
      <c r="Z25" s="170"/>
      <c r="AA25" s="170"/>
      <c r="AB25" s="170" t="s">
        <v>41</v>
      </c>
      <c r="AC25" s="186" t="s">
        <v>41</v>
      </c>
      <c r="AD25" s="158" t="s">
        <v>41</v>
      </c>
      <c r="AE25" s="170" t="s">
        <v>41</v>
      </c>
      <c r="AF25" s="170" t="s">
        <v>41</v>
      </c>
      <c r="AG25" s="170"/>
      <c r="AH25" s="170"/>
      <c r="AI25" s="170" t="s">
        <v>41</v>
      </c>
      <c r="AJ25" s="186" t="s">
        <v>41</v>
      </c>
      <c r="AK25" s="158" t="s">
        <v>41</v>
      </c>
      <c r="AL25" s="170" t="s">
        <v>41</v>
      </c>
      <c r="AM25" s="170" t="s">
        <v>41</v>
      </c>
      <c r="AN25" s="170"/>
      <c r="AO25" s="170"/>
      <c r="AP25" s="170" t="s">
        <v>41</v>
      </c>
      <c r="AQ25" s="186" t="s">
        <v>41</v>
      </c>
      <c r="AR25" s="158" t="s">
        <v>41</v>
      </c>
      <c r="AS25" s="170" t="s">
        <v>41</v>
      </c>
      <c r="AT25" s="170" t="s">
        <v>41</v>
      </c>
      <c r="AU25" s="170"/>
      <c r="AV25" s="170"/>
      <c r="AW25" s="170" t="s">
        <v>41</v>
      </c>
      <c r="AX25" s="186" t="s">
        <v>41</v>
      </c>
      <c r="AY25" s="158"/>
      <c r="AZ25" s="170"/>
      <c r="BA25" s="214"/>
      <c r="BB25" s="222"/>
      <c r="BC25" s="231"/>
      <c r="BD25" s="240"/>
      <c r="BE25" s="248"/>
      <c r="BF25" s="253"/>
      <c r="BG25" s="260"/>
      <c r="BH25" s="260"/>
      <c r="BI25" s="260"/>
      <c r="BJ25" s="270"/>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1">
        <f>IF($BE$3="４週",SUM(W26:AX26),IF($BE$3="暦月",SUM(W26:BA26),""))</f>
        <v>160</v>
      </c>
      <c r="BC26" s="230"/>
      <c r="BD26" s="239">
        <f>IF($BE$3="４週",BB26/4,IF($BE$3="暦月",(BB26/($BE$8/7)),""))</f>
        <v>40</v>
      </c>
      <c r="BE26" s="230"/>
      <c r="BF26" s="252"/>
      <c r="BG26" s="259"/>
      <c r="BH26" s="259"/>
      <c r="BI26" s="259"/>
      <c r="BJ26" s="269"/>
    </row>
    <row r="27" spans="2:62" ht="20.25" customHeight="1">
      <c r="B27" s="11">
        <f>B25+1</f>
        <v>6</v>
      </c>
      <c r="C27" s="25" t="s">
        <v>130</v>
      </c>
      <c r="D27" s="36"/>
      <c r="E27" s="43"/>
      <c r="F27" s="48"/>
      <c r="G27" s="43"/>
      <c r="H27" s="48"/>
      <c r="I27" s="57" t="s">
        <v>19</v>
      </c>
      <c r="J27" s="71"/>
      <c r="K27" s="77" t="s">
        <v>135</v>
      </c>
      <c r="L27" s="93"/>
      <c r="M27" s="93"/>
      <c r="N27" s="36"/>
      <c r="O27" s="100" t="s">
        <v>106</v>
      </c>
      <c r="P27" s="105"/>
      <c r="Q27" s="105"/>
      <c r="R27" s="105"/>
      <c r="S27" s="116"/>
      <c r="T27" s="126" t="s">
        <v>37</v>
      </c>
      <c r="U27" s="134"/>
      <c r="V27" s="146"/>
      <c r="W27" s="158" t="s">
        <v>64</v>
      </c>
      <c r="X27" s="170" t="s">
        <v>59</v>
      </c>
      <c r="Y27" s="170" t="s">
        <v>65</v>
      </c>
      <c r="Z27" s="170" t="s">
        <v>65</v>
      </c>
      <c r="AA27" s="170"/>
      <c r="AB27" s="170" t="s">
        <v>68</v>
      </c>
      <c r="AC27" s="186"/>
      <c r="AD27" s="158"/>
      <c r="AE27" s="170" t="s">
        <v>64</v>
      </c>
      <c r="AF27" s="170" t="s">
        <v>59</v>
      </c>
      <c r="AG27" s="170" t="s">
        <v>65</v>
      </c>
      <c r="AH27" s="170" t="s">
        <v>65</v>
      </c>
      <c r="AI27" s="170"/>
      <c r="AJ27" s="186" t="s">
        <v>68</v>
      </c>
      <c r="AK27" s="158" t="s">
        <v>68</v>
      </c>
      <c r="AL27" s="170"/>
      <c r="AM27" s="170" t="s">
        <v>64</v>
      </c>
      <c r="AN27" s="170" t="s">
        <v>59</v>
      </c>
      <c r="AO27" s="170" t="s">
        <v>65</v>
      </c>
      <c r="AP27" s="170" t="s">
        <v>65</v>
      </c>
      <c r="AQ27" s="186"/>
      <c r="AR27" s="158" t="s">
        <v>68</v>
      </c>
      <c r="AS27" s="170"/>
      <c r="AT27" s="170"/>
      <c r="AU27" s="170" t="s">
        <v>64</v>
      </c>
      <c r="AV27" s="170" t="s">
        <v>59</v>
      </c>
      <c r="AW27" s="170" t="s">
        <v>65</v>
      </c>
      <c r="AX27" s="186" t="s">
        <v>65</v>
      </c>
      <c r="AY27" s="158"/>
      <c r="AZ27" s="170"/>
      <c r="BA27" s="214"/>
      <c r="BB27" s="222"/>
      <c r="BC27" s="231"/>
      <c r="BD27" s="240"/>
      <c r="BE27" s="248"/>
      <c r="BF27" s="253"/>
      <c r="BG27" s="260"/>
      <c r="BH27" s="260"/>
      <c r="BI27" s="260"/>
      <c r="BJ27" s="270"/>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1">
        <f>IF($BE$3="４週",SUM(W28:AX28),IF($BE$3="暦月",SUM(W28:BA28),""))</f>
        <v>160</v>
      </c>
      <c r="BC28" s="230"/>
      <c r="BD28" s="239">
        <f>IF($BE$3="４週",BB28/4,IF($BE$3="暦月",(BB28/($BE$8/7)),""))</f>
        <v>40</v>
      </c>
      <c r="BE28" s="230"/>
      <c r="BF28" s="252"/>
      <c r="BG28" s="259"/>
      <c r="BH28" s="259"/>
      <c r="BI28" s="259"/>
      <c r="BJ28" s="269"/>
    </row>
    <row r="29" spans="2:62" ht="20.25" customHeight="1">
      <c r="B29" s="11">
        <f>B27+1</f>
        <v>7</v>
      </c>
      <c r="C29" s="25" t="s">
        <v>130</v>
      </c>
      <c r="D29" s="36"/>
      <c r="E29" s="43"/>
      <c r="F29" s="48"/>
      <c r="G29" s="43"/>
      <c r="H29" s="48"/>
      <c r="I29" s="57" t="s">
        <v>12</v>
      </c>
      <c r="J29" s="71"/>
      <c r="K29" s="77" t="s">
        <v>135</v>
      </c>
      <c r="L29" s="93"/>
      <c r="M29" s="93"/>
      <c r="N29" s="36"/>
      <c r="O29" s="100" t="s">
        <v>49</v>
      </c>
      <c r="P29" s="105"/>
      <c r="Q29" s="105"/>
      <c r="R29" s="105"/>
      <c r="S29" s="116"/>
      <c r="T29" s="124" t="s">
        <v>37</v>
      </c>
      <c r="U29" s="132"/>
      <c r="V29" s="144"/>
      <c r="W29" s="158" t="s">
        <v>69</v>
      </c>
      <c r="X29" s="170" t="s">
        <v>69</v>
      </c>
      <c r="Y29" s="170" t="s">
        <v>69</v>
      </c>
      <c r="Z29" s="170"/>
      <c r="AA29" s="170"/>
      <c r="AB29" s="170" t="s">
        <v>69</v>
      </c>
      <c r="AC29" s="186" t="s">
        <v>69</v>
      </c>
      <c r="AD29" s="158" t="s">
        <v>69</v>
      </c>
      <c r="AE29" s="170" t="s">
        <v>69</v>
      </c>
      <c r="AF29" s="170" t="s">
        <v>69</v>
      </c>
      <c r="AG29" s="170"/>
      <c r="AH29" s="170"/>
      <c r="AI29" s="170" t="s">
        <v>69</v>
      </c>
      <c r="AJ29" s="186" t="s">
        <v>69</v>
      </c>
      <c r="AK29" s="158" t="s">
        <v>69</v>
      </c>
      <c r="AL29" s="170" t="s">
        <v>69</v>
      </c>
      <c r="AM29" s="170" t="s">
        <v>69</v>
      </c>
      <c r="AN29" s="170"/>
      <c r="AO29" s="170"/>
      <c r="AP29" s="170" t="s">
        <v>69</v>
      </c>
      <c r="AQ29" s="186" t="s">
        <v>69</v>
      </c>
      <c r="AR29" s="158" t="s">
        <v>69</v>
      </c>
      <c r="AS29" s="170" t="s">
        <v>69</v>
      </c>
      <c r="AT29" s="170" t="s">
        <v>69</v>
      </c>
      <c r="AU29" s="170"/>
      <c r="AV29" s="170"/>
      <c r="AW29" s="170" t="s">
        <v>69</v>
      </c>
      <c r="AX29" s="186" t="s">
        <v>69</v>
      </c>
      <c r="AY29" s="158"/>
      <c r="AZ29" s="170"/>
      <c r="BA29" s="214"/>
      <c r="BB29" s="222"/>
      <c r="BC29" s="231"/>
      <c r="BD29" s="240"/>
      <c r="BE29" s="248"/>
      <c r="BF29" s="253"/>
      <c r="BG29" s="260"/>
      <c r="BH29" s="260"/>
      <c r="BI29" s="260"/>
      <c r="BJ29" s="270"/>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1">
        <f>IF($BE$3="４週",SUM(W30:AX30),IF($BE$3="暦月",SUM(W30:BA30),""))</f>
        <v>79.999999999999986</v>
      </c>
      <c r="BC30" s="230"/>
      <c r="BD30" s="239">
        <f>IF($BE$3="４週",BB30/4,IF($BE$3="暦月",(BB30/($BE$8/7)),""))</f>
        <v>19.999999999999996</v>
      </c>
      <c r="BE30" s="230"/>
      <c r="BF30" s="252"/>
      <c r="BG30" s="259"/>
      <c r="BH30" s="259"/>
      <c r="BI30" s="259"/>
      <c r="BJ30" s="269"/>
    </row>
    <row r="31" spans="2:62" ht="20.25" customHeight="1">
      <c r="B31" s="11">
        <f>B29+1</f>
        <v>8</v>
      </c>
      <c r="C31" s="25" t="s">
        <v>130</v>
      </c>
      <c r="D31" s="36"/>
      <c r="E31" s="43"/>
      <c r="F31" s="48"/>
      <c r="G31" s="43"/>
      <c r="H31" s="48"/>
      <c r="I31" s="57" t="s">
        <v>19</v>
      </c>
      <c r="J31" s="71"/>
      <c r="K31" s="77" t="s">
        <v>135</v>
      </c>
      <c r="L31" s="93"/>
      <c r="M31" s="93"/>
      <c r="N31" s="36"/>
      <c r="O31" s="100" t="s">
        <v>237</v>
      </c>
      <c r="P31" s="105"/>
      <c r="Q31" s="105"/>
      <c r="R31" s="105"/>
      <c r="S31" s="116"/>
      <c r="T31" s="124" t="s">
        <v>37</v>
      </c>
      <c r="U31" s="132"/>
      <c r="V31" s="144"/>
      <c r="W31" s="158"/>
      <c r="X31" s="170"/>
      <c r="Y31" s="170" t="s">
        <v>41</v>
      </c>
      <c r="Z31" s="170" t="s">
        <v>41</v>
      </c>
      <c r="AA31" s="170" t="s">
        <v>41</v>
      </c>
      <c r="AB31" s="170" t="s">
        <v>41</v>
      </c>
      <c r="AC31" s="186" t="s">
        <v>41</v>
      </c>
      <c r="AD31" s="158"/>
      <c r="AE31" s="170"/>
      <c r="AF31" s="170" t="s">
        <v>41</v>
      </c>
      <c r="AG31" s="170" t="s">
        <v>41</v>
      </c>
      <c r="AH31" s="170" t="s">
        <v>41</v>
      </c>
      <c r="AI31" s="170" t="s">
        <v>41</v>
      </c>
      <c r="AJ31" s="186" t="s">
        <v>41</v>
      </c>
      <c r="AK31" s="158"/>
      <c r="AL31" s="170"/>
      <c r="AM31" s="170" t="s">
        <v>41</v>
      </c>
      <c r="AN31" s="170" t="s">
        <v>41</v>
      </c>
      <c r="AO31" s="170" t="s">
        <v>41</v>
      </c>
      <c r="AP31" s="170" t="s">
        <v>41</v>
      </c>
      <c r="AQ31" s="186" t="s">
        <v>41</v>
      </c>
      <c r="AR31" s="158"/>
      <c r="AS31" s="170"/>
      <c r="AT31" s="170" t="s">
        <v>41</v>
      </c>
      <c r="AU31" s="170" t="s">
        <v>41</v>
      </c>
      <c r="AV31" s="170" t="s">
        <v>41</v>
      </c>
      <c r="AW31" s="170" t="s">
        <v>41</v>
      </c>
      <c r="AX31" s="186" t="s">
        <v>41</v>
      </c>
      <c r="AY31" s="158"/>
      <c r="AZ31" s="170"/>
      <c r="BA31" s="214"/>
      <c r="BB31" s="222"/>
      <c r="BC31" s="231"/>
      <c r="BD31" s="240"/>
      <c r="BE31" s="248"/>
      <c r="BF31" s="253"/>
      <c r="BG31" s="260"/>
      <c r="BH31" s="260"/>
      <c r="BI31" s="260"/>
      <c r="BJ31" s="270"/>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1">
        <f>IF($BE$3="４週",SUM(W32:AX32),IF($BE$3="暦月",SUM(W32:BA32),""))</f>
        <v>160</v>
      </c>
      <c r="BC32" s="230"/>
      <c r="BD32" s="239">
        <f>IF($BE$3="４週",BB32/4,IF($BE$3="暦月",(BB32/($BE$8/7)),""))</f>
        <v>40</v>
      </c>
      <c r="BE32" s="230"/>
      <c r="BF32" s="252"/>
      <c r="BG32" s="259"/>
      <c r="BH32" s="259"/>
      <c r="BI32" s="259"/>
      <c r="BJ32" s="269"/>
    </row>
    <row r="33" spans="2:62" ht="20.25" customHeight="1">
      <c r="B33" s="11">
        <f>B31+1</f>
        <v>9</v>
      </c>
      <c r="C33" s="25" t="s">
        <v>132</v>
      </c>
      <c r="D33" s="36"/>
      <c r="E33" s="43"/>
      <c r="F33" s="48"/>
      <c r="G33" s="43"/>
      <c r="H33" s="48"/>
      <c r="I33" s="57" t="s">
        <v>19</v>
      </c>
      <c r="J33" s="71"/>
      <c r="K33" s="77" t="s">
        <v>39</v>
      </c>
      <c r="L33" s="93"/>
      <c r="M33" s="93"/>
      <c r="N33" s="36"/>
      <c r="O33" s="100" t="s">
        <v>91</v>
      </c>
      <c r="P33" s="105"/>
      <c r="Q33" s="105"/>
      <c r="R33" s="105"/>
      <c r="S33" s="116"/>
      <c r="T33" s="124" t="s">
        <v>37</v>
      </c>
      <c r="U33" s="132"/>
      <c r="V33" s="144"/>
      <c r="W33" s="158" t="s">
        <v>41</v>
      </c>
      <c r="X33" s="170" t="s">
        <v>41</v>
      </c>
      <c r="Y33" s="170" t="s">
        <v>41</v>
      </c>
      <c r="Z33" s="170"/>
      <c r="AA33" s="170"/>
      <c r="AB33" s="170" t="s">
        <v>41</v>
      </c>
      <c r="AC33" s="186" t="s">
        <v>41</v>
      </c>
      <c r="AD33" s="158" t="s">
        <v>41</v>
      </c>
      <c r="AE33" s="170" t="s">
        <v>41</v>
      </c>
      <c r="AF33" s="170" t="s">
        <v>41</v>
      </c>
      <c r="AG33" s="170"/>
      <c r="AH33" s="170"/>
      <c r="AI33" s="170" t="s">
        <v>41</v>
      </c>
      <c r="AJ33" s="186" t="s">
        <v>41</v>
      </c>
      <c r="AK33" s="158" t="s">
        <v>41</v>
      </c>
      <c r="AL33" s="170" t="s">
        <v>41</v>
      </c>
      <c r="AM33" s="170" t="s">
        <v>41</v>
      </c>
      <c r="AN33" s="170"/>
      <c r="AO33" s="170"/>
      <c r="AP33" s="170" t="s">
        <v>41</v>
      </c>
      <c r="AQ33" s="186" t="s">
        <v>41</v>
      </c>
      <c r="AR33" s="158" t="s">
        <v>41</v>
      </c>
      <c r="AS33" s="170" t="s">
        <v>41</v>
      </c>
      <c r="AT33" s="170" t="s">
        <v>41</v>
      </c>
      <c r="AU33" s="170"/>
      <c r="AV33" s="170"/>
      <c r="AW33" s="170" t="s">
        <v>41</v>
      </c>
      <c r="AX33" s="186" t="s">
        <v>41</v>
      </c>
      <c r="AY33" s="158"/>
      <c r="AZ33" s="170"/>
      <c r="BA33" s="214"/>
      <c r="BB33" s="222"/>
      <c r="BC33" s="231"/>
      <c r="BD33" s="240"/>
      <c r="BE33" s="248"/>
      <c r="BF33" s="253"/>
      <c r="BG33" s="260"/>
      <c r="BH33" s="260"/>
      <c r="BI33" s="260"/>
      <c r="BJ33" s="270"/>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1">
        <f>IF($BE$3="４週",SUM(W34:AX34),IF($BE$3="暦月",SUM(W34:BA34),""))</f>
        <v>160</v>
      </c>
      <c r="BC34" s="230"/>
      <c r="BD34" s="239">
        <f>IF($BE$3="４週",BB34/4,IF($BE$3="暦月",(BB34/($BE$8/7)),""))</f>
        <v>40</v>
      </c>
      <c r="BE34" s="230"/>
      <c r="BF34" s="252"/>
      <c r="BG34" s="259"/>
      <c r="BH34" s="259"/>
      <c r="BI34" s="259"/>
      <c r="BJ34" s="269"/>
    </row>
    <row r="35" spans="2:62" ht="20.25" customHeight="1">
      <c r="B35" s="11">
        <f>B33+1</f>
        <v>10</v>
      </c>
      <c r="C35" s="25" t="s">
        <v>132</v>
      </c>
      <c r="D35" s="36"/>
      <c r="E35" s="43"/>
      <c r="F35" s="48"/>
      <c r="G35" s="43"/>
      <c r="H35" s="48"/>
      <c r="I35" s="57" t="s">
        <v>19</v>
      </c>
      <c r="J35" s="71"/>
      <c r="K35" s="77" t="s">
        <v>39</v>
      </c>
      <c r="L35" s="93"/>
      <c r="M35" s="93"/>
      <c r="N35" s="36"/>
      <c r="O35" s="100" t="s">
        <v>89</v>
      </c>
      <c r="P35" s="105"/>
      <c r="Q35" s="105"/>
      <c r="R35" s="105"/>
      <c r="S35" s="116"/>
      <c r="T35" s="126" t="s">
        <v>37</v>
      </c>
      <c r="U35" s="134"/>
      <c r="V35" s="146"/>
      <c r="W35" s="158" t="s">
        <v>64</v>
      </c>
      <c r="X35" s="170" t="s">
        <v>59</v>
      </c>
      <c r="Y35" s="170" t="s">
        <v>65</v>
      </c>
      <c r="Z35" s="170" t="s">
        <v>65</v>
      </c>
      <c r="AA35" s="170"/>
      <c r="AB35" s="170" t="s">
        <v>68</v>
      </c>
      <c r="AC35" s="186"/>
      <c r="AD35" s="158"/>
      <c r="AE35" s="170" t="s">
        <v>64</v>
      </c>
      <c r="AF35" s="170" t="s">
        <v>59</v>
      </c>
      <c r="AG35" s="170" t="s">
        <v>65</v>
      </c>
      <c r="AH35" s="170" t="s">
        <v>65</v>
      </c>
      <c r="AI35" s="170"/>
      <c r="AJ35" s="186" t="s">
        <v>68</v>
      </c>
      <c r="AK35" s="158" t="s">
        <v>68</v>
      </c>
      <c r="AL35" s="170"/>
      <c r="AM35" s="170" t="s">
        <v>64</v>
      </c>
      <c r="AN35" s="170" t="s">
        <v>59</v>
      </c>
      <c r="AO35" s="170" t="s">
        <v>65</v>
      </c>
      <c r="AP35" s="170" t="s">
        <v>65</v>
      </c>
      <c r="AQ35" s="186"/>
      <c r="AR35" s="158" t="s">
        <v>68</v>
      </c>
      <c r="AS35" s="170"/>
      <c r="AT35" s="170"/>
      <c r="AU35" s="170" t="s">
        <v>64</v>
      </c>
      <c r="AV35" s="170" t="s">
        <v>59</v>
      </c>
      <c r="AW35" s="170" t="s">
        <v>65</v>
      </c>
      <c r="AX35" s="186" t="s">
        <v>65</v>
      </c>
      <c r="AY35" s="158"/>
      <c r="AZ35" s="170"/>
      <c r="BA35" s="214"/>
      <c r="BB35" s="222"/>
      <c r="BC35" s="231"/>
      <c r="BD35" s="240"/>
      <c r="BE35" s="248"/>
      <c r="BF35" s="253"/>
      <c r="BG35" s="260"/>
      <c r="BH35" s="260"/>
      <c r="BI35" s="260"/>
      <c r="BJ35" s="270"/>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1">
        <f>IF($BE$3="４週",SUM(W36:AX36),IF($BE$3="暦月",SUM(W36:BA36),""))</f>
        <v>160</v>
      </c>
      <c r="BC36" s="230"/>
      <c r="BD36" s="239">
        <f>IF($BE$3="４週",BB36/4,IF($BE$3="暦月",(BB36/($BE$8/7)),""))</f>
        <v>40</v>
      </c>
      <c r="BE36" s="230"/>
      <c r="BF36" s="252"/>
      <c r="BG36" s="259"/>
      <c r="BH36" s="259"/>
      <c r="BI36" s="259"/>
      <c r="BJ36" s="269"/>
    </row>
    <row r="37" spans="2:62" ht="20.25" customHeight="1">
      <c r="B37" s="11">
        <f>B35+1</f>
        <v>11</v>
      </c>
      <c r="C37" s="25" t="s">
        <v>132</v>
      </c>
      <c r="D37" s="36"/>
      <c r="E37" s="43"/>
      <c r="F37" s="48"/>
      <c r="G37" s="43"/>
      <c r="H37" s="48"/>
      <c r="I37" s="57" t="s">
        <v>19</v>
      </c>
      <c r="J37" s="71"/>
      <c r="K37" s="77" t="s">
        <v>119</v>
      </c>
      <c r="L37" s="93"/>
      <c r="M37" s="93"/>
      <c r="N37" s="36"/>
      <c r="O37" s="100" t="s">
        <v>165</v>
      </c>
      <c r="P37" s="105"/>
      <c r="Q37" s="105"/>
      <c r="R37" s="105"/>
      <c r="S37" s="116"/>
      <c r="T37" s="126" t="s">
        <v>37</v>
      </c>
      <c r="U37" s="134"/>
      <c r="V37" s="146"/>
      <c r="W37" s="158"/>
      <c r="X37" s="170" t="s">
        <v>64</v>
      </c>
      <c r="Y37" s="170" t="s">
        <v>59</v>
      </c>
      <c r="Z37" s="170" t="s">
        <v>68</v>
      </c>
      <c r="AA37" s="170" t="s">
        <v>65</v>
      </c>
      <c r="AB37" s="170"/>
      <c r="AC37" s="186" t="s">
        <v>68</v>
      </c>
      <c r="AD37" s="158" t="s">
        <v>68</v>
      </c>
      <c r="AE37" s="170"/>
      <c r="AF37" s="170" t="s">
        <v>64</v>
      </c>
      <c r="AG37" s="170" t="s">
        <v>59</v>
      </c>
      <c r="AH37" s="170" t="s">
        <v>68</v>
      </c>
      <c r="AI37" s="170" t="s">
        <v>65</v>
      </c>
      <c r="AJ37" s="186"/>
      <c r="AK37" s="158" t="s">
        <v>68</v>
      </c>
      <c r="AL37" s="170" t="s">
        <v>65</v>
      </c>
      <c r="AM37" s="170"/>
      <c r="AN37" s="170" t="s">
        <v>64</v>
      </c>
      <c r="AO37" s="170" t="s">
        <v>59</v>
      </c>
      <c r="AP37" s="170" t="s">
        <v>68</v>
      </c>
      <c r="AQ37" s="186"/>
      <c r="AR37" s="158"/>
      <c r="AS37" s="170" t="s">
        <v>68</v>
      </c>
      <c r="AT37" s="170" t="s">
        <v>65</v>
      </c>
      <c r="AU37" s="170"/>
      <c r="AV37" s="170" t="s">
        <v>64</v>
      </c>
      <c r="AW37" s="170" t="s">
        <v>59</v>
      </c>
      <c r="AX37" s="186" t="s">
        <v>68</v>
      </c>
      <c r="AY37" s="158"/>
      <c r="AZ37" s="170"/>
      <c r="BA37" s="214"/>
      <c r="BB37" s="222"/>
      <c r="BC37" s="231"/>
      <c r="BD37" s="240"/>
      <c r="BE37" s="248"/>
      <c r="BF37" s="253"/>
      <c r="BG37" s="260"/>
      <c r="BH37" s="260"/>
      <c r="BI37" s="260"/>
      <c r="BJ37" s="270"/>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1">
        <f>IF($BE$3="４週",SUM(W38:AX38),IF($BE$3="暦月",SUM(W38:BA38),""))</f>
        <v>160</v>
      </c>
      <c r="BC38" s="230"/>
      <c r="BD38" s="239">
        <f>IF($BE$3="４週",BB38/4,IF($BE$3="暦月",(BB38/($BE$8/7)),""))</f>
        <v>40</v>
      </c>
      <c r="BE38" s="230"/>
      <c r="BF38" s="252"/>
      <c r="BG38" s="259"/>
      <c r="BH38" s="259"/>
      <c r="BI38" s="259"/>
      <c r="BJ38" s="269"/>
    </row>
    <row r="39" spans="2:62" ht="20.25" customHeight="1">
      <c r="B39" s="11">
        <f>B37+1</f>
        <v>12</v>
      </c>
      <c r="C39" s="25" t="s">
        <v>132</v>
      </c>
      <c r="D39" s="36"/>
      <c r="E39" s="43"/>
      <c r="F39" s="48"/>
      <c r="G39" s="43"/>
      <c r="H39" s="48"/>
      <c r="I39" s="57" t="s">
        <v>19</v>
      </c>
      <c r="J39" s="71"/>
      <c r="K39" s="77" t="s">
        <v>119</v>
      </c>
      <c r="L39" s="93"/>
      <c r="M39" s="93"/>
      <c r="N39" s="36"/>
      <c r="O39" s="100" t="s">
        <v>166</v>
      </c>
      <c r="P39" s="105"/>
      <c r="Q39" s="105"/>
      <c r="R39" s="105"/>
      <c r="S39" s="116"/>
      <c r="T39" s="126" t="s">
        <v>37</v>
      </c>
      <c r="U39" s="134"/>
      <c r="V39" s="146"/>
      <c r="W39" s="158" t="s">
        <v>68</v>
      </c>
      <c r="X39" s="170"/>
      <c r="Y39" s="170" t="s">
        <v>64</v>
      </c>
      <c r="Z39" s="170" t="s">
        <v>59</v>
      </c>
      <c r="AA39" s="170" t="s">
        <v>68</v>
      </c>
      <c r="AB39" s="170" t="s">
        <v>65</v>
      </c>
      <c r="AC39" s="186"/>
      <c r="AD39" s="158" t="s">
        <v>65</v>
      </c>
      <c r="AE39" s="170" t="s">
        <v>68</v>
      </c>
      <c r="AF39" s="170"/>
      <c r="AG39" s="170" t="s">
        <v>64</v>
      </c>
      <c r="AH39" s="170" t="s">
        <v>59</v>
      </c>
      <c r="AI39" s="170" t="s">
        <v>68</v>
      </c>
      <c r="AJ39" s="186"/>
      <c r="AK39" s="158" t="s">
        <v>65</v>
      </c>
      <c r="AL39" s="170" t="s">
        <v>68</v>
      </c>
      <c r="AM39" s="170"/>
      <c r="AN39" s="170"/>
      <c r="AO39" s="170" t="s">
        <v>64</v>
      </c>
      <c r="AP39" s="170" t="s">
        <v>59</v>
      </c>
      <c r="AQ39" s="186" t="s">
        <v>65</v>
      </c>
      <c r="AR39" s="158" t="s">
        <v>65</v>
      </c>
      <c r="AS39" s="170"/>
      <c r="AT39" s="170" t="s">
        <v>68</v>
      </c>
      <c r="AU39" s="170" t="s">
        <v>65</v>
      </c>
      <c r="AV39" s="170"/>
      <c r="AW39" s="170" t="s">
        <v>64</v>
      </c>
      <c r="AX39" s="186" t="s">
        <v>59</v>
      </c>
      <c r="AY39" s="158"/>
      <c r="AZ39" s="170"/>
      <c r="BA39" s="214"/>
      <c r="BB39" s="222"/>
      <c r="BC39" s="231"/>
      <c r="BD39" s="240"/>
      <c r="BE39" s="248"/>
      <c r="BF39" s="253"/>
      <c r="BG39" s="260"/>
      <c r="BH39" s="260"/>
      <c r="BI39" s="260"/>
      <c r="BJ39" s="270"/>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1">
        <f>IF($BE$3="４週",SUM(W40:AX40),IF($BE$3="暦月",SUM(W40:BA40),""))</f>
        <v>160</v>
      </c>
      <c r="BC40" s="230"/>
      <c r="BD40" s="239">
        <f>IF($BE$3="４週",BB40/4,IF($BE$3="暦月",(BB40/($BE$8/7)),""))</f>
        <v>40</v>
      </c>
      <c r="BE40" s="230"/>
      <c r="BF40" s="252"/>
      <c r="BG40" s="259"/>
      <c r="BH40" s="259"/>
      <c r="BI40" s="259"/>
      <c r="BJ40" s="269"/>
    </row>
    <row r="41" spans="2:62" ht="20.25" customHeight="1">
      <c r="B41" s="11">
        <f>B39+1</f>
        <v>13</v>
      </c>
      <c r="C41" s="25" t="s">
        <v>132</v>
      </c>
      <c r="D41" s="36"/>
      <c r="E41" s="43"/>
      <c r="F41" s="48"/>
      <c r="G41" s="43"/>
      <c r="H41" s="48"/>
      <c r="I41" s="57" t="s">
        <v>19</v>
      </c>
      <c r="J41" s="71"/>
      <c r="K41" s="77" t="s">
        <v>119</v>
      </c>
      <c r="L41" s="93"/>
      <c r="M41" s="93"/>
      <c r="N41" s="36"/>
      <c r="O41" s="100" t="s">
        <v>81</v>
      </c>
      <c r="P41" s="105"/>
      <c r="Q41" s="105"/>
      <c r="R41" s="105"/>
      <c r="S41" s="116"/>
      <c r="T41" s="126" t="s">
        <v>37</v>
      </c>
      <c r="U41" s="134"/>
      <c r="V41" s="146"/>
      <c r="W41" s="158" t="s">
        <v>65</v>
      </c>
      <c r="X41" s="170" t="s">
        <v>68</v>
      </c>
      <c r="Y41" s="170"/>
      <c r="Z41" s="170" t="s">
        <v>64</v>
      </c>
      <c r="AA41" s="170" t="s">
        <v>59</v>
      </c>
      <c r="AB41" s="170"/>
      <c r="AC41" s="186" t="s">
        <v>65</v>
      </c>
      <c r="AD41" s="158" t="s">
        <v>68</v>
      </c>
      <c r="AE41" s="170" t="s">
        <v>68</v>
      </c>
      <c r="AF41" s="170" t="s">
        <v>65</v>
      </c>
      <c r="AG41" s="170"/>
      <c r="AH41" s="170" t="s">
        <v>64</v>
      </c>
      <c r="AI41" s="170" t="s">
        <v>59</v>
      </c>
      <c r="AJ41" s="186"/>
      <c r="AK41" s="158" t="s">
        <v>68</v>
      </c>
      <c r="AL41" s="170"/>
      <c r="AM41" s="170" t="s">
        <v>68</v>
      </c>
      <c r="AN41" s="170" t="s">
        <v>68</v>
      </c>
      <c r="AO41" s="170"/>
      <c r="AP41" s="170" t="s">
        <v>64</v>
      </c>
      <c r="AQ41" s="186" t="s">
        <v>59</v>
      </c>
      <c r="AR41" s="158" t="s">
        <v>68</v>
      </c>
      <c r="AS41" s="170" t="s">
        <v>65</v>
      </c>
      <c r="AT41" s="170"/>
      <c r="AU41" s="170" t="s">
        <v>68</v>
      </c>
      <c r="AV41" s="170" t="s">
        <v>68</v>
      </c>
      <c r="AW41" s="170"/>
      <c r="AX41" s="186" t="s">
        <v>64</v>
      </c>
      <c r="AY41" s="158"/>
      <c r="AZ41" s="170"/>
      <c r="BA41" s="214"/>
      <c r="BB41" s="222"/>
      <c r="BC41" s="231"/>
      <c r="BD41" s="240"/>
      <c r="BE41" s="248"/>
      <c r="BF41" s="253"/>
      <c r="BG41" s="260"/>
      <c r="BH41" s="260"/>
      <c r="BI41" s="260"/>
      <c r="BJ41" s="270"/>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1">
        <f>IF($BE$3="４週",SUM(W42:AX42),IF($BE$3="暦月",SUM(W42:BA42),""))</f>
        <v>160</v>
      </c>
      <c r="BC42" s="230"/>
      <c r="BD42" s="239">
        <f>IF($BE$3="４週",BB42/4,IF($BE$3="暦月",(BB42/($BE$8/7)),""))</f>
        <v>40</v>
      </c>
      <c r="BE42" s="230"/>
      <c r="BF42" s="252"/>
      <c r="BG42" s="259"/>
      <c r="BH42" s="259"/>
      <c r="BI42" s="259"/>
      <c r="BJ42" s="269"/>
    </row>
    <row r="43" spans="2:62" ht="20.25" customHeight="1">
      <c r="B43" s="11">
        <f>B41+1</f>
        <v>14</v>
      </c>
      <c r="C43" s="25" t="s">
        <v>132</v>
      </c>
      <c r="D43" s="36"/>
      <c r="E43" s="43"/>
      <c r="F43" s="48"/>
      <c r="G43" s="43"/>
      <c r="H43" s="48"/>
      <c r="I43" s="57" t="s">
        <v>20</v>
      </c>
      <c r="J43" s="71"/>
      <c r="K43" s="77" t="s">
        <v>119</v>
      </c>
      <c r="L43" s="93"/>
      <c r="M43" s="93"/>
      <c r="N43" s="36"/>
      <c r="O43" s="100" t="s">
        <v>167</v>
      </c>
      <c r="P43" s="105"/>
      <c r="Q43" s="105"/>
      <c r="R43" s="105"/>
      <c r="S43" s="116"/>
      <c r="T43" s="126" t="s">
        <v>37</v>
      </c>
      <c r="U43" s="134"/>
      <c r="V43" s="146"/>
      <c r="W43" s="158"/>
      <c r="X43" s="170" t="s">
        <v>65</v>
      </c>
      <c r="Y43" s="170" t="s">
        <v>68</v>
      </c>
      <c r="Z43" s="170"/>
      <c r="AA43" s="170" t="s">
        <v>68</v>
      </c>
      <c r="AB43" s="170" t="s">
        <v>68</v>
      </c>
      <c r="AC43" s="186"/>
      <c r="AD43" s="158"/>
      <c r="AE43" s="170" t="s">
        <v>65</v>
      </c>
      <c r="AF43" s="170" t="s">
        <v>68</v>
      </c>
      <c r="AG43" s="170" t="s">
        <v>68</v>
      </c>
      <c r="AH43" s="170"/>
      <c r="AI43" s="170"/>
      <c r="AJ43" s="186" t="s">
        <v>65</v>
      </c>
      <c r="AK43" s="158"/>
      <c r="AL43" s="170"/>
      <c r="AM43" s="170" t="s">
        <v>65</v>
      </c>
      <c r="AN43" s="170" t="s">
        <v>65</v>
      </c>
      <c r="AO43" s="170" t="s">
        <v>68</v>
      </c>
      <c r="AP43" s="170"/>
      <c r="AQ43" s="186" t="s">
        <v>68</v>
      </c>
      <c r="AR43" s="158"/>
      <c r="AS43" s="170" t="s">
        <v>68</v>
      </c>
      <c r="AT43" s="170" t="s">
        <v>68</v>
      </c>
      <c r="AU43" s="170"/>
      <c r="AV43" s="170" t="s">
        <v>68</v>
      </c>
      <c r="AW43" s="170" t="s">
        <v>65</v>
      </c>
      <c r="AX43" s="186"/>
      <c r="AY43" s="158"/>
      <c r="AZ43" s="170"/>
      <c r="BA43" s="214"/>
      <c r="BB43" s="222"/>
      <c r="BC43" s="231"/>
      <c r="BD43" s="240"/>
      <c r="BE43" s="248"/>
      <c r="BF43" s="253"/>
      <c r="BG43" s="260"/>
      <c r="BH43" s="260"/>
      <c r="BI43" s="260"/>
      <c r="BJ43" s="270"/>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1">
        <f>IF($BE$3="４週",SUM(W44:AX44),IF($BE$3="暦月",SUM(W44:BA44),""))</f>
        <v>128</v>
      </c>
      <c r="BC44" s="230"/>
      <c r="BD44" s="239">
        <f>IF($BE$3="４週",BB44/4,IF($BE$3="暦月",(BB44/($BE$8/7)),""))</f>
        <v>32</v>
      </c>
      <c r="BE44" s="230"/>
      <c r="BF44" s="252"/>
      <c r="BG44" s="259"/>
      <c r="BH44" s="259"/>
      <c r="BI44" s="259"/>
      <c r="BJ44" s="269"/>
    </row>
    <row r="45" spans="2:62" ht="20.25" customHeight="1">
      <c r="B45" s="11">
        <f>B43+1</f>
        <v>15</v>
      </c>
      <c r="C45" s="25" t="s">
        <v>132</v>
      </c>
      <c r="D45" s="36"/>
      <c r="E45" s="43"/>
      <c r="F45" s="48"/>
      <c r="G45" s="43"/>
      <c r="H45" s="48"/>
      <c r="I45" s="57" t="s">
        <v>19</v>
      </c>
      <c r="J45" s="71"/>
      <c r="K45" s="77" t="s">
        <v>39</v>
      </c>
      <c r="L45" s="93"/>
      <c r="M45" s="93"/>
      <c r="N45" s="36"/>
      <c r="O45" s="100" t="s">
        <v>168</v>
      </c>
      <c r="P45" s="105"/>
      <c r="Q45" s="105"/>
      <c r="R45" s="105"/>
      <c r="S45" s="116"/>
      <c r="T45" s="126" t="s">
        <v>37</v>
      </c>
      <c r="U45" s="134"/>
      <c r="V45" s="146"/>
      <c r="W45" s="158" t="s">
        <v>68</v>
      </c>
      <c r="X45" s="170" t="s">
        <v>68</v>
      </c>
      <c r="Y45" s="170"/>
      <c r="Z45" s="170"/>
      <c r="AA45" s="170" t="s">
        <v>64</v>
      </c>
      <c r="AB45" s="170" t="s">
        <v>59</v>
      </c>
      <c r="AC45" s="186" t="s">
        <v>65</v>
      </c>
      <c r="AD45" s="158" t="s">
        <v>65</v>
      </c>
      <c r="AE45" s="170"/>
      <c r="AF45" s="170" t="s">
        <v>68</v>
      </c>
      <c r="AG45" s="170" t="s">
        <v>68</v>
      </c>
      <c r="AH45" s="170"/>
      <c r="AI45" s="170" t="s">
        <v>64</v>
      </c>
      <c r="AJ45" s="186" t="s">
        <v>59</v>
      </c>
      <c r="AK45" s="158" t="s">
        <v>65</v>
      </c>
      <c r="AL45" s="170" t="s">
        <v>65</v>
      </c>
      <c r="AM45" s="170"/>
      <c r="AN45" s="170" t="s">
        <v>68</v>
      </c>
      <c r="AO45" s="170"/>
      <c r="AP45" s="170"/>
      <c r="AQ45" s="186" t="s">
        <v>64</v>
      </c>
      <c r="AR45" s="158" t="s">
        <v>59</v>
      </c>
      <c r="AS45" s="170" t="s">
        <v>65</v>
      </c>
      <c r="AT45" s="170" t="s">
        <v>65</v>
      </c>
      <c r="AU45" s="170"/>
      <c r="AV45" s="170" t="s">
        <v>65</v>
      </c>
      <c r="AW45" s="170" t="s">
        <v>68</v>
      </c>
      <c r="AX45" s="186" t="s">
        <v>68</v>
      </c>
      <c r="AY45" s="158"/>
      <c r="AZ45" s="170"/>
      <c r="BA45" s="214"/>
      <c r="BB45" s="222"/>
      <c r="BC45" s="231"/>
      <c r="BD45" s="240"/>
      <c r="BE45" s="248"/>
      <c r="BF45" s="253"/>
      <c r="BG45" s="260"/>
      <c r="BH45" s="260"/>
      <c r="BI45" s="260"/>
      <c r="BJ45" s="270"/>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1">
        <f>IF($BE$3="４週",SUM(W46:AX46),IF($BE$3="暦月",SUM(W46:BA46),""))</f>
        <v>160</v>
      </c>
      <c r="BC46" s="230"/>
      <c r="BD46" s="239">
        <f>IF($BE$3="４週",BB46/4,IF($BE$3="暦月",(BB46/($BE$8/7)),""))</f>
        <v>40</v>
      </c>
      <c r="BE46" s="230"/>
      <c r="BF46" s="252"/>
      <c r="BG46" s="259"/>
      <c r="BH46" s="259"/>
      <c r="BI46" s="259"/>
      <c r="BJ46" s="269"/>
    </row>
    <row r="47" spans="2:62" ht="20.25" customHeight="1">
      <c r="B47" s="11">
        <f>B45+1</f>
        <v>16</v>
      </c>
      <c r="C47" s="25" t="s">
        <v>132</v>
      </c>
      <c r="D47" s="36"/>
      <c r="E47" s="43"/>
      <c r="F47" s="48"/>
      <c r="G47" s="43"/>
      <c r="H47" s="48"/>
      <c r="I47" s="57" t="s">
        <v>19</v>
      </c>
      <c r="J47" s="71"/>
      <c r="K47" s="77" t="s">
        <v>119</v>
      </c>
      <c r="L47" s="93"/>
      <c r="M47" s="93"/>
      <c r="N47" s="36"/>
      <c r="O47" s="100" t="s">
        <v>88</v>
      </c>
      <c r="P47" s="105"/>
      <c r="Q47" s="105"/>
      <c r="R47" s="105"/>
      <c r="S47" s="116"/>
      <c r="T47" s="126" t="s">
        <v>37</v>
      </c>
      <c r="U47" s="134"/>
      <c r="V47" s="146"/>
      <c r="W47" s="158"/>
      <c r="X47" s="170" t="s">
        <v>65</v>
      </c>
      <c r="Y47" s="170" t="s">
        <v>68</v>
      </c>
      <c r="Z47" s="170" t="s">
        <v>68</v>
      </c>
      <c r="AA47" s="170"/>
      <c r="AB47" s="170" t="s">
        <v>64</v>
      </c>
      <c r="AC47" s="186" t="s">
        <v>59</v>
      </c>
      <c r="AD47" s="158" t="s">
        <v>68</v>
      </c>
      <c r="AE47" s="170"/>
      <c r="AF47" s="170" t="s">
        <v>68</v>
      </c>
      <c r="AG47" s="170" t="s">
        <v>68</v>
      </c>
      <c r="AH47" s="170"/>
      <c r="AI47" s="170"/>
      <c r="AJ47" s="186" t="s">
        <v>64</v>
      </c>
      <c r="AK47" s="158" t="s">
        <v>59</v>
      </c>
      <c r="AL47" s="170" t="s">
        <v>68</v>
      </c>
      <c r="AM47" s="170" t="s">
        <v>68</v>
      </c>
      <c r="AN47" s="170" t="s">
        <v>68</v>
      </c>
      <c r="AO47" s="170" t="s">
        <v>65</v>
      </c>
      <c r="AP47" s="170" t="s">
        <v>65</v>
      </c>
      <c r="AQ47" s="186"/>
      <c r="AR47" s="158" t="s">
        <v>64</v>
      </c>
      <c r="AS47" s="170" t="s">
        <v>59</v>
      </c>
      <c r="AT47" s="170" t="s">
        <v>65</v>
      </c>
      <c r="AU47" s="170" t="s">
        <v>68</v>
      </c>
      <c r="AV47" s="170"/>
      <c r="AW47" s="170"/>
      <c r="AX47" s="186" t="s">
        <v>65</v>
      </c>
      <c r="AY47" s="158"/>
      <c r="AZ47" s="170"/>
      <c r="BA47" s="214"/>
      <c r="BB47" s="222"/>
      <c r="BC47" s="231"/>
      <c r="BD47" s="240"/>
      <c r="BE47" s="248"/>
      <c r="BF47" s="253"/>
      <c r="BG47" s="260"/>
      <c r="BH47" s="260"/>
      <c r="BI47" s="260"/>
      <c r="BJ47" s="270"/>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1">
        <f>IF($BE$3="４週",SUM(W48:AX48),IF($BE$3="暦月",SUM(W48:BA48),""))</f>
        <v>160</v>
      </c>
      <c r="BC48" s="230"/>
      <c r="BD48" s="239">
        <f>IF($BE$3="４週",BB48/4,IF($BE$3="暦月",(BB48/($BE$8/7)),""))</f>
        <v>40</v>
      </c>
      <c r="BE48" s="230"/>
      <c r="BF48" s="252"/>
      <c r="BG48" s="259"/>
      <c r="BH48" s="259"/>
      <c r="BI48" s="259"/>
      <c r="BJ48" s="269"/>
    </row>
    <row r="49" spans="2:62" ht="20.25" customHeight="1">
      <c r="B49" s="11">
        <f>B47+1</f>
        <v>17</v>
      </c>
      <c r="C49" s="25" t="s">
        <v>132</v>
      </c>
      <c r="D49" s="36"/>
      <c r="E49" s="43"/>
      <c r="F49" s="48"/>
      <c r="G49" s="43"/>
      <c r="H49" s="48"/>
      <c r="I49" s="57" t="s">
        <v>19</v>
      </c>
      <c r="J49" s="71"/>
      <c r="K49" s="77" t="s">
        <v>119</v>
      </c>
      <c r="L49" s="93"/>
      <c r="M49" s="93"/>
      <c r="N49" s="36"/>
      <c r="O49" s="100" t="s">
        <v>169</v>
      </c>
      <c r="P49" s="105"/>
      <c r="Q49" s="105"/>
      <c r="R49" s="105"/>
      <c r="S49" s="116"/>
      <c r="T49" s="126" t="s">
        <v>37</v>
      </c>
      <c r="U49" s="134"/>
      <c r="V49" s="146"/>
      <c r="W49" s="158" t="s">
        <v>65</v>
      </c>
      <c r="X49" s="170"/>
      <c r="Y49" s="170" t="s">
        <v>65</v>
      </c>
      <c r="Z49" s="170"/>
      <c r="AA49" s="170" t="s">
        <v>68</v>
      </c>
      <c r="AB49" s="170"/>
      <c r="AC49" s="186" t="s">
        <v>64</v>
      </c>
      <c r="AD49" s="158" t="s">
        <v>59</v>
      </c>
      <c r="AE49" s="170" t="s">
        <v>68</v>
      </c>
      <c r="AF49" s="170" t="s">
        <v>68</v>
      </c>
      <c r="AG49" s="170" t="s">
        <v>65</v>
      </c>
      <c r="AH49" s="170" t="s">
        <v>65</v>
      </c>
      <c r="AI49" s="170"/>
      <c r="AJ49" s="186" t="s">
        <v>68</v>
      </c>
      <c r="AK49" s="158" t="s">
        <v>64</v>
      </c>
      <c r="AL49" s="170" t="s">
        <v>59</v>
      </c>
      <c r="AM49" s="170" t="s">
        <v>65</v>
      </c>
      <c r="AN49" s="170"/>
      <c r="AO49" s="170" t="s">
        <v>68</v>
      </c>
      <c r="AP49" s="170" t="s">
        <v>68</v>
      </c>
      <c r="AQ49" s="186"/>
      <c r="AR49" s="158"/>
      <c r="AS49" s="170" t="s">
        <v>64</v>
      </c>
      <c r="AT49" s="170" t="s">
        <v>59</v>
      </c>
      <c r="AU49" s="170" t="s">
        <v>65</v>
      </c>
      <c r="AV49" s="170" t="s">
        <v>68</v>
      </c>
      <c r="AW49" s="170" t="s">
        <v>68</v>
      </c>
      <c r="AX49" s="186"/>
      <c r="AY49" s="158"/>
      <c r="AZ49" s="170"/>
      <c r="BA49" s="214"/>
      <c r="BB49" s="222"/>
      <c r="BC49" s="231"/>
      <c r="BD49" s="240"/>
      <c r="BE49" s="248"/>
      <c r="BF49" s="253"/>
      <c r="BG49" s="260"/>
      <c r="BH49" s="260"/>
      <c r="BI49" s="260"/>
      <c r="BJ49" s="270"/>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1">
        <f>IF($BE$3="４週",SUM(W50:AX50),IF($BE$3="暦月",SUM(W50:BA50),""))</f>
        <v>160</v>
      </c>
      <c r="BC50" s="230"/>
      <c r="BD50" s="239">
        <f>IF($BE$3="４週",BB50/4,IF($BE$3="暦月",(BB50/($BE$8/7)),""))</f>
        <v>40</v>
      </c>
      <c r="BE50" s="230"/>
      <c r="BF50" s="252"/>
      <c r="BG50" s="259"/>
      <c r="BH50" s="259"/>
      <c r="BI50" s="259"/>
      <c r="BJ50" s="269"/>
    </row>
    <row r="51" spans="2:62" ht="20.25" customHeight="1">
      <c r="B51" s="11">
        <f>B49+1</f>
        <v>18</v>
      </c>
      <c r="C51" s="25" t="s">
        <v>132</v>
      </c>
      <c r="D51" s="36"/>
      <c r="E51" s="43"/>
      <c r="F51" s="48"/>
      <c r="G51" s="43"/>
      <c r="H51" s="48"/>
      <c r="I51" s="57" t="s">
        <v>19</v>
      </c>
      <c r="J51" s="71"/>
      <c r="K51" s="77" t="s">
        <v>119</v>
      </c>
      <c r="L51" s="93"/>
      <c r="M51" s="93"/>
      <c r="N51" s="36"/>
      <c r="O51" s="100" t="s">
        <v>170</v>
      </c>
      <c r="P51" s="105"/>
      <c r="Q51" s="105"/>
      <c r="R51" s="105"/>
      <c r="S51" s="116"/>
      <c r="T51" s="126" t="s">
        <v>37</v>
      </c>
      <c r="U51" s="134"/>
      <c r="V51" s="146"/>
      <c r="W51" s="158" t="s">
        <v>59</v>
      </c>
      <c r="X51" s="170"/>
      <c r="Y51" s="170" t="s">
        <v>68</v>
      </c>
      <c r="Z51" s="170" t="s">
        <v>65</v>
      </c>
      <c r="AA51" s="170" t="s">
        <v>65</v>
      </c>
      <c r="AB51" s="170" t="s">
        <v>65</v>
      </c>
      <c r="AC51" s="186"/>
      <c r="AD51" s="158" t="s">
        <v>64</v>
      </c>
      <c r="AE51" s="170" t="s">
        <v>59</v>
      </c>
      <c r="AF51" s="170" t="s">
        <v>65</v>
      </c>
      <c r="AG51" s="170"/>
      <c r="AH51" s="170" t="s">
        <v>68</v>
      </c>
      <c r="AI51" s="170" t="s">
        <v>68</v>
      </c>
      <c r="AJ51" s="186"/>
      <c r="AK51" s="158"/>
      <c r="AL51" s="170" t="s">
        <v>64</v>
      </c>
      <c r="AM51" s="170" t="s">
        <v>59</v>
      </c>
      <c r="AN51" s="170" t="s">
        <v>65</v>
      </c>
      <c r="AO51" s="170"/>
      <c r="AP51" s="170" t="s">
        <v>68</v>
      </c>
      <c r="AQ51" s="186" t="s">
        <v>68</v>
      </c>
      <c r="AR51" s="158" t="s">
        <v>68</v>
      </c>
      <c r="AS51" s="170"/>
      <c r="AT51" s="170" t="s">
        <v>64</v>
      </c>
      <c r="AU51" s="170" t="s">
        <v>59</v>
      </c>
      <c r="AV51" s="170" t="s">
        <v>65</v>
      </c>
      <c r="AW51" s="170"/>
      <c r="AX51" s="186" t="s">
        <v>68</v>
      </c>
      <c r="AY51" s="158"/>
      <c r="AZ51" s="170"/>
      <c r="BA51" s="214"/>
      <c r="BB51" s="222"/>
      <c r="BC51" s="231"/>
      <c r="BD51" s="240"/>
      <c r="BE51" s="248"/>
      <c r="BF51" s="253"/>
      <c r="BG51" s="260"/>
      <c r="BH51" s="260"/>
      <c r="BI51" s="260"/>
      <c r="BJ51" s="270"/>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1">
        <f>IF($BE$3="４週",SUM(W52:AX52),IF($BE$3="暦月",SUM(W52:BA52),""))</f>
        <v>160</v>
      </c>
      <c r="BC52" s="230"/>
      <c r="BD52" s="239">
        <f>IF($BE$3="４週",BB52/4,IF($BE$3="暦月",(BB52/($BE$8/7)),""))</f>
        <v>40</v>
      </c>
      <c r="BE52" s="230"/>
      <c r="BF52" s="252"/>
      <c r="BG52" s="259"/>
      <c r="BH52" s="259"/>
      <c r="BI52" s="259"/>
      <c r="BJ52" s="269"/>
    </row>
    <row r="53" spans="2:62" ht="20.25" customHeight="1">
      <c r="B53" s="11">
        <f>B51+1</f>
        <v>19</v>
      </c>
      <c r="C53" s="25" t="s">
        <v>132</v>
      </c>
      <c r="D53" s="36"/>
      <c r="E53" s="44"/>
      <c r="F53" s="49"/>
      <c r="G53" s="44"/>
      <c r="H53" s="49"/>
      <c r="I53" s="57" t="s">
        <v>20</v>
      </c>
      <c r="J53" s="71"/>
      <c r="K53" s="77" t="s">
        <v>119</v>
      </c>
      <c r="L53" s="93"/>
      <c r="M53" s="93"/>
      <c r="N53" s="36"/>
      <c r="O53" s="100" t="s">
        <v>172</v>
      </c>
      <c r="P53" s="105"/>
      <c r="Q53" s="105"/>
      <c r="R53" s="105"/>
      <c r="S53" s="116"/>
      <c r="T53" s="124" t="s">
        <v>37</v>
      </c>
      <c r="U53" s="132"/>
      <c r="V53" s="144"/>
      <c r="W53" s="158" t="s">
        <v>68</v>
      </c>
      <c r="X53" s="170"/>
      <c r="Y53" s="170"/>
      <c r="Z53" s="170" t="s">
        <v>68</v>
      </c>
      <c r="AA53" s="170"/>
      <c r="AB53" s="170" t="s">
        <v>68</v>
      </c>
      <c r="AC53" s="186" t="s">
        <v>68</v>
      </c>
      <c r="AD53" s="158"/>
      <c r="AE53" s="170" t="s">
        <v>68</v>
      </c>
      <c r="AF53" s="170"/>
      <c r="AG53" s="170"/>
      <c r="AH53" s="170" t="s">
        <v>68</v>
      </c>
      <c r="AI53" s="170" t="s">
        <v>65</v>
      </c>
      <c r="AJ53" s="186" t="s">
        <v>65</v>
      </c>
      <c r="AK53" s="158" t="s">
        <v>68</v>
      </c>
      <c r="AL53" s="170"/>
      <c r="AM53" s="170" t="s">
        <v>68</v>
      </c>
      <c r="AN53" s="170"/>
      <c r="AO53" s="170" t="s">
        <v>68</v>
      </c>
      <c r="AP53" s="170"/>
      <c r="AQ53" s="186" t="s">
        <v>65</v>
      </c>
      <c r="AR53" s="158" t="s">
        <v>65</v>
      </c>
      <c r="AS53" s="170" t="s">
        <v>68</v>
      </c>
      <c r="AT53" s="170"/>
      <c r="AU53" s="170" t="s">
        <v>68</v>
      </c>
      <c r="AV53" s="170"/>
      <c r="AW53" s="170" t="s">
        <v>65</v>
      </c>
      <c r="AX53" s="186"/>
      <c r="AY53" s="158"/>
      <c r="AZ53" s="170"/>
      <c r="BA53" s="214"/>
      <c r="BB53" s="222"/>
      <c r="BC53" s="231"/>
      <c r="BD53" s="240"/>
      <c r="BE53" s="248"/>
      <c r="BF53" s="253"/>
      <c r="BG53" s="260"/>
      <c r="BH53" s="260"/>
      <c r="BI53" s="260"/>
      <c r="BJ53" s="270"/>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1">
        <f>IF($BE$3="４週",SUM(W54:AX54),IF($BE$3="暦月",SUM(W54:BA54),""))</f>
        <v>128</v>
      </c>
      <c r="BC54" s="230"/>
      <c r="BD54" s="239">
        <f>IF($BE$3="４週",BB54/4,IF($BE$3="暦月",(BB54/($BE$8/7)),""))</f>
        <v>32</v>
      </c>
      <c r="BE54" s="230"/>
      <c r="BF54" s="252"/>
      <c r="BG54" s="259"/>
      <c r="BH54" s="259"/>
      <c r="BI54" s="259"/>
      <c r="BJ54" s="269"/>
    </row>
    <row r="55" spans="2:62" ht="20.25" customHeight="1">
      <c r="B55" s="11">
        <f>B53+1</f>
        <v>20</v>
      </c>
      <c r="C55" s="25" t="s">
        <v>132</v>
      </c>
      <c r="D55" s="36"/>
      <c r="E55" s="44"/>
      <c r="F55" s="49"/>
      <c r="G55" s="44"/>
      <c r="H55" s="49"/>
      <c r="I55" s="57" t="s">
        <v>19</v>
      </c>
      <c r="J55" s="71"/>
      <c r="K55" s="77" t="s">
        <v>39</v>
      </c>
      <c r="L55" s="93"/>
      <c r="M55" s="93"/>
      <c r="N55" s="36"/>
      <c r="O55" s="100" t="s">
        <v>173</v>
      </c>
      <c r="P55" s="105"/>
      <c r="Q55" s="105"/>
      <c r="R55" s="105"/>
      <c r="S55" s="116"/>
      <c r="T55" s="124" t="s">
        <v>37</v>
      </c>
      <c r="U55" s="132"/>
      <c r="V55" s="144"/>
      <c r="W55" s="158" t="s">
        <v>64</v>
      </c>
      <c r="X55" s="170" t="s">
        <v>59</v>
      </c>
      <c r="Y55" s="170" t="s">
        <v>65</v>
      </c>
      <c r="Z55" s="170" t="s">
        <v>65</v>
      </c>
      <c r="AA55" s="170"/>
      <c r="AB55" s="170" t="s">
        <v>68</v>
      </c>
      <c r="AC55" s="186"/>
      <c r="AD55" s="158"/>
      <c r="AE55" s="170" t="s">
        <v>64</v>
      </c>
      <c r="AF55" s="170" t="s">
        <v>59</v>
      </c>
      <c r="AG55" s="170" t="s">
        <v>65</v>
      </c>
      <c r="AH55" s="170" t="s">
        <v>65</v>
      </c>
      <c r="AI55" s="170"/>
      <c r="AJ55" s="186" t="s">
        <v>68</v>
      </c>
      <c r="AK55" s="158" t="s">
        <v>68</v>
      </c>
      <c r="AL55" s="170"/>
      <c r="AM55" s="170" t="s">
        <v>64</v>
      </c>
      <c r="AN55" s="170" t="s">
        <v>59</v>
      </c>
      <c r="AO55" s="170" t="s">
        <v>65</v>
      </c>
      <c r="AP55" s="170" t="s">
        <v>65</v>
      </c>
      <c r="AQ55" s="186"/>
      <c r="AR55" s="158" t="s">
        <v>68</v>
      </c>
      <c r="AS55" s="170"/>
      <c r="AT55" s="170"/>
      <c r="AU55" s="170" t="s">
        <v>64</v>
      </c>
      <c r="AV55" s="170" t="s">
        <v>59</v>
      </c>
      <c r="AW55" s="170" t="s">
        <v>65</v>
      </c>
      <c r="AX55" s="186" t="s">
        <v>65</v>
      </c>
      <c r="AY55" s="158"/>
      <c r="AZ55" s="170"/>
      <c r="BA55" s="214"/>
      <c r="BB55" s="222"/>
      <c r="BC55" s="231"/>
      <c r="BD55" s="240"/>
      <c r="BE55" s="248"/>
      <c r="BF55" s="253"/>
      <c r="BG55" s="260"/>
      <c r="BH55" s="260"/>
      <c r="BI55" s="260"/>
      <c r="BJ55" s="270"/>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1">
        <f>IF($BE$3="４週",SUM(W56:AX56),IF($BE$3="暦月",SUM(W56:BA56),""))</f>
        <v>160</v>
      </c>
      <c r="BC56" s="230"/>
      <c r="BD56" s="239">
        <f>IF($BE$3="４週",BB56/4,IF($BE$3="暦月",(BB56/($BE$8/7)),""))</f>
        <v>40</v>
      </c>
      <c r="BE56" s="230"/>
      <c r="BF56" s="252"/>
      <c r="BG56" s="259"/>
      <c r="BH56" s="259"/>
      <c r="BI56" s="259"/>
      <c r="BJ56" s="269"/>
    </row>
    <row r="57" spans="2:62" ht="20.25" customHeight="1">
      <c r="B57" s="11">
        <f>B55+1</f>
        <v>21</v>
      </c>
      <c r="C57" s="25" t="s">
        <v>132</v>
      </c>
      <c r="D57" s="36"/>
      <c r="E57" s="43"/>
      <c r="F57" s="48"/>
      <c r="G57" s="43"/>
      <c r="H57" s="48"/>
      <c r="I57" s="57" t="s">
        <v>19</v>
      </c>
      <c r="J57" s="71"/>
      <c r="K57" s="77" t="s">
        <v>119</v>
      </c>
      <c r="L57" s="93"/>
      <c r="M57" s="93"/>
      <c r="N57" s="36"/>
      <c r="O57" s="100" t="s">
        <v>137</v>
      </c>
      <c r="P57" s="105"/>
      <c r="Q57" s="105"/>
      <c r="R57" s="105"/>
      <c r="S57" s="116"/>
      <c r="T57" s="126" t="s">
        <v>37</v>
      </c>
      <c r="U57" s="134"/>
      <c r="V57" s="146"/>
      <c r="W57" s="158"/>
      <c r="X57" s="170" t="s">
        <v>64</v>
      </c>
      <c r="Y57" s="170" t="s">
        <v>59</v>
      </c>
      <c r="Z57" s="170" t="s">
        <v>68</v>
      </c>
      <c r="AA57" s="170" t="s">
        <v>65</v>
      </c>
      <c r="AB57" s="170"/>
      <c r="AC57" s="186" t="s">
        <v>68</v>
      </c>
      <c r="AD57" s="158" t="s">
        <v>68</v>
      </c>
      <c r="AE57" s="170"/>
      <c r="AF57" s="170" t="s">
        <v>64</v>
      </c>
      <c r="AG57" s="170" t="s">
        <v>59</v>
      </c>
      <c r="AH57" s="170" t="s">
        <v>68</v>
      </c>
      <c r="AI57" s="170" t="s">
        <v>65</v>
      </c>
      <c r="AJ57" s="186"/>
      <c r="AK57" s="158" t="s">
        <v>68</v>
      </c>
      <c r="AL57" s="170" t="s">
        <v>65</v>
      </c>
      <c r="AM57" s="170"/>
      <c r="AN57" s="170" t="s">
        <v>64</v>
      </c>
      <c r="AO57" s="170" t="s">
        <v>59</v>
      </c>
      <c r="AP57" s="170" t="s">
        <v>68</v>
      </c>
      <c r="AQ57" s="186"/>
      <c r="AR57" s="158"/>
      <c r="AS57" s="170" t="s">
        <v>68</v>
      </c>
      <c r="AT57" s="170" t="s">
        <v>65</v>
      </c>
      <c r="AU57" s="170"/>
      <c r="AV57" s="170" t="s">
        <v>64</v>
      </c>
      <c r="AW57" s="170" t="s">
        <v>59</v>
      </c>
      <c r="AX57" s="186" t="s">
        <v>68</v>
      </c>
      <c r="AY57" s="158"/>
      <c r="AZ57" s="170"/>
      <c r="BA57" s="214"/>
      <c r="BB57" s="222"/>
      <c r="BC57" s="231"/>
      <c r="BD57" s="240"/>
      <c r="BE57" s="248"/>
      <c r="BF57" s="253"/>
      <c r="BG57" s="260"/>
      <c r="BH57" s="260"/>
      <c r="BI57" s="260"/>
      <c r="BJ57" s="270"/>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1">
        <f>IF($BE$3="４週",SUM(W58:AX58),IF($BE$3="暦月",SUM(W58:BA58),""))</f>
        <v>160</v>
      </c>
      <c r="BC58" s="230"/>
      <c r="BD58" s="239">
        <f>IF($BE$3="４週",BB58/4,IF($BE$3="暦月",(BB58/($BE$8/7)),""))</f>
        <v>40</v>
      </c>
      <c r="BE58" s="230"/>
      <c r="BF58" s="252"/>
      <c r="BG58" s="259"/>
      <c r="BH58" s="259"/>
      <c r="BI58" s="259"/>
      <c r="BJ58" s="269"/>
    </row>
    <row r="59" spans="2:62" ht="20.25" customHeight="1">
      <c r="B59" s="11">
        <f>B57+1</f>
        <v>22</v>
      </c>
      <c r="C59" s="25" t="s">
        <v>132</v>
      </c>
      <c r="D59" s="36"/>
      <c r="E59" s="43"/>
      <c r="F59" s="48"/>
      <c r="G59" s="43"/>
      <c r="H59" s="48"/>
      <c r="I59" s="57" t="s">
        <v>19</v>
      </c>
      <c r="J59" s="71"/>
      <c r="K59" s="77" t="s">
        <v>119</v>
      </c>
      <c r="L59" s="93"/>
      <c r="M59" s="93"/>
      <c r="N59" s="36"/>
      <c r="O59" s="100" t="s">
        <v>174</v>
      </c>
      <c r="P59" s="105"/>
      <c r="Q59" s="105"/>
      <c r="R59" s="105"/>
      <c r="S59" s="116"/>
      <c r="T59" s="126" t="s">
        <v>37</v>
      </c>
      <c r="U59" s="134"/>
      <c r="V59" s="146"/>
      <c r="W59" s="158" t="s">
        <v>68</v>
      </c>
      <c r="X59" s="170"/>
      <c r="Y59" s="170" t="s">
        <v>64</v>
      </c>
      <c r="Z59" s="170" t="s">
        <v>59</v>
      </c>
      <c r="AA59" s="170" t="s">
        <v>68</v>
      </c>
      <c r="AB59" s="170" t="s">
        <v>65</v>
      </c>
      <c r="AC59" s="186"/>
      <c r="AD59" s="158" t="s">
        <v>65</v>
      </c>
      <c r="AE59" s="170" t="s">
        <v>68</v>
      </c>
      <c r="AF59" s="170"/>
      <c r="AG59" s="170" t="s">
        <v>64</v>
      </c>
      <c r="AH59" s="170" t="s">
        <v>59</v>
      </c>
      <c r="AI59" s="170" t="s">
        <v>68</v>
      </c>
      <c r="AJ59" s="186"/>
      <c r="AK59" s="158" t="s">
        <v>65</v>
      </c>
      <c r="AL59" s="170" t="s">
        <v>68</v>
      </c>
      <c r="AM59" s="170"/>
      <c r="AN59" s="170"/>
      <c r="AO59" s="170" t="s">
        <v>64</v>
      </c>
      <c r="AP59" s="170" t="s">
        <v>59</v>
      </c>
      <c r="AQ59" s="186" t="s">
        <v>65</v>
      </c>
      <c r="AR59" s="158" t="s">
        <v>65</v>
      </c>
      <c r="AS59" s="170"/>
      <c r="AT59" s="170" t="s">
        <v>68</v>
      </c>
      <c r="AU59" s="170" t="s">
        <v>65</v>
      </c>
      <c r="AV59" s="170"/>
      <c r="AW59" s="170" t="s">
        <v>64</v>
      </c>
      <c r="AX59" s="186" t="s">
        <v>59</v>
      </c>
      <c r="AY59" s="158"/>
      <c r="AZ59" s="170"/>
      <c r="BA59" s="214"/>
      <c r="BB59" s="222"/>
      <c r="BC59" s="231"/>
      <c r="BD59" s="240"/>
      <c r="BE59" s="248"/>
      <c r="BF59" s="253"/>
      <c r="BG59" s="260"/>
      <c r="BH59" s="260"/>
      <c r="BI59" s="260"/>
      <c r="BJ59" s="270"/>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1">
        <f>IF($BE$3="４週",SUM(W60:AX60),IF($BE$3="暦月",SUM(W60:BA60),""))</f>
        <v>160</v>
      </c>
      <c r="BC60" s="230"/>
      <c r="BD60" s="239">
        <f>IF($BE$3="４週",BB60/4,IF($BE$3="暦月",(BB60/($BE$8/7)),""))</f>
        <v>40</v>
      </c>
      <c r="BE60" s="230"/>
      <c r="BF60" s="252"/>
      <c r="BG60" s="259"/>
      <c r="BH60" s="259"/>
      <c r="BI60" s="259"/>
      <c r="BJ60" s="269"/>
    </row>
    <row r="61" spans="2:62" ht="20.25" customHeight="1">
      <c r="B61" s="11">
        <f>B59+1</f>
        <v>23</v>
      </c>
      <c r="C61" s="25" t="s">
        <v>132</v>
      </c>
      <c r="D61" s="36"/>
      <c r="E61" s="43"/>
      <c r="F61" s="48"/>
      <c r="G61" s="43"/>
      <c r="H61" s="48"/>
      <c r="I61" s="57" t="s">
        <v>19</v>
      </c>
      <c r="J61" s="71"/>
      <c r="K61" s="77" t="s">
        <v>119</v>
      </c>
      <c r="L61" s="93"/>
      <c r="M61" s="93"/>
      <c r="N61" s="36"/>
      <c r="O61" s="100" t="s">
        <v>175</v>
      </c>
      <c r="P61" s="105"/>
      <c r="Q61" s="105"/>
      <c r="R61" s="105"/>
      <c r="S61" s="116"/>
      <c r="T61" s="126" t="s">
        <v>37</v>
      </c>
      <c r="U61" s="134"/>
      <c r="V61" s="146"/>
      <c r="W61" s="158" t="s">
        <v>65</v>
      </c>
      <c r="X61" s="170" t="s">
        <v>68</v>
      </c>
      <c r="Y61" s="170"/>
      <c r="Z61" s="170" t="s">
        <v>64</v>
      </c>
      <c r="AA61" s="170" t="s">
        <v>59</v>
      </c>
      <c r="AB61" s="170"/>
      <c r="AC61" s="186" t="s">
        <v>65</v>
      </c>
      <c r="AD61" s="158" t="s">
        <v>68</v>
      </c>
      <c r="AE61" s="170" t="s">
        <v>68</v>
      </c>
      <c r="AF61" s="170" t="s">
        <v>65</v>
      </c>
      <c r="AG61" s="170"/>
      <c r="AH61" s="170" t="s">
        <v>64</v>
      </c>
      <c r="AI61" s="170" t="s">
        <v>59</v>
      </c>
      <c r="AJ61" s="186"/>
      <c r="AK61" s="158" t="s">
        <v>68</v>
      </c>
      <c r="AL61" s="170"/>
      <c r="AM61" s="170" t="s">
        <v>68</v>
      </c>
      <c r="AN61" s="170" t="s">
        <v>68</v>
      </c>
      <c r="AO61" s="170"/>
      <c r="AP61" s="170" t="s">
        <v>64</v>
      </c>
      <c r="AQ61" s="186" t="s">
        <v>59</v>
      </c>
      <c r="AR61" s="158" t="s">
        <v>68</v>
      </c>
      <c r="AS61" s="170" t="s">
        <v>65</v>
      </c>
      <c r="AT61" s="170"/>
      <c r="AU61" s="170" t="s">
        <v>68</v>
      </c>
      <c r="AV61" s="170" t="s">
        <v>68</v>
      </c>
      <c r="AW61" s="170"/>
      <c r="AX61" s="186" t="s">
        <v>64</v>
      </c>
      <c r="AY61" s="158"/>
      <c r="AZ61" s="170"/>
      <c r="BA61" s="214"/>
      <c r="BB61" s="222"/>
      <c r="BC61" s="231"/>
      <c r="BD61" s="240"/>
      <c r="BE61" s="248"/>
      <c r="BF61" s="253"/>
      <c r="BG61" s="260"/>
      <c r="BH61" s="260"/>
      <c r="BI61" s="260"/>
      <c r="BJ61" s="270"/>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1">
        <f>IF($BE$3="４週",SUM(W62:AX62),IF($BE$3="暦月",SUM(W62:BA62),""))</f>
        <v>160</v>
      </c>
      <c r="BC62" s="230"/>
      <c r="BD62" s="239">
        <f>IF($BE$3="４週",BB62/4,IF($BE$3="暦月",(BB62/($BE$8/7)),""))</f>
        <v>40</v>
      </c>
      <c r="BE62" s="230"/>
      <c r="BF62" s="252"/>
      <c r="BG62" s="259"/>
      <c r="BH62" s="259"/>
      <c r="BI62" s="259"/>
      <c r="BJ62" s="269"/>
    </row>
    <row r="63" spans="2:62" ht="20.25" customHeight="1">
      <c r="B63" s="11">
        <f>B61+1</f>
        <v>24</v>
      </c>
      <c r="C63" s="25" t="s">
        <v>132</v>
      </c>
      <c r="D63" s="36"/>
      <c r="E63" s="43"/>
      <c r="F63" s="48"/>
      <c r="G63" s="43"/>
      <c r="H63" s="48"/>
      <c r="I63" s="57" t="s">
        <v>20</v>
      </c>
      <c r="J63" s="71"/>
      <c r="K63" s="77" t="s">
        <v>119</v>
      </c>
      <c r="L63" s="93"/>
      <c r="M63" s="93"/>
      <c r="N63" s="36"/>
      <c r="O63" s="100" t="s">
        <v>18</v>
      </c>
      <c r="P63" s="105"/>
      <c r="Q63" s="105"/>
      <c r="R63" s="105"/>
      <c r="S63" s="116"/>
      <c r="T63" s="126" t="s">
        <v>37</v>
      </c>
      <c r="U63" s="134"/>
      <c r="V63" s="146"/>
      <c r="W63" s="158"/>
      <c r="X63" s="170" t="s">
        <v>65</v>
      </c>
      <c r="Y63" s="170" t="s">
        <v>68</v>
      </c>
      <c r="Z63" s="170"/>
      <c r="AA63" s="170" t="s">
        <v>68</v>
      </c>
      <c r="AB63" s="170" t="s">
        <v>68</v>
      </c>
      <c r="AC63" s="186"/>
      <c r="AD63" s="158"/>
      <c r="AE63" s="170" t="s">
        <v>65</v>
      </c>
      <c r="AF63" s="170" t="s">
        <v>68</v>
      </c>
      <c r="AG63" s="170" t="s">
        <v>68</v>
      </c>
      <c r="AH63" s="170"/>
      <c r="AI63" s="170"/>
      <c r="AJ63" s="186" t="s">
        <v>65</v>
      </c>
      <c r="AK63" s="158"/>
      <c r="AL63" s="170"/>
      <c r="AM63" s="170" t="s">
        <v>65</v>
      </c>
      <c r="AN63" s="170" t="s">
        <v>65</v>
      </c>
      <c r="AO63" s="170" t="s">
        <v>68</v>
      </c>
      <c r="AP63" s="170"/>
      <c r="AQ63" s="186" t="s">
        <v>68</v>
      </c>
      <c r="AR63" s="158"/>
      <c r="AS63" s="170" t="s">
        <v>68</v>
      </c>
      <c r="AT63" s="170" t="s">
        <v>68</v>
      </c>
      <c r="AU63" s="170"/>
      <c r="AV63" s="170" t="s">
        <v>68</v>
      </c>
      <c r="AW63" s="170" t="s">
        <v>65</v>
      </c>
      <c r="AX63" s="186"/>
      <c r="AY63" s="158"/>
      <c r="AZ63" s="170"/>
      <c r="BA63" s="214"/>
      <c r="BB63" s="222"/>
      <c r="BC63" s="231"/>
      <c r="BD63" s="240"/>
      <c r="BE63" s="248"/>
      <c r="BF63" s="253"/>
      <c r="BG63" s="260"/>
      <c r="BH63" s="260"/>
      <c r="BI63" s="260"/>
      <c r="BJ63" s="270"/>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1">
        <f>IF($BE$3="４週",SUM(W64:AX64),IF($BE$3="暦月",SUM(W64:BA64),""))</f>
        <v>128</v>
      </c>
      <c r="BC64" s="230"/>
      <c r="BD64" s="239">
        <f>IF($BE$3="４週",BB64/4,IF($BE$3="暦月",(BB64/($BE$8/7)),""))</f>
        <v>32</v>
      </c>
      <c r="BE64" s="230"/>
      <c r="BF64" s="252"/>
      <c r="BG64" s="259"/>
      <c r="BH64" s="259"/>
      <c r="BI64" s="259"/>
      <c r="BJ64" s="269"/>
    </row>
    <row r="65" spans="2:62" ht="20.25" customHeight="1">
      <c r="B65" s="11">
        <f>B63+1</f>
        <v>25</v>
      </c>
      <c r="C65" s="25" t="s">
        <v>132</v>
      </c>
      <c r="D65" s="36"/>
      <c r="E65" s="43"/>
      <c r="F65" s="48"/>
      <c r="G65" s="43"/>
      <c r="H65" s="48"/>
      <c r="I65" s="57" t="s">
        <v>19</v>
      </c>
      <c r="J65" s="71"/>
      <c r="K65" s="77" t="s">
        <v>39</v>
      </c>
      <c r="L65" s="93"/>
      <c r="M65" s="93"/>
      <c r="N65" s="36"/>
      <c r="O65" s="100" t="s">
        <v>176</v>
      </c>
      <c r="P65" s="105"/>
      <c r="Q65" s="105"/>
      <c r="R65" s="105"/>
      <c r="S65" s="116"/>
      <c r="T65" s="126" t="s">
        <v>37</v>
      </c>
      <c r="U65" s="134"/>
      <c r="V65" s="146"/>
      <c r="W65" s="158" t="s">
        <v>68</v>
      </c>
      <c r="X65" s="170" t="s">
        <v>68</v>
      </c>
      <c r="Y65" s="170"/>
      <c r="Z65" s="170"/>
      <c r="AA65" s="170" t="s">
        <v>64</v>
      </c>
      <c r="AB65" s="170" t="s">
        <v>59</v>
      </c>
      <c r="AC65" s="186" t="s">
        <v>65</v>
      </c>
      <c r="AD65" s="158" t="s">
        <v>65</v>
      </c>
      <c r="AE65" s="170"/>
      <c r="AF65" s="170" t="s">
        <v>68</v>
      </c>
      <c r="AG65" s="170" t="s">
        <v>68</v>
      </c>
      <c r="AH65" s="170"/>
      <c r="AI65" s="170" t="s">
        <v>64</v>
      </c>
      <c r="AJ65" s="186" t="s">
        <v>59</v>
      </c>
      <c r="AK65" s="158" t="s">
        <v>65</v>
      </c>
      <c r="AL65" s="170" t="s">
        <v>65</v>
      </c>
      <c r="AM65" s="170"/>
      <c r="AN65" s="170" t="s">
        <v>68</v>
      </c>
      <c r="AO65" s="170"/>
      <c r="AP65" s="170"/>
      <c r="AQ65" s="186" t="s">
        <v>64</v>
      </c>
      <c r="AR65" s="158" t="s">
        <v>59</v>
      </c>
      <c r="AS65" s="170" t="s">
        <v>65</v>
      </c>
      <c r="AT65" s="170" t="s">
        <v>65</v>
      </c>
      <c r="AU65" s="170"/>
      <c r="AV65" s="170" t="s">
        <v>65</v>
      </c>
      <c r="AW65" s="170" t="s">
        <v>68</v>
      </c>
      <c r="AX65" s="186" t="s">
        <v>68</v>
      </c>
      <c r="AY65" s="158"/>
      <c r="AZ65" s="170"/>
      <c r="BA65" s="214"/>
      <c r="BB65" s="222"/>
      <c r="BC65" s="231"/>
      <c r="BD65" s="240"/>
      <c r="BE65" s="248"/>
      <c r="BF65" s="253"/>
      <c r="BG65" s="260"/>
      <c r="BH65" s="260"/>
      <c r="BI65" s="260"/>
      <c r="BJ65" s="270"/>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1">
        <f>IF($BE$3="４週",SUM(W66:AX66),IF($BE$3="暦月",SUM(W66:BA66),""))</f>
        <v>160</v>
      </c>
      <c r="BC66" s="230"/>
      <c r="BD66" s="239">
        <f>IF($BE$3="４週",BB66/4,IF($BE$3="暦月",(BB66/($BE$8/7)),""))</f>
        <v>40</v>
      </c>
      <c r="BE66" s="230"/>
      <c r="BF66" s="252"/>
      <c r="BG66" s="259"/>
      <c r="BH66" s="259"/>
      <c r="BI66" s="259"/>
      <c r="BJ66" s="269"/>
    </row>
    <row r="67" spans="2:62" ht="20.25" customHeight="1">
      <c r="B67" s="11">
        <f>B65+1</f>
        <v>26</v>
      </c>
      <c r="C67" s="25" t="s">
        <v>132</v>
      </c>
      <c r="D67" s="36"/>
      <c r="E67" s="43"/>
      <c r="F67" s="48"/>
      <c r="G67" s="43"/>
      <c r="H67" s="48"/>
      <c r="I67" s="57" t="s">
        <v>19</v>
      </c>
      <c r="J67" s="71"/>
      <c r="K67" s="77" t="s">
        <v>119</v>
      </c>
      <c r="L67" s="93"/>
      <c r="M67" s="93"/>
      <c r="N67" s="36"/>
      <c r="O67" s="100" t="s">
        <v>177</v>
      </c>
      <c r="P67" s="105"/>
      <c r="Q67" s="105"/>
      <c r="R67" s="105"/>
      <c r="S67" s="116"/>
      <c r="T67" s="126" t="s">
        <v>37</v>
      </c>
      <c r="U67" s="134"/>
      <c r="V67" s="146"/>
      <c r="W67" s="158"/>
      <c r="X67" s="170" t="s">
        <v>65</v>
      </c>
      <c r="Y67" s="170" t="s">
        <v>68</v>
      </c>
      <c r="Z67" s="170" t="s">
        <v>68</v>
      </c>
      <c r="AA67" s="170"/>
      <c r="AB67" s="170" t="s">
        <v>64</v>
      </c>
      <c r="AC67" s="186" t="s">
        <v>59</v>
      </c>
      <c r="AD67" s="158" t="s">
        <v>68</v>
      </c>
      <c r="AE67" s="170"/>
      <c r="AF67" s="170" t="s">
        <v>68</v>
      </c>
      <c r="AG67" s="170" t="s">
        <v>68</v>
      </c>
      <c r="AH67" s="170"/>
      <c r="AI67" s="170"/>
      <c r="AJ67" s="186" t="s">
        <v>64</v>
      </c>
      <c r="AK67" s="158" t="s">
        <v>59</v>
      </c>
      <c r="AL67" s="170" t="s">
        <v>68</v>
      </c>
      <c r="AM67" s="170" t="s">
        <v>68</v>
      </c>
      <c r="AN67" s="170" t="s">
        <v>68</v>
      </c>
      <c r="AO67" s="170" t="s">
        <v>65</v>
      </c>
      <c r="AP67" s="170" t="s">
        <v>65</v>
      </c>
      <c r="AQ67" s="186"/>
      <c r="AR67" s="158" t="s">
        <v>64</v>
      </c>
      <c r="AS67" s="170" t="s">
        <v>59</v>
      </c>
      <c r="AT67" s="170" t="s">
        <v>65</v>
      </c>
      <c r="AU67" s="170" t="s">
        <v>68</v>
      </c>
      <c r="AV67" s="170"/>
      <c r="AW67" s="170"/>
      <c r="AX67" s="186" t="s">
        <v>65</v>
      </c>
      <c r="AY67" s="158"/>
      <c r="AZ67" s="170"/>
      <c r="BA67" s="214"/>
      <c r="BB67" s="222"/>
      <c r="BC67" s="231"/>
      <c r="BD67" s="240"/>
      <c r="BE67" s="248"/>
      <c r="BF67" s="253"/>
      <c r="BG67" s="260"/>
      <c r="BH67" s="260"/>
      <c r="BI67" s="260"/>
      <c r="BJ67" s="270"/>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1">
        <f>IF($BE$3="４週",SUM(W68:AX68),IF($BE$3="暦月",SUM(W68:BA68),""))</f>
        <v>160</v>
      </c>
      <c r="BC68" s="230"/>
      <c r="BD68" s="239">
        <f>IF($BE$3="４週",BB68/4,IF($BE$3="暦月",(BB68/($BE$8/7)),""))</f>
        <v>40</v>
      </c>
      <c r="BE68" s="230"/>
      <c r="BF68" s="252"/>
      <c r="BG68" s="259"/>
      <c r="BH68" s="259"/>
      <c r="BI68" s="259"/>
      <c r="BJ68" s="269"/>
    </row>
    <row r="69" spans="2:62" ht="20.25" customHeight="1">
      <c r="B69" s="11">
        <f>B67+1</f>
        <v>27</v>
      </c>
      <c r="C69" s="25" t="s">
        <v>132</v>
      </c>
      <c r="D69" s="36"/>
      <c r="E69" s="43"/>
      <c r="F69" s="48"/>
      <c r="G69" s="43"/>
      <c r="H69" s="48"/>
      <c r="I69" s="57" t="s">
        <v>19</v>
      </c>
      <c r="J69" s="71"/>
      <c r="K69" s="77" t="s">
        <v>119</v>
      </c>
      <c r="L69" s="93"/>
      <c r="M69" s="93"/>
      <c r="N69" s="36"/>
      <c r="O69" s="100" t="s">
        <v>178</v>
      </c>
      <c r="P69" s="105"/>
      <c r="Q69" s="105"/>
      <c r="R69" s="105"/>
      <c r="S69" s="116"/>
      <c r="T69" s="126" t="s">
        <v>37</v>
      </c>
      <c r="U69" s="134"/>
      <c r="V69" s="146"/>
      <c r="W69" s="158" t="s">
        <v>65</v>
      </c>
      <c r="X69" s="170"/>
      <c r="Y69" s="170" t="s">
        <v>65</v>
      </c>
      <c r="Z69" s="170"/>
      <c r="AA69" s="170" t="s">
        <v>68</v>
      </c>
      <c r="AB69" s="170"/>
      <c r="AC69" s="186" t="s">
        <v>64</v>
      </c>
      <c r="AD69" s="158" t="s">
        <v>59</v>
      </c>
      <c r="AE69" s="170" t="s">
        <v>68</v>
      </c>
      <c r="AF69" s="170" t="s">
        <v>68</v>
      </c>
      <c r="AG69" s="170" t="s">
        <v>65</v>
      </c>
      <c r="AH69" s="170" t="s">
        <v>65</v>
      </c>
      <c r="AI69" s="170"/>
      <c r="AJ69" s="186" t="s">
        <v>68</v>
      </c>
      <c r="AK69" s="158" t="s">
        <v>64</v>
      </c>
      <c r="AL69" s="170" t="s">
        <v>59</v>
      </c>
      <c r="AM69" s="170" t="s">
        <v>65</v>
      </c>
      <c r="AN69" s="170"/>
      <c r="AO69" s="170" t="s">
        <v>68</v>
      </c>
      <c r="AP69" s="170" t="s">
        <v>68</v>
      </c>
      <c r="AQ69" s="186"/>
      <c r="AR69" s="158"/>
      <c r="AS69" s="170" t="s">
        <v>64</v>
      </c>
      <c r="AT69" s="170" t="s">
        <v>59</v>
      </c>
      <c r="AU69" s="170" t="s">
        <v>65</v>
      </c>
      <c r="AV69" s="170" t="s">
        <v>68</v>
      </c>
      <c r="AW69" s="170" t="s">
        <v>68</v>
      </c>
      <c r="AX69" s="186"/>
      <c r="AY69" s="158"/>
      <c r="AZ69" s="170"/>
      <c r="BA69" s="214"/>
      <c r="BB69" s="222"/>
      <c r="BC69" s="231"/>
      <c r="BD69" s="240"/>
      <c r="BE69" s="248"/>
      <c r="BF69" s="253"/>
      <c r="BG69" s="260"/>
      <c r="BH69" s="260"/>
      <c r="BI69" s="260"/>
      <c r="BJ69" s="270"/>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1">
        <f>IF($BE$3="４週",SUM(W70:AX70),IF($BE$3="暦月",SUM(W70:BA70),""))</f>
        <v>160</v>
      </c>
      <c r="BC70" s="230"/>
      <c r="BD70" s="239">
        <f>IF($BE$3="４週",BB70/4,IF($BE$3="暦月",(BB70/($BE$8/7)),""))</f>
        <v>40</v>
      </c>
      <c r="BE70" s="230"/>
      <c r="BF70" s="252"/>
      <c r="BG70" s="259"/>
      <c r="BH70" s="259"/>
      <c r="BI70" s="259"/>
      <c r="BJ70" s="269"/>
    </row>
    <row r="71" spans="2:62" ht="20.25" customHeight="1">
      <c r="B71" s="11">
        <f>B69+1</f>
        <v>28</v>
      </c>
      <c r="C71" s="25" t="s">
        <v>132</v>
      </c>
      <c r="D71" s="36"/>
      <c r="E71" s="43"/>
      <c r="F71" s="48"/>
      <c r="G71" s="43"/>
      <c r="H71" s="48"/>
      <c r="I71" s="57" t="s">
        <v>19</v>
      </c>
      <c r="J71" s="71"/>
      <c r="K71" s="77" t="s">
        <v>119</v>
      </c>
      <c r="L71" s="93"/>
      <c r="M71" s="93"/>
      <c r="N71" s="36"/>
      <c r="O71" s="100" t="s">
        <v>179</v>
      </c>
      <c r="P71" s="105"/>
      <c r="Q71" s="105"/>
      <c r="R71" s="105"/>
      <c r="S71" s="116"/>
      <c r="T71" s="126" t="s">
        <v>37</v>
      </c>
      <c r="U71" s="134"/>
      <c r="V71" s="146"/>
      <c r="W71" s="158" t="s">
        <v>59</v>
      </c>
      <c r="X71" s="170"/>
      <c r="Y71" s="170" t="s">
        <v>68</v>
      </c>
      <c r="Z71" s="170" t="s">
        <v>65</v>
      </c>
      <c r="AA71" s="170" t="s">
        <v>65</v>
      </c>
      <c r="AB71" s="170" t="s">
        <v>65</v>
      </c>
      <c r="AC71" s="186"/>
      <c r="AD71" s="158" t="s">
        <v>64</v>
      </c>
      <c r="AE71" s="170" t="s">
        <v>59</v>
      </c>
      <c r="AF71" s="170" t="s">
        <v>65</v>
      </c>
      <c r="AG71" s="170"/>
      <c r="AH71" s="170" t="s">
        <v>68</v>
      </c>
      <c r="AI71" s="170" t="s">
        <v>68</v>
      </c>
      <c r="AJ71" s="186"/>
      <c r="AK71" s="158"/>
      <c r="AL71" s="170" t="s">
        <v>64</v>
      </c>
      <c r="AM71" s="170" t="s">
        <v>59</v>
      </c>
      <c r="AN71" s="170" t="s">
        <v>65</v>
      </c>
      <c r="AO71" s="170"/>
      <c r="AP71" s="170" t="s">
        <v>68</v>
      </c>
      <c r="AQ71" s="186" t="s">
        <v>68</v>
      </c>
      <c r="AR71" s="158" t="s">
        <v>68</v>
      </c>
      <c r="AS71" s="170"/>
      <c r="AT71" s="170" t="s">
        <v>64</v>
      </c>
      <c r="AU71" s="170" t="s">
        <v>59</v>
      </c>
      <c r="AV71" s="170" t="s">
        <v>65</v>
      </c>
      <c r="AW71" s="170"/>
      <c r="AX71" s="186" t="s">
        <v>68</v>
      </c>
      <c r="AY71" s="158"/>
      <c r="AZ71" s="170"/>
      <c r="BA71" s="214"/>
      <c r="BB71" s="222"/>
      <c r="BC71" s="231"/>
      <c r="BD71" s="240"/>
      <c r="BE71" s="248"/>
      <c r="BF71" s="253"/>
      <c r="BG71" s="260"/>
      <c r="BH71" s="260"/>
      <c r="BI71" s="260"/>
      <c r="BJ71" s="270"/>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1">
        <f>IF($BE$3="４週",SUM(W72:AX72),IF($BE$3="暦月",SUM(W72:BA72),""))</f>
        <v>160</v>
      </c>
      <c r="BC72" s="230"/>
      <c r="BD72" s="239">
        <f>IF($BE$3="４週",BB72/4,IF($BE$3="暦月",(BB72/($BE$8/7)),""))</f>
        <v>40</v>
      </c>
      <c r="BE72" s="230"/>
      <c r="BF72" s="252"/>
      <c r="BG72" s="259"/>
      <c r="BH72" s="259"/>
      <c r="BI72" s="259"/>
      <c r="BJ72" s="269"/>
    </row>
    <row r="73" spans="2:62" ht="20.25" customHeight="1">
      <c r="B73" s="11">
        <f>B71+1</f>
        <v>29</v>
      </c>
      <c r="C73" s="25" t="s">
        <v>132</v>
      </c>
      <c r="D73" s="36"/>
      <c r="E73" s="43"/>
      <c r="F73" s="48"/>
      <c r="G73" s="43"/>
      <c r="H73" s="48"/>
      <c r="I73" s="57" t="s">
        <v>20</v>
      </c>
      <c r="J73" s="71"/>
      <c r="K73" s="77" t="s">
        <v>119</v>
      </c>
      <c r="L73" s="93"/>
      <c r="M73" s="93"/>
      <c r="N73" s="36"/>
      <c r="O73" s="100" t="s">
        <v>180</v>
      </c>
      <c r="P73" s="105"/>
      <c r="Q73" s="105"/>
      <c r="R73" s="105"/>
      <c r="S73" s="116"/>
      <c r="T73" s="126" t="s">
        <v>37</v>
      </c>
      <c r="U73" s="134"/>
      <c r="V73" s="146"/>
      <c r="W73" s="158" t="s">
        <v>68</v>
      </c>
      <c r="X73" s="170"/>
      <c r="Y73" s="170"/>
      <c r="Z73" s="170" t="s">
        <v>68</v>
      </c>
      <c r="AA73" s="170"/>
      <c r="AB73" s="170" t="s">
        <v>68</v>
      </c>
      <c r="AC73" s="186" t="s">
        <v>68</v>
      </c>
      <c r="AD73" s="158"/>
      <c r="AE73" s="170" t="s">
        <v>68</v>
      </c>
      <c r="AF73" s="170"/>
      <c r="AG73" s="170"/>
      <c r="AH73" s="170" t="s">
        <v>68</v>
      </c>
      <c r="AI73" s="170" t="s">
        <v>65</v>
      </c>
      <c r="AJ73" s="186" t="s">
        <v>65</v>
      </c>
      <c r="AK73" s="158" t="s">
        <v>68</v>
      </c>
      <c r="AL73" s="170"/>
      <c r="AM73" s="170" t="s">
        <v>68</v>
      </c>
      <c r="AN73" s="170"/>
      <c r="AO73" s="170" t="s">
        <v>68</v>
      </c>
      <c r="AP73" s="170"/>
      <c r="AQ73" s="186" t="s">
        <v>65</v>
      </c>
      <c r="AR73" s="158" t="s">
        <v>65</v>
      </c>
      <c r="AS73" s="170" t="s">
        <v>68</v>
      </c>
      <c r="AT73" s="170"/>
      <c r="AU73" s="170" t="s">
        <v>68</v>
      </c>
      <c r="AV73" s="170"/>
      <c r="AW73" s="170" t="s">
        <v>65</v>
      </c>
      <c r="AX73" s="186"/>
      <c r="AY73" s="158"/>
      <c r="AZ73" s="170"/>
      <c r="BA73" s="214"/>
      <c r="BB73" s="222"/>
      <c r="BC73" s="231"/>
      <c r="BD73" s="240"/>
      <c r="BE73" s="248"/>
      <c r="BF73" s="253"/>
      <c r="BG73" s="260"/>
      <c r="BH73" s="260"/>
      <c r="BI73" s="260"/>
      <c r="BJ73" s="270"/>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3">
        <f>IF($BE$3="４週",SUM(W74:AX74),IF($BE$3="暦月",SUM(W74:BA74),""))</f>
        <v>128</v>
      </c>
      <c r="BC74" s="232"/>
      <c r="BD74" s="241">
        <f>IF($BE$3="４週",BB74/4,IF($BE$3="暦月",(BB74/($BE$8/7)),""))</f>
        <v>32</v>
      </c>
      <c r="BE74" s="232"/>
      <c r="BF74" s="254"/>
      <c r="BG74" s="261"/>
      <c r="BH74" s="261"/>
      <c r="BI74" s="261"/>
      <c r="BJ74" s="271"/>
    </row>
    <row r="75" spans="2:62" ht="20.25" customHeight="1">
      <c r="B75" s="11">
        <f>B73+1</f>
        <v>30</v>
      </c>
      <c r="C75" s="25"/>
      <c r="D75" s="36"/>
      <c r="E75" s="44"/>
      <c r="F75" s="49"/>
      <c r="G75" s="44"/>
      <c r="H75" s="49"/>
      <c r="I75" s="57"/>
      <c r="J75" s="71"/>
      <c r="K75" s="77"/>
      <c r="L75" s="93"/>
      <c r="M75" s="93"/>
      <c r="N75" s="36"/>
      <c r="O75" s="100"/>
      <c r="P75" s="105"/>
      <c r="Q75" s="105"/>
      <c r="R75" s="105"/>
      <c r="S75" s="116"/>
      <c r="T75" s="127" t="s">
        <v>37</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4"/>
      <c r="BB75" s="222"/>
      <c r="BC75" s="231"/>
      <c r="BD75" s="240"/>
      <c r="BE75" s="248"/>
      <c r="BF75" s="253"/>
      <c r="BG75" s="260"/>
      <c r="BH75" s="260"/>
      <c r="BI75" s="260"/>
      <c r="BJ75" s="270"/>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101</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5" t="str">
        <f>IF(BA75="","",VLOOKUP(BA75,'【記載例】シフト記号表（勤務時間帯）'!$C$6:$L$47,10,FALSE))</f>
        <v/>
      </c>
      <c r="BB76" s="224">
        <f>IF($BE$3="４週",SUM(W76:AX76),IF($BE$3="暦月",SUM(W76:BA76),""))</f>
        <v>0</v>
      </c>
      <c r="BC76" s="233"/>
      <c r="BD76" s="242">
        <f>IF($BE$3="４週",BB76/4,IF($BE$3="暦月",(BB76/($BE$8/7)),""))</f>
        <v>0</v>
      </c>
      <c r="BE76" s="233"/>
      <c r="BF76" s="255"/>
      <c r="BG76" s="262"/>
      <c r="BH76" s="262"/>
      <c r="BI76" s="262"/>
      <c r="BJ76" s="272"/>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3"/>
      <c r="BE77" s="243"/>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4"/>
      <c r="BE78" s="243"/>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5"/>
      <c r="AA79" s="74" t="s">
        <v>158</v>
      </c>
      <c r="AB79" s="74"/>
      <c r="AC79" s="74"/>
      <c r="AD79" s="74"/>
      <c r="AE79" s="74"/>
      <c r="AF79" s="74"/>
      <c r="AG79" s="74"/>
      <c r="AH79" s="74"/>
      <c r="AI79" s="74"/>
      <c r="AJ79" s="84"/>
      <c r="AK79" s="74"/>
      <c r="AL79" s="74"/>
      <c r="AM79" s="74"/>
      <c r="AN79" s="74"/>
      <c r="AO79" s="165"/>
      <c r="AP79" s="165"/>
      <c r="AQ79" s="74" t="s">
        <v>160</v>
      </c>
      <c r="AR79" s="165"/>
      <c r="AS79" s="165"/>
      <c r="AT79" s="165"/>
      <c r="AU79" s="165"/>
      <c r="AV79" s="165"/>
      <c r="AW79" s="165"/>
      <c r="AX79" s="165"/>
      <c r="AY79" s="165"/>
      <c r="AZ79" s="165"/>
      <c r="BA79" s="165"/>
      <c r="BB79" s="165"/>
      <c r="BC79" s="165"/>
      <c r="BD79" s="244"/>
      <c r="BE79" s="243"/>
      <c r="BF79" s="102"/>
      <c r="BG79" s="102"/>
      <c r="BH79" s="102"/>
      <c r="BI79" s="102"/>
      <c r="BJ79" s="102"/>
    </row>
    <row r="80" spans="2:62" ht="20.25" customHeight="1">
      <c r="B80" s="14"/>
      <c r="C80" s="28"/>
      <c r="D80" s="28"/>
      <c r="E80" s="28"/>
      <c r="F80" s="28"/>
      <c r="G80" s="28"/>
      <c r="H80" s="28"/>
      <c r="I80" s="61"/>
      <c r="J80" s="74"/>
      <c r="K80" s="80" t="s">
        <v>146</v>
      </c>
      <c r="L80" s="80"/>
      <c r="M80" s="80" t="s">
        <v>147</v>
      </c>
      <c r="N80" s="80"/>
      <c r="O80" s="80"/>
      <c r="P80" s="80"/>
      <c r="Q80" s="74"/>
      <c r="R80" s="111" t="s">
        <v>148</v>
      </c>
      <c r="S80" s="111"/>
      <c r="T80" s="111"/>
      <c r="U80" s="111"/>
      <c r="V80" s="86"/>
      <c r="W80" s="161" t="s">
        <v>145</v>
      </c>
      <c r="X80" s="161"/>
      <c r="Y80" s="62"/>
      <c r="Z80" s="165"/>
      <c r="AA80" s="80" t="s">
        <v>146</v>
      </c>
      <c r="AB80" s="80"/>
      <c r="AC80" s="80" t="s">
        <v>147</v>
      </c>
      <c r="AD80" s="80"/>
      <c r="AE80" s="80"/>
      <c r="AF80" s="80"/>
      <c r="AG80" s="74"/>
      <c r="AH80" s="111" t="s">
        <v>148</v>
      </c>
      <c r="AI80" s="111"/>
      <c r="AJ80" s="111"/>
      <c r="AK80" s="111"/>
      <c r="AL80" s="86"/>
      <c r="AM80" s="161" t="s">
        <v>145</v>
      </c>
      <c r="AN80" s="161"/>
      <c r="AO80" s="165"/>
      <c r="AP80" s="165"/>
      <c r="AQ80" s="165"/>
      <c r="AR80" s="165"/>
      <c r="AS80" s="165"/>
      <c r="AT80" s="165"/>
      <c r="AU80" s="165"/>
      <c r="AV80" s="165"/>
      <c r="AW80" s="165"/>
      <c r="AX80" s="165"/>
      <c r="AY80" s="165"/>
      <c r="AZ80" s="165"/>
      <c r="BA80" s="165"/>
      <c r="BB80" s="165"/>
      <c r="BC80" s="165"/>
      <c r="BD80" s="244"/>
      <c r="BE80" s="243"/>
      <c r="BF80" s="60"/>
      <c r="BG80" s="60"/>
      <c r="BH80" s="60"/>
      <c r="BI80" s="60"/>
      <c r="BJ80" s="102"/>
    </row>
    <row r="81" spans="2:62" ht="20.25" customHeight="1">
      <c r="B81" s="14"/>
      <c r="C81" s="28"/>
      <c r="D81" s="28"/>
      <c r="E81" s="28"/>
      <c r="F81" s="28"/>
      <c r="G81" s="28"/>
      <c r="H81" s="28"/>
      <c r="I81" s="61"/>
      <c r="J81" s="74"/>
      <c r="K81" s="81"/>
      <c r="L81" s="81"/>
      <c r="M81" s="81" t="s">
        <v>149</v>
      </c>
      <c r="N81" s="81"/>
      <c r="O81" s="81" t="s">
        <v>57</v>
      </c>
      <c r="P81" s="81"/>
      <c r="Q81" s="74"/>
      <c r="R81" s="81" t="s">
        <v>149</v>
      </c>
      <c r="S81" s="81"/>
      <c r="T81" s="81" t="s">
        <v>57</v>
      </c>
      <c r="U81" s="81"/>
      <c r="V81" s="86"/>
      <c r="W81" s="161" t="s">
        <v>22</v>
      </c>
      <c r="X81" s="161"/>
      <c r="Y81" s="62"/>
      <c r="Z81" s="165"/>
      <c r="AA81" s="81"/>
      <c r="AB81" s="81"/>
      <c r="AC81" s="81" t="s">
        <v>149</v>
      </c>
      <c r="AD81" s="81"/>
      <c r="AE81" s="81" t="s">
        <v>57</v>
      </c>
      <c r="AF81" s="81"/>
      <c r="AG81" s="74"/>
      <c r="AH81" s="81" t="s">
        <v>149</v>
      </c>
      <c r="AI81" s="81"/>
      <c r="AJ81" s="81" t="s">
        <v>57</v>
      </c>
      <c r="AK81" s="81"/>
      <c r="AL81" s="86"/>
      <c r="AM81" s="161" t="s">
        <v>22</v>
      </c>
      <c r="AN81" s="161"/>
      <c r="AO81" s="165"/>
      <c r="AP81" s="165"/>
      <c r="AQ81" s="204" t="s">
        <v>130</v>
      </c>
      <c r="AR81" s="204"/>
      <c r="AS81" s="204"/>
      <c r="AT81" s="204"/>
      <c r="AU81" s="86"/>
      <c r="AV81" s="161" t="s">
        <v>132</v>
      </c>
      <c r="AW81" s="204"/>
      <c r="AX81" s="204"/>
      <c r="AY81" s="204"/>
      <c r="AZ81" s="86"/>
      <c r="BA81" s="81" t="s">
        <v>150</v>
      </c>
      <c r="BB81" s="81"/>
      <c r="BC81" s="81"/>
      <c r="BD81" s="81"/>
      <c r="BE81" s="243"/>
      <c r="BF81" s="256"/>
      <c r="BG81" s="256"/>
      <c r="BH81" s="256"/>
      <c r="BI81" s="256"/>
      <c r="BJ81" s="102"/>
    </row>
    <row r="82" spans="2:62" ht="20.25" customHeight="1">
      <c r="B82" s="14"/>
      <c r="C82" s="28"/>
      <c r="D82" s="28"/>
      <c r="E82" s="28"/>
      <c r="F82" s="28"/>
      <c r="G82" s="28"/>
      <c r="H82" s="28"/>
      <c r="I82" s="61"/>
      <c r="J82" s="74"/>
      <c r="K82" s="82" t="s">
        <v>19</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19</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161</v>
      </c>
      <c r="AV82" s="205">
        <f>AK96</f>
        <v>20.2</v>
      </c>
      <c r="AW82" s="82"/>
      <c r="AX82" s="82"/>
      <c r="AY82" s="82"/>
      <c r="AZ82" s="80" t="s">
        <v>155</v>
      </c>
      <c r="BA82" s="138">
        <f>ROUNDDOWN(AQ82+AV82,1)</f>
        <v>23.7</v>
      </c>
      <c r="BB82" s="138"/>
      <c r="BC82" s="138"/>
      <c r="BD82" s="138"/>
      <c r="BE82" s="243"/>
      <c r="BF82" s="257"/>
      <c r="BG82" s="257"/>
      <c r="BH82" s="257"/>
      <c r="BI82" s="257"/>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4"/>
      <c r="BE83" s="243"/>
      <c r="BF83" s="102"/>
      <c r="BG83" s="102"/>
      <c r="BH83" s="102"/>
      <c r="BI83" s="102"/>
      <c r="BJ83" s="102"/>
    </row>
    <row r="84" spans="2:62" ht="20.25" customHeight="1">
      <c r="B84" s="14"/>
      <c r="C84" s="28"/>
      <c r="D84" s="28"/>
      <c r="E84" s="28"/>
      <c r="F84" s="28"/>
      <c r="G84" s="28"/>
      <c r="H84" s="28"/>
      <c r="I84" s="61"/>
      <c r="J84" s="74"/>
      <c r="K84" s="82" t="s">
        <v>20</v>
      </c>
      <c r="L84" s="82"/>
      <c r="M84" s="96">
        <f>SUMIFS($BB$17:$BB$76,$F$17:$F$76,"看護職員",$H$17:$H$76,"C")</f>
        <v>0</v>
      </c>
      <c r="N84" s="96"/>
      <c r="O84" s="96">
        <f>SUMIFS($BD$17:$BD$76,$F$17:$F$76,"看護職員",$H$17:$H$76,"C")</f>
        <v>0</v>
      </c>
      <c r="P84" s="96"/>
      <c r="Q84" s="108"/>
      <c r="R84" s="112">
        <v>0</v>
      </c>
      <c r="S84" s="112"/>
      <c r="T84" s="112">
        <v>0</v>
      </c>
      <c r="U84" s="112"/>
      <c r="V84" s="150"/>
      <c r="W84" s="163" t="s">
        <v>62</v>
      </c>
      <c r="X84" s="173"/>
      <c r="Y84" s="62"/>
      <c r="Z84" s="165"/>
      <c r="AA84" s="82" t="s">
        <v>20</v>
      </c>
      <c r="AB84" s="82"/>
      <c r="AC84" s="96">
        <f>SUMIFS($BB$17:$BB$76,$F$17:$F$76,"介護職員",$H$17:$H$76,"C")</f>
        <v>512</v>
      </c>
      <c r="AD84" s="96"/>
      <c r="AE84" s="96">
        <f>SUMIFS($BD$17:$BD$76,$F$17:$F$76,"介護職員",$H$17:$H$76,"C")</f>
        <v>128</v>
      </c>
      <c r="AF84" s="96"/>
      <c r="AG84" s="108"/>
      <c r="AH84" s="112">
        <v>512</v>
      </c>
      <c r="AI84" s="112"/>
      <c r="AJ84" s="112">
        <v>128</v>
      </c>
      <c r="AK84" s="112"/>
      <c r="AL84" s="150"/>
      <c r="AM84" s="163" t="s">
        <v>62</v>
      </c>
      <c r="AN84" s="173"/>
      <c r="AO84" s="165"/>
      <c r="AP84" s="165"/>
      <c r="AQ84" s="165"/>
      <c r="AR84" s="165"/>
      <c r="AS84" s="165"/>
      <c r="AT84" s="165"/>
      <c r="AU84" s="165"/>
      <c r="AV84" s="165"/>
      <c r="AW84" s="165"/>
      <c r="AX84" s="165"/>
      <c r="AY84" s="165"/>
      <c r="AZ84" s="165"/>
      <c r="BA84" s="165"/>
      <c r="BB84" s="165"/>
      <c r="BC84" s="165"/>
      <c r="BD84" s="244"/>
      <c r="BE84" s="243"/>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62</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62</v>
      </c>
      <c r="AN85" s="173"/>
      <c r="AO85" s="165"/>
      <c r="AP85" s="165"/>
      <c r="AQ85" s="74" t="s">
        <v>162</v>
      </c>
      <c r="AR85" s="74"/>
      <c r="AS85" s="74"/>
      <c r="AT85" s="74"/>
      <c r="AU85" s="74"/>
      <c r="AV85" s="74"/>
      <c r="AW85" s="165"/>
      <c r="AX85" s="165"/>
      <c r="AY85" s="165"/>
      <c r="AZ85" s="165"/>
      <c r="BA85" s="165"/>
      <c r="BB85" s="165"/>
      <c r="BC85" s="165"/>
      <c r="BD85" s="244"/>
      <c r="BE85" s="243"/>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150</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4"/>
      <c r="BE86" s="243"/>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19</v>
      </c>
      <c r="AR87" s="82"/>
      <c r="AS87" s="82" t="s">
        <v>123</v>
      </c>
      <c r="AT87" s="82"/>
      <c r="AU87" s="82"/>
      <c r="AV87" s="82"/>
      <c r="AW87" s="165"/>
      <c r="AX87" s="165"/>
      <c r="AY87" s="165"/>
      <c r="AZ87" s="165"/>
      <c r="BA87" s="165"/>
      <c r="BB87" s="165"/>
      <c r="BC87" s="165"/>
      <c r="BD87" s="244"/>
      <c r="BE87" s="243"/>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9"/>
      <c r="U88" s="129"/>
      <c r="V88" s="74"/>
      <c r="W88" s="74"/>
      <c r="X88" s="74"/>
      <c r="Y88" s="165"/>
      <c r="Z88" s="165"/>
      <c r="AA88" s="84" t="s">
        <v>152</v>
      </c>
      <c r="AB88" s="74"/>
      <c r="AC88" s="74"/>
      <c r="AD88" s="74"/>
      <c r="AE88" s="74"/>
      <c r="AF88" s="74"/>
      <c r="AG88" s="109" t="s">
        <v>205</v>
      </c>
      <c r="AH88" s="198" t="str">
        <f>R88</f>
        <v>週</v>
      </c>
      <c r="AI88" s="199"/>
      <c r="AJ88" s="129"/>
      <c r="AK88" s="129"/>
      <c r="AL88" s="74"/>
      <c r="AM88" s="74"/>
      <c r="AN88" s="74"/>
      <c r="AO88" s="165"/>
      <c r="AP88" s="165"/>
      <c r="AQ88" s="82" t="s">
        <v>12</v>
      </c>
      <c r="AR88" s="82"/>
      <c r="AS88" s="82" t="s">
        <v>124</v>
      </c>
      <c r="AT88" s="82"/>
      <c r="AU88" s="82"/>
      <c r="AV88" s="82"/>
      <c r="AW88" s="165"/>
      <c r="AX88" s="165"/>
      <c r="AY88" s="165"/>
      <c r="AZ88" s="165"/>
      <c r="BA88" s="165"/>
      <c r="BB88" s="165"/>
      <c r="BC88" s="165"/>
      <c r="BD88" s="244"/>
      <c r="BE88" s="243"/>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56</v>
      </c>
      <c r="Q89" s="74"/>
      <c r="R89" s="74"/>
      <c r="S89" s="74"/>
      <c r="T89" s="84"/>
      <c r="U89" s="74"/>
      <c r="V89" s="74"/>
      <c r="W89" s="74"/>
      <c r="X89" s="74"/>
      <c r="Y89" s="165"/>
      <c r="Z89" s="165"/>
      <c r="AA89" s="74" t="s">
        <v>153</v>
      </c>
      <c r="AB89" s="74"/>
      <c r="AC89" s="74"/>
      <c r="AD89" s="74"/>
      <c r="AE89" s="74"/>
      <c r="AF89" s="74" t="s">
        <v>56</v>
      </c>
      <c r="AG89" s="74"/>
      <c r="AH89" s="74"/>
      <c r="AI89" s="74"/>
      <c r="AJ89" s="84"/>
      <c r="AK89" s="74"/>
      <c r="AL89" s="74"/>
      <c r="AM89" s="74"/>
      <c r="AN89" s="74"/>
      <c r="AO89" s="165"/>
      <c r="AP89" s="165"/>
      <c r="AQ89" s="82" t="s">
        <v>20</v>
      </c>
      <c r="AR89" s="82"/>
      <c r="AS89" s="82" t="s">
        <v>125</v>
      </c>
      <c r="AT89" s="82"/>
      <c r="AU89" s="82"/>
      <c r="AV89" s="82"/>
      <c r="AW89" s="165"/>
      <c r="AX89" s="165"/>
      <c r="AY89" s="165"/>
      <c r="AZ89" s="165"/>
      <c r="BA89" s="165"/>
      <c r="BB89" s="165"/>
      <c r="BC89" s="165"/>
      <c r="BD89" s="244"/>
      <c r="BE89" s="243"/>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5"/>
      <c r="AP90" s="165"/>
      <c r="AQ90" s="82" t="s">
        <v>23</v>
      </c>
      <c r="AR90" s="82"/>
      <c r="AS90" s="82" t="s">
        <v>31</v>
      </c>
      <c r="AT90" s="82"/>
      <c r="AU90" s="82"/>
      <c r="AV90" s="82"/>
      <c r="AW90" s="165"/>
      <c r="AX90" s="165"/>
      <c r="AY90" s="165"/>
      <c r="AZ90" s="165"/>
      <c r="BA90" s="165"/>
      <c r="BB90" s="165"/>
      <c r="BC90" s="165"/>
      <c r="BD90" s="244"/>
      <c r="BE90" s="243"/>
      <c r="BF90" s="102"/>
      <c r="BG90" s="102"/>
      <c r="BH90" s="102"/>
      <c r="BI90" s="102"/>
      <c r="BJ90" s="102"/>
    </row>
    <row r="91" spans="2:62" ht="20.25" customHeight="1">
      <c r="I91" s="62"/>
      <c r="J91" s="62"/>
      <c r="K91" s="85">
        <f>IF($R$88="週",T86,R86)</f>
        <v>20</v>
      </c>
      <c r="L91" s="85"/>
      <c r="M91" s="85"/>
      <c r="N91" s="85"/>
      <c r="O91" s="80" t="s">
        <v>129</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129</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185</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145</v>
      </c>
      <c r="L94" s="74"/>
      <c r="M94" s="74"/>
      <c r="N94" s="74"/>
      <c r="O94" s="74"/>
      <c r="P94" s="74"/>
      <c r="Q94" s="74"/>
      <c r="R94" s="74"/>
      <c r="S94" s="74"/>
      <c r="T94" s="84"/>
      <c r="U94" s="80"/>
      <c r="V94" s="80"/>
      <c r="W94" s="80"/>
      <c r="X94" s="80"/>
      <c r="Y94" s="62"/>
      <c r="Z94" s="62"/>
      <c r="AA94" s="74" t="s">
        <v>145</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8">
        <f>ROUNDDOWN(K96+P96,1)</f>
        <v>3.5</v>
      </c>
      <c r="V96" s="138"/>
      <c r="W96" s="138"/>
      <c r="X96" s="138"/>
      <c r="Y96" s="175"/>
      <c r="Z96" s="175"/>
      <c r="AA96" s="176">
        <f>AM86</f>
        <v>17</v>
      </c>
      <c r="AB96" s="176"/>
      <c r="AC96" s="176"/>
      <c r="AD96" s="176"/>
      <c r="AE96" s="151" t="s">
        <v>161</v>
      </c>
      <c r="AF96" s="196">
        <f>AK91</f>
        <v>3.2</v>
      </c>
      <c r="AG96" s="196"/>
      <c r="AH96" s="196"/>
      <c r="AI96" s="196"/>
      <c r="AJ96" s="151" t="s">
        <v>155</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N52"/>
  <sheetViews>
    <sheetView workbookViewId="0"/>
  </sheetViews>
  <sheetFormatPr defaultColWidth="9" defaultRowHeight="26.4"/>
  <cols>
    <col min="1" max="1" width="1.59765625" style="274" customWidth="1"/>
    <col min="2" max="2" width="5.59765625" style="275" customWidth="1"/>
    <col min="3" max="3" width="10.59765625" style="275" customWidth="1"/>
    <col min="4" max="4" width="10.59765625" style="275" hidden="1" customWidth="1"/>
    <col min="5" max="5" width="3.3984375" style="275" bestFit="1" customWidth="1"/>
    <col min="6" max="6" width="15.59765625" style="274" customWidth="1"/>
    <col min="7" max="7" width="3.3984375" style="274" bestFit="1" customWidth="1"/>
    <col min="8" max="8" width="15.59765625" style="274" customWidth="1"/>
    <col min="9" max="9" width="3.3984375" style="274" bestFit="1" customWidth="1"/>
    <col min="10" max="10" width="15.59765625" style="275" customWidth="1"/>
    <col min="11" max="11" width="3.3984375" style="274" bestFit="1" customWidth="1"/>
    <col min="12" max="12" width="15.59765625" style="274" customWidth="1"/>
    <col min="13" max="13" width="3.3984375" style="274" customWidth="1"/>
    <col min="14" max="14" width="50.59765625" style="274" customWidth="1"/>
    <col min="15" max="16384" width="9" style="274"/>
  </cols>
  <sheetData>
    <row r="1" spans="2:14">
      <c r="B1" s="276" t="s">
        <v>60</v>
      </c>
    </row>
    <row r="2" spans="2:14">
      <c r="B2" s="277" t="s">
        <v>61</v>
      </c>
      <c r="F2" s="278"/>
      <c r="G2" s="289"/>
      <c r="H2" s="289"/>
      <c r="I2" s="289"/>
      <c r="J2" s="285"/>
      <c r="K2" s="289"/>
      <c r="L2" s="289"/>
    </row>
    <row r="3" spans="2:14">
      <c r="B3" s="278" t="s">
        <v>190</v>
      </c>
      <c r="F3" s="285" t="s">
        <v>191</v>
      </c>
      <c r="G3" s="289"/>
      <c r="H3" s="289"/>
      <c r="I3" s="289"/>
      <c r="J3" s="285"/>
      <c r="K3" s="289"/>
      <c r="L3" s="289"/>
    </row>
    <row r="4" spans="2:14">
      <c r="B4" s="277"/>
      <c r="F4" s="286" t="s">
        <v>36</v>
      </c>
      <c r="G4" s="286"/>
      <c r="H4" s="286"/>
      <c r="I4" s="286"/>
      <c r="J4" s="286"/>
      <c r="K4" s="286"/>
      <c r="L4" s="286"/>
      <c r="N4" s="286" t="s">
        <v>197</v>
      </c>
    </row>
    <row r="5" spans="2:14">
      <c r="B5" s="275" t="s">
        <v>40</v>
      </c>
      <c r="C5" s="275" t="s">
        <v>6</v>
      </c>
      <c r="F5" s="275" t="s">
        <v>198</v>
      </c>
      <c r="G5" s="275"/>
      <c r="H5" s="275" t="s">
        <v>199</v>
      </c>
      <c r="J5" s="275" t="s">
        <v>3</v>
      </c>
      <c r="L5" s="275" t="s">
        <v>36</v>
      </c>
      <c r="N5" s="286"/>
    </row>
    <row r="6" spans="2:14">
      <c r="B6" s="279">
        <v>1</v>
      </c>
      <c r="C6" s="280" t="s">
        <v>65</v>
      </c>
      <c r="D6" s="284" t="str">
        <f t="shared" ref="D6:D38" si="0">C6</f>
        <v>a</v>
      </c>
      <c r="E6" s="279" t="s">
        <v>33</v>
      </c>
      <c r="F6" s="287">
        <v>0.29166666666666669</v>
      </c>
      <c r="G6" s="279" t="s">
        <v>13</v>
      </c>
      <c r="H6" s="287">
        <v>0.66666666666666663</v>
      </c>
      <c r="I6" s="290" t="s">
        <v>63</v>
      </c>
      <c r="J6" s="287">
        <v>4.1666666666666664e-002</v>
      </c>
      <c r="K6" s="291" t="s">
        <v>10</v>
      </c>
      <c r="L6" s="286">
        <f t="shared" ref="L6:L22" si="1">IF(OR(F6="",H6=""),"",(H6+IF(F6&gt;H6,1,0)-F6-J6)*24)</f>
        <v>7.9999999999999982</v>
      </c>
      <c r="N6" s="292"/>
    </row>
    <row r="7" spans="2:14">
      <c r="B7" s="279">
        <v>2</v>
      </c>
      <c r="C7" s="280" t="s">
        <v>41</v>
      </c>
      <c r="D7" s="284" t="str">
        <f t="shared" si="0"/>
        <v>b</v>
      </c>
      <c r="E7" s="279" t="s">
        <v>33</v>
      </c>
      <c r="F7" s="287">
        <v>0.375</v>
      </c>
      <c r="G7" s="279" t="s">
        <v>13</v>
      </c>
      <c r="H7" s="287">
        <v>0.75</v>
      </c>
      <c r="I7" s="290" t="s">
        <v>63</v>
      </c>
      <c r="J7" s="287">
        <v>4.1666666666666664e-002</v>
      </c>
      <c r="K7" s="291" t="s">
        <v>10</v>
      </c>
      <c r="L7" s="286">
        <f t="shared" si="1"/>
        <v>8</v>
      </c>
      <c r="N7" s="292"/>
    </row>
    <row r="8" spans="2:14">
      <c r="B8" s="279">
        <v>3</v>
      </c>
      <c r="C8" s="280" t="s">
        <v>67</v>
      </c>
      <c r="D8" s="284" t="str">
        <f t="shared" si="0"/>
        <v>c</v>
      </c>
      <c r="E8" s="279" t="s">
        <v>33</v>
      </c>
      <c r="F8" s="287">
        <v>0.41666666666666669</v>
      </c>
      <c r="G8" s="279" t="s">
        <v>13</v>
      </c>
      <c r="H8" s="287">
        <v>0.79166666666666663</v>
      </c>
      <c r="I8" s="290" t="s">
        <v>63</v>
      </c>
      <c r="J8" s="287">
        <v>4.1666666666666664e-002</v>
      </c>
      <c r="K8" s="291" t="s">
        <v>10</v>
      </c>
      <c r="L8" s="286">
        <f t="shared" si="1"/>
        <v>7.9999999999999982</v>
      </c>
      <c r="N8" s="292"/>
    </row>
    <row r="9" spans="2:14">
      <c r="B9" s="279">
        <v>4</v>
      </c>
      <c r="C9" s="280" t="s">
        <v>68</v>
      </c>
      <c r="D9" s="284" t="str">
        <f t="shared" si="0"/>
        <v>d</v>
      </c>
      <c r="E9" s="279" t="s">
        <v>33</v>
      </c>
      <c r="F9" s="287">
        <v>0.5</v>
      </c>
      <c r="G9" s="279" t="s">
        <v>13</v>
      </c>
      <c r="H9" s="287">
        <v>0.875</v>
      </c>
      <c r="I9" s="290" t="s">
        <v>63</v>
      </c>
      <c r="J9" s="287">
        <v>4.1666666666666664e-002</v>
      </c>
      <c r="K9" s="291" t="s">
        <v>10</v>
      </c>
      <c r="L9" s="286">
        <f t="shared" si="1"/>
        <v>8</v>
      </c>
      <c r="N9" s="292"/>
    </row>
    <row r="10" spans="2:14">
      <c r="B10" s="279">
        <v>5</v>
      </c>
      <c r="C10" s="280" t="s">
        <v>69</v>
      </c>
      <c r="D10" s="284" t="str">
        <f t="shared" si="0"/>
        <v>e</v>
      </c>
      <c r="E10" s="279" t="s">
        <v>33</v>
      </c>
      <c r="F10" s="287">
        <v>0.375</v>
      </c>
      <c r="G10" s="279" t="s">
        <v>13</v>
      </c>
      <c r="H10" s="287">
        <v>0.54166666666666663</v>
      </c>
      <c r="I10" s="290" t="s">
        <v>63</v>
      </c>
      <c r="J10" s="287">
        <v>0</v>
      </c>
      <c r="K10" s="291" t="s">
        <v>10</v>
      </c>
      <c r="L10" s="286">
        <f t="shared" si="1"/>
        <v>3.9999999999999991</v>
      </c>
      <c r="N10" s="292"/>
    </row>
    <row r="11" spans="2:14">
      <c r="B11" s="279">
        <v>6</v>
      </c>
      <c r="C11" s="280" t="s">
        <v>48</v>
      </c>
      <c r="D11" s="284" t="str">
        <f t="shared" si="0"/>
        <v>f</v>
      </c>
      <c r="E11" s="279" t="s">
        <v>33</v>
      </c>
      <c r="F11" s="287">
        <v>0.54166666666666663</v>
      </c>
      <c r="G11" s="279" t="s">
        <v>13</v>
      </c>
      <c r="H11" s="287">
        <v>0.75</v>
      </c>
      <c r="I11" s="290" t="s">
        <v>63</v>
      </c>
      <c r="J11" s="287">
        <v>4.1666666666666664e-002</v>
      </c>
      <c r="K11" s="291" t="s">
        <v>10</v>
      </c>
      <c r="L11" s="286">
        <f t="shared" si="1"/>
        <v>4.0000000000000009</v>
      </c>
      <c r="N11" s="292"/>
    </row>
    <row r="12" spans="2:14">
      <c r="B12" s="279">
        <v>7</v>
      </c>
      <c r="C12" s="280" t="s">
        <v>70</v>
      </c>
      <c r="D12" s="284" t="str">
        <f t="shared" si="0"/>
        <v>g</v>
      </c>
      <c r="E12" s="279" t="s">
        <v>33</v>
      </c>
      <c r="F12" s="287">
        <v>0.58333333333333337</v>
      </c>
      <c r="G12" s="279" t="s">
        <v>13</v>
      </c>
      <c r="H12" s="287">
        <v>0.83333333333333337</v>
      </c>
      <c r="I12" s="290" t="s">
        <v>63</v>
      </c>
      <c r="J12" s="287">
        <v>0</v>
      </c>
      <c r="K12" s="291" t="s">
        <v>10</v>
      </c>
      <c r="L12" s="286">
        <f t="shared" si="1"/>
        <v>6</v>
      </c>
      <c r="N12" s="292"/>
    </row>
    <row r="13" spans="2:14">
      <c r="B13" s="279">
        <v>8</v>
      </c>
      <c r="C13" s="280" t="s">
        <v>64</v>
      </c>
      <c r="D13" s="284" t="str">
        <f t="shared" si="0"/>
        <v>h</v>
      </c>
      <c r="E13" s="279" t="s">
        <v>33</v>
      </c>
      <c r="F13" s="287">
        <v>0.66666666666666663</v>
      </c>
      <c r="G13" s="279" t="s">
        <v>13</v>
      </c>
      <c r="H13" s="287">
        <v>1</v>
      </c>
      <c r="I13" s="290" t="s">
        <v>63</v>
      </c>
      <c r="J13" s="287">
        <v>0</v>
      </c>
      <c r="K13" s="291" t="s">
        <v>10</v>
      </c>
      <c r="L13" s="286">
        <f t="shared" si="1"/>
        <v>8</v>
      </c>
      <c r="N13" s="292" t="s">
        <v>208</v>
      </c>
    </row>
    <row r="14" spans="2:14">
      <c r="B14" s="279">
        <v>9</v>
      </c>
      <c r="C14" s="280" t="s">
        <v>59</v>
      </c>
      <c r="D14" s="284" t="str">
        <f t="shared" si="0"/>
        <v>i</v>
      </c>
      <c r="E14" s="279" t="s">
        <v>33</v>
      </c>
      <c r="F14" s="287">
        <v>0</v>
      </c>
      <c r="G14" s="279" t="s">
        <v>13</v>
      </c>
      <c r="H14" s="287">
        <v>0.375</v>
      </c>
      <c r="I14" s="290" t="s">
        <v>63</v>
      </c>
      <c r="J14" s="287">
        <v>4.1666666666666664e-002</v>
      </c>
      <c r="K14" s="291" t="s">
        <v>10</v>
      </c>
      <c r="L14" s="286">
        <f t="shared" si="1"/>
        <v>8</v>
      </c>
      <c r="N14" s="292" t="s">
        <v>217</v>
      </c>
    </row>
    <row r="15" spans="2:14">
      <c r="B15" s="279">
        <v>10</v>
      </c>
      <c r="C15" s="280" t="s">
        <v>44</v>
      </c>
      <c r="D15" s="284" t="str">
        <f t="shared" si="0"/>
        <v>j</v>
      </c>
      <c r="E15" s="279" t="s">
        <v>33</v>
      </c>
      <c r="F15" s="287"/>
      <c r="G15" s="279" t="s">
        <v>13</v>
      </c>
      <c r="H15" s="287"/>
      <c r="I15" s="290" t="s">
        <v>63</v>
      </c>
      <c r="J15" s="287">
        <v>0</v>
      </c>
      <c r="K15" s="291" t="s">
        <v>10</v>
      </c>
      <c r="L15" s="286" t="str">
        <f t="shared" si="1"/>
        <v/>
      </c>
      <c r="N15" s="292"/>
    </row>
    <row r="16" spans="2:14">
      <c r="B16" s="279">
        <v>11</v>
      </c>
      <c r="C16" s="280" t="s">
        <v>72</v>
      </c>
      <c r="D16" s="284" t="str">
        <f t="shared" si="0"/>
        <v>k</v>
      </c>
      <c r="E16" s="279" t="s">
        <v>33</v>
      </c>
      <c r="F16" s="287"/>
      <c r="G16" s="279" t="s">
        <v>13</v>
      </c>
      <c r="H16" s="287"/>
      <c r="I16" s="290" t="s">
        <v>63</v>
      </c>
      <c r="J16" s="287">
        <v>0</v>
      </c>
      <c r="K16" s="291" t="s">
        <v>10</v>
      </c>
      <c r="L16" s="286" t="str">
        <f t="shared" si="1"/>
        <v/>
      </c>
      <c r="N16" s="292"/>
    </row>
    <row r="17" spans="2:14">
      <c r="B17" s="279">
        <v>12</v>
      </c>
      <c r="C17" s="280" t="s">
        <v>74</v>
      </c>
      <c r="D17" s="284" t="str">
        <f t="shared" si="0"/>
        <v>l</v>
      </c>
      <c r="E17" s="279" t="s">
        <v>33</v>
      </c>
      <c r="F17" s="287"/>
      <c r="G17" s="279" t="s">
        <v>13</v>
      </c>
      <c r="H17" s="287"/>
      <c r="I17" s="290" t="s">
        <v>63</v>
      </c>
      <c r="J17" s="287">
        <v>0</v>
      </c>
      <c r="K17" s="291" t="s">
        <v>10</v>
      </c>
      <c r="L17" s="286" t="str">
        <f t="shared" si="1"/>
        <v/>
      </c>
      <c r="N17" s="292"/>
    </row>
    <row r="18" spans="2:14">
      <c r="B18" s="279">
        <v>13</v>
      </c>
      <c r="C18" s="280" t="s">
        <v>8</v>
      </c>
      <c r="D18" s="284" t="str">
        <f t="shared" si="0"/>
        <v>m</v>
      </c>
      <c r="E18" s="279" t="s">
        <v>33</v>
      </c>
      <c r="F18" s="287"/>
      <c r="G18" s="279" t="s">
        <v>13</v>
      </c>
      <c r="H18" s="287"/>
      <c r="I18" s="290" t="s">
        <v>63</v>
      </c>
      <c r="J18" s="287">
        <v>0</v>
      </c>
      <c r="K18" s="291" t="s">
        <v>10</v>
      </c>
      <c r="L18" s="286" t="str">
        <f t="shared" si="1"/>
        <v/>
      </c>
      <c r="N18" s="292"/>
    </row>
    <row r="19" spans="2:14">
      <c r="B19" s="279">
        <v>14</v>
      </c>
      <c r="C19" s="280" t="s">
        <v>17</v>
      </c>
      <c r="D19" s="284" t="str">
        <f t="shared" si="0"/>
        <v>n</v>
      </c>
      <c r="E19" s="279" t="s">
        <v>33</v>
      </c>
      <c r="F19" s="287"/>
      <c r="G19" s="279" t="s">
        <v>13</v>
      </c>
      <c r="H19" s="287"/>
      <c r="I19" s="290" t="s">
        <v>63</v>
      </c>
      <c r="J19" s="287">
        <v>0</v>
      </c>
      <c r="K19" s="291" t="s">
        <v>10</v>
      </c>
      <c r="L19" s="286" t="str">
        <f t="shared" si="1"/>
        <v/>
      </c>
      <c r="N19" s="292"/>
    </row>
    <row r="20" spans="2:14">
      <c r="B20" s="279">
        <v>15</v>
      </c>
      <c r="C20" s="280" t="s">
        <v>35</v>
      </c>
      <c r="D20" s="284" t="str">
        <f t="shared" si="0"/>
        <v>o</v>
      </c>
      <c r="E20" s="279" t="s">
        <v>33</v>
      </c>
      <c r="F20" s="287"/>
      <c r="G20" s="279" t="s">
        <v>13</v>
      </c>
      <c r="H20" s="287"/>
      <c r="I20" s="290" t="s">
        <v>63</v>
      </c>
      <c r="J20" s="287">
        <v>0</v>
      </c>
      <c r="K20" s="291" t="s">
        <v>10</v>
      </c>
      <c r="L20" s="286" t="str">
        <f t="shared" si="1"/>
        <v/>
      </c>
      <c r="N20" s="292"/>
    </row>
    <row r="21" spans="2:14">
      <c r="B21" s="279">
        <v>16</v>
      </c>
      <c r="C21" s="280" t="s">
        <v>26</v>
      </c>
      <c r="D21" s="284" t="str">
        <f t="shared" si="0"/>
        <v>p</v>
      </c>
      <c r="E21" s="279" t="s">
        <v>33</v>
      </c>
      <c r="F21" s="287"/>
      <c r="G21" s="279" t="s">
        <v>13</v>
      </c>
      <c r="H21" s="287"/>
      <c r="I21" s="290" t="s">
        <v>63</v>
      </c>
      <c r="J21" s="287">
        <v>0</v>
      </c>
      <c r="K21" s="291" t="s">
        <v>10</v>
      </c>
      <c r="L21" s="286" t="str">
        <f t="shared" si="1"/>
        <v/>
      </c>
      <c r="N21" s="292"/>
    </row>
    <row r="22" spans="2:14">
      <c r="B22" s="279">
        <v>17</v>
      </c>
      <c r="C22" s="280" t="s">
        <v>75</v>
      </c>
      <c r="D22" s="284" t="str">
        <f t="shared" si="0"/>
        <v>q</v>
      </c>
      <c r="E22" s="279" t="s">
        <v>33</v>
      </c>
      <c r="F22" s="287"/>
      <c r="G22" s="279" t="s">
        <v>13</v>
      </c>
      <c r="H22" s="287"/>
      <c r="I22" s="290" t="s">
        <v>63</v>
      </c>
      <c r="J22" s="287">
        <v>0</v>
      </c>
      <c r="K22" s="291" t="s">
        <v>10</v>
      </c>
      <c r="L22" s="286" t="str">
        <f t="shared" si="1"/>
        <v/>
      </c>
      <c r="N22" s="292"/>
    </row>
    <row r="23" spans="2:14">
      <c r="B23" s="279">
        <v>18</v>
      </c>
      <c r="C23" s="280" t="s">
        <v>66</v>
      </c>
      <c r="D23" s="284" t="str">
        <f t="shared" si="0"/>
        <v>r</v>
      </c>
      <c r="E23" s="279" t="s">
        <v>33</v>
      </c>
      <c r="F23" s="288"/>
      <c r="G23" s="279" t="s">
        <v>13</v>
      </c>
      <c r="H23" s="288"/>
      <c r="I23" s="290" t="s">
        <v>63</v>
      </c>
      <c r="J23" s="288"/>
      <c r="K23" s="291" t="s">
        <v>10</v>
      </c>
      <c r="L23" s="280">
        <v>1</v>
      </c>
      <c r="N23" s="292"/>
    </row>
    <row r="24" spans="2:14">
      <c r="B24" s="279">
        <v>19</v>
      </c>
      <c r="C24" s="280" t="s">
        <v>77</v>
      </c>
      <c r="D24" s="284" t="str">
        <f t="shared" si="0"/>
        <v>s</v>
      </c>
      <c r="E24" s="279" t="s">
        <v>33</v>
      </c>
      <c r="F24" s="288"/>
      <c r="G24" s="279" t="s">
        <v>13</v>
      </c>
      <c r="H24" s="288"/>
      <c r="I24" s="290" t="s">
        <v>63</v>
      </c>
      <c r="J24" s="288"/>
      <c r="K24" s="291" t="s">
        <v>10</v>
      </c>
      <c r="L24" s="280">
        <v>2</v>
      </c>
      <c r="N24" s="292"/>
    </row>
    <row r="25" spans="2:14">
      <c r="B25" s="279">
        <v>20</v>
      </c>
      <c r="C25" s="280" t="s">
        <v>16</v>
      </c>
      <c r="D25" s="284" t="str">
        <f t="shared" si="0"/>
        <v>t</v>
      </c>
      <c r="E25" s="279" t="s">
        <v>33</v>
      </c>
      <c r="F25" s="288"/>
      <c r="G25" s="279" t="s">
        <v>13</v>
      </c>
      <c r="H25" s="288"/>
      <c r="I25" s="290" t="s">
        <v>63</v>
      </c>
      <c r="J25" s="288"/>
      <c r="K25" s="291" t="s">
        <v>10</v>
      </c>
      <c r="L25" s="280">
        <v>3</v>
      </c>
      <c r="N25" s="292"/>
    </row>
    <row r="26" spans="2:14">
      <c r="B26" s="279">
        <v>21</v>
      </c>
      <c r="C26" s="280" t="s">
        <v>78</v>
      </c>
      <c r="D26" s="284" t="str">
        <f t="shared" si="0"/>
        <v>u</v>
      </c>
      <c r="E26" s="279" t="s">
        <v>33</v>
      </c>
      <c r="F26" s="288"/>
      <c r="G26" s="279" t="s">
        <v>13</v>
      </c>
      <c r="H26" s="288"/>
      <c r="I26" s="290" t="s">
        <v>63</v>
      </c>
      <c r="J26" s="288"/>
      <c r="K26" s="291" t="s">
        <v>10</v>
      </c>
      <c r="L26" s="280">
        <v>4</v>
      </c>
      <c r="N26" s="292"/>
    </row>
    <row r="27" spans="2:14">
      <c r="B27" s="279">
        <v>22</v>
      </c>
      <c r="C27" s="280" t="s">
        <v>79</v>
      </c>
      <c r="D27" s="284" t="str">
        <f t="shared" si="0"/>
        <v>v</v>
      </c>
      <c r="E27" s="279" t="s">
        <v>33</v>
      </c>
      <c r="F27" s="288"/>
      <c r="G27" s="279" t="s">
        <v>13</v>
      </c>
      <c r="H27" s="288"/>
      <c r="I27" s="290" t="s">
        <v>63</v>
      </c>
      <c r="J27" s="288"/>
      <c r="K27" s="291" t="s">
        <v>10</v>
      </c>
      <c r="L27" s="280">
        <v>5</v>
      </c>
      <c r="N27" s="292"/>
    </row>
    <row r="28" spans="2:14">
      <c r="B28" s="279">
        <v>23</v>
      </c>
      <c r="C28" s="280" t="s">
        <v>58</v>
      </c>
      <c r="D28" s="284" t="str">
        <f t="shared" si="0"/>
        <v>w</v>
      </c>
      <c r="E28" s="279" t="s">
        <v>33</v>
      </c>
      <c r="F28" s="288"/>
      <c r="G28" s="279" t="s">
        <v>13</v>
      </c>
      <c r="H28" s="288"/>
      <c r="I28" s="290" t="s">
        <v>63</v>
      </c>
      <c r="J28" s="288"/>
      <c r="K28" s="291" t="s">
        <v>10</v>
      </c>
      <c r="L28" s="280">
        <v>6</v>
      </c>
      <c r="N28" s="292"/>
    </row>
    <row r="29" spans="2:14">
      <c r="B29" s="279">
        <v>24</v>
      </c>
      <c r="C29" s="280" t="s">
        <v>80</v>
      </c>
      <c r="D29" s="284" t="str">
        <f t="shared" si="0"/>
        <v>x</v>
      </c>
      <c r="E29" s="279" t="s">
        <v>33</v>
      </c>
      <c r="F29" s="288"/>
      <c r="G29" s="279" t="s">
        <v>13</v>
      </c>
      <c r="H29" s="288"/>
      <c r="I29" s="290" t="s">
        <v>63</v>
      </c>
      <c r="J29" s="288"/>
      <c r="K29" s="291" t="s">
        <v>10</v>
      </c>
      <c r="L29" s="280">
        <v>7</v>
      </c>
      <c r="N29" s="292"/>
    </row>
    <row r="30" spans="2:14">
      <c r="B30" s="279">
        <v>25</v>
      </c>
      <c r="C30" s="280" t="s">
        <v>83</v>
      </c>
      <c r="D30" s="284" t="str">
        <f t="shared" si="0"/>
        <v>y</v>
      </c>
      <c r="E30" s="279" t="s">
        <v>33</v>
      </c>
      <c r="F30" s="288"/>
      <c r="G30" s="279" t="s">
        <v>13</v>
      </c>
      <c r="H30" s="288"/>
      <c r="I30" s="290" t="s">
        <v>63</v>
      </c>
      <c r="J30" s="288"/>
      <c r="K30" s="291" t="s">
        <v>10</v>
      </c>
      <c r="L30" s="280">
        <v>8</v>
      </c>
      <c r="N30" s="292"/>
    </row>
    <row r="31" spans="2:14">
      <c r="B31" s="279">
        <v>26</v>
      </c>
      <c r="C31" s="280" t="s">
        <v>2</v>
      </c>
      <c r="D31" s="284" t="str">
        <f t="shared" si="0"/>
        <v>z</v>
      </c>
      <c r="E31" s="279" t="s">
        <v>33</v>
      </c>
      <c r="F31" s="288"/>
      <c r="G31" s="279" t="s">
        <v>13</v>
      </c>
      <c r="H31" s="288"/>
      <c r="I31" s="290" t="s">
        <v>63</v>
      </c>
      <c r="J31" s="288"/>
      <c r="K31" s="291" t="s">
        <v>10</v>
      </c>
      <c r="L31" s="280">
        <v>1</v>
      </c>
      <c r="N31" s="292"/>
    </row>
    <row r="32" spans="2:14">
      <c r="B32" s="279">
        <v>27</v>
      </c>
      <c r="C32" s="280" t="s">
        <v>80</v>
      </c>
      <c r="D32" s="284" t="str">
        <f t="shared" si="0"/>
        <v>x</v>
      </c>
      <c r="E32" s="279" t="s">
        <v>33</v>
      </c>
      <c r="F32" s="288"/>
      <c r="G32" s="279" t="s">
        <v>13</v>
      </c>
      <c r="H32" s="288"/>
      <c r="I32" s="290" t="s">
        <v>63</v>
      </c>
      <c r="J32" s="288"/>
      <c r="K32" s="291" t="s">
        <v>10</v>
      </c>
      <c r="L32" s="280">
        <v>2</v>
      </c>
      <c r="N32" s="292"/>
    </row>
    <row r="33" spans="2:14">
      <c r="B33" s="279">
        <v>28</v>
      </c>
      <c r="C33" s="280" t="s">
        <v>84</v>
      </c>
      <c r="D33" s="284" t="str">
        <f t="shared" si="0"/>
        <v>aa</v>
      </c>
      <c r="E33" s="279" t="s">
        <v>33</v>
      </c>
      <c r="F33" s="288"/>
      <c r="G33" s="279" t="s">
        <v>13</v>
      </c>
      <c r="H33" s="288"/>
      <c r="I33" s="290" t="s">
        <v>63</v>
      </c>
      <c r="J33" s="288"/>
      <c r="K33" s="291" t="s">
        <v>10</v>
      </c>
      <c r="L33" s="280">
        <v>3</v>
      </c>
      <c r="N33" s="292"/>
    </row>
    <row r="34" spans="2:14">
      <c r="B34" s="279">
        <v>29</v>
      </c>
      <c r="C34" s="280" t="s">
        <v>85</v>
      </c>
      <c r="D34" s="284" t="str">
        <f t="shared" si="0"/>
        <v>ab</v>
      </c>
      <c r="E34" s="279" t="s">
        <v>33</v>
      </c>
      <c r="F34" s="288"/>
      <c r="G34" s="279" t="s">
        <v>13</v>
      </c>
      <c r="H34" s="288"/>
      <c r="I34" s="290" t="s">
        <v>63</v>
      </c>
      <c r="J34" s="288"/>
      <c r="K34" s="291" t="s">
        <v>10</v>
      </c>
      <c r="L34" s="280">
        <v>4</v>
      </c>
      <c r="N34" s="292"/>
    </row>
    <row r="35" spans="2:14">
      <c r="B35" s="279">
        <v>30</v>
      </c>
      <c r="C35" s="280" t="s">
        <v>86</v>
      </c>
      <c r="D35" s="284" t="str">
        <f t="shared" si="0"/>
        <v>ac</v>
      </c>
      <c r="E35" s="279" t="s">
        <v>33</v>
      </c>
      <c r="F35" s="288"/>
      <c r="G35" s="279" t="s">
        <v>13</v>
      </c>
      <c r="H35" s="288"/>
      <c r="I35" s="290" t="s">
        <v>63</v>
      </c>
      <c r="J35" s="288"/>
      <c r="K35" s="291" t="s">
        <v>10</v>
      </c>
      <c r="L35" s="280">
        <v>5</v>
      </c>
      <c r="N35" s="292"/>
    </row>
    <row r="36" spans="2:14">
      <c r="B36" s="279">
        <v>31</v>
      </c>
      <c r="C36" s="280" t="s">
        <v>87</v>
      </c>
      <c r="D36" s="284" t="str">
        <f t="shared" si="0"/>
        <v>ad</v>
      </c>
      <c r="E36" s="279" t="s">
        <v>33</v>
      </c>
      <c r="F36" s="288"/>
      <c r="G36" s="279" t="s">
        <v>13</v>
      </c>
      <c r="H36" s="288"/>
      <c r="I36" s="290" t="s">
        <v>63</v>
      </c>
      <c r="J36" s="288"/>
      <c r="K36" s="291" t="s">
        <v>10</v>
      </c>
      <c r="L36" s="280">
        <v>6</v>
      </c>
      <c r="N36" s="292"/>
    </row>
    <row r="37" spans="2:14">
      <c r="B37" s="279">
        <v>32</v>
      </c>
      <c r="C37" s="280" t="s">
        <v>90</v>
      </c>
      <c r="D37" s="284" t="str">
        <f t="shared" si="0"/>
        <v>ae</v>
      </c>
      <c r="E37" s="279" t="s">
        <v>33</v>
      </c>
      <c r="F37" s="288"/>
      <c r="G37" s="279" t="s">
        <v>13</v>
      </c>
      <c r="H37" s="288"/>
      <c r="I37" s="290" t="s">
        <v>63</v>
      </c>
      <c r="J37" s="288"/>
      <c r="K37" s="291" t="s">
        <v>10</v>
      </c>
      <c r="L37" s="280">
        <v>7</v>
      </c>
      <c r="N37" s="292"/>
    </row>
    <row r="38" spans="2:14">
      <c r="B38" s="279">
        <v>33</v>
      </c>
      <c r="C38" s="280" t="s">
        <v>92</v>
      </c>
      <c r="D38" s="284" t="str">
        <f t="shared" si="0"/>
        <v>af</v>
      </c>
      <c r="E38" s="279" t="s">
        <v>33</v>
      </c>
      <c r="F38" s="288"/>
      <c r="G38" s="279" t="s">
        <v>13</v>
      </c>
      <c r="H38" s="288"/>
      <c r="I38" s="290" t="s">
        <v>63</v>
      </c>
      <c r="J38" s="288"/>
      <c r="K38" s="291" t="s">
        <v>10</v>
      </c>
      <c r="L38" s="280">
        <v>8</v>
      </c>
      <c r="N38" s="292"/>
    </row>
    <row r="39" spans="2:14">
      <c r="B39" s="279">
        <v>34</v>
      </c>
      <c r="C39" s="281" t="s">
        <v>117</v>
      </c>
      <c r="D39" s="284"/>
      <c r="E39" s="279" t="s">
        <v>33</v>
      </c>
      <c r="F39" s="287">
        <v>0.29166666666666669</v>
      </c>
      <c r="G39" s="279" t="s">
        <v>13</v>
      </c>
      <c r="H39" s="287">
        <v>0.39583333333333331</v>
      </c>
      <c r="I39" s="290" t="s">
        <v>63</v>
      </c>
      <c r="J39" s="287">
        <v>0</v>
      </c>
      <c r="K39" s="291" t="s">
        <v>10</v>
      </c>
      <c r="L39" s="286">
        <f>IF(OR(F39="",H39=""),"",(H39+IF(F39&gt;H39,1,0)-F39-J39)*24)</f>
        <v>2.4999999999999991</v>
      </c>
      <c r="N39" s="292"/>
    </row>
    <row r="40" spans="2:14">
      <c r="B40" s="279"/>
      <c r="C40" s="282" t="s">
        <v>62</v>
      </c>
      <c r="D40" s="284"/>
      <c r="E40" s="279" t="s">
        <v>33</v>
      </c>
      <c r="F40" s="287">
        <v>0.6875</v>
      </c>
      <c r="G40" s="279" t="s">
        <v>13</v>
      </c>
      <c r="H40" s="287">
        <v>0.83333333333333337</v>
      </c>
      <c r="I40" s="290" t="s">
        <v>63</v>
      </c>
      <c r="J40" s="287">
        <v>0</v>
      </c>
      <c r="K40" s="291" t="s">
        <v>10</v>
      </c>
      <c r="L40" s="286">
        <f>IF(OR(F40="",H40=""),"",(H40+IF(F40&gt;H40,1,0)-F40-J40)*24)</f>
        <v>3.5000000000000009</v>
      </c>
      <c r="N40" s="292"/>
    </row>
    <row r="41" spans="2:14">
      <c r="B41" s="279"/>
      <c r="C41" s="283" t="s">
        <v>62</v>
      </c>
      <c r="D41" s="284" t="str">
        <f>C39</f>
        <v>ag</v>
      </c>
      <c r="E41" s="279" t="s">
        <v>33</v>
      </c>
      <c r="F41" s="287" t="s">
        <v>62</v>
      </c>
      <c r="G41" s="279" t="s">
        <v>13</v>
      </c>
      <c r="H41" s="287" t="s">
        <v>62</v>
      </c>
      <c r="I41" s="290" t="s">
        <v>63</v>
      </c>
      <c r="J41" s="287" t="s">
        <v>62</v>
      </c>
      <c r="K41" s="291" t="s">
        <v>10</v>
      </c>
      <c r="L41" s="286">
        <f>IF(OR(L39="",L40=""),"",L39+L40)</f>
        <v>6</v>
      </c>
      <c r="N41" s="292" t="s">
        <v>5</v>
      </c>
    </row>
    <row r="42" spans="2:14">
      <c r="B42" s="279"/>
      <c r="C42" s="281" t="s">
        <v>71</v>
      </c>
      <c r="D42" s="284"/>
      <c r="E42" s="279" t="s">
        <v>33</v>
      </c>
      <c r="F42" s="287"/>
      <c r="G42" s="279" t="s">
        <v>13</v>
      </c>
      <c r="H42" s="287"/>
      <c r="I42" s="290" t="s">
        <v>63</v>
      </c>
      <c r="J42" s="287">
        <v>0</v>
      </c>
      <c r="K42" s="291" t="s">
        <v>10</v>
      </c>
      <c r="L42" s="286" t="str">
        <f>IF(OR(F42="",H42=""),"",(H42+IF(F42&gt;H42,1,0)-F42-J42)*24)</f>
        <v/>
      </c>
      <c r="N42" s="292"/>
    </row>
    <row r="43" spans="2:14">
      <c r="B43" s="279">
        <v>35</v>
      </c>
      <c r="C43" s="282" t="s">
        <v>62</v>
      </c>
      <c r="D43" s="284"/>
      <c r="E43" s="279" t="s">
        <v>33</v>
      </c>
      <c r="F43" s="287"/>
      <c r="G43" s="279" t="s">
        <v>13</v>
      </c>
      <c r="H43" s="287"/>
      <c r="I43" s="290" t="s">
        <v>63</v>
      </c>
      <c r="J43" s="287">
        <v>0</v>
      </c>
      <c r="K43" s="291" t="s">
        <v>10</v>
      </c>
      <c r="L43" s="286" t="str">
        <f>IF(OR(F43="",H43=""),"",(H43+IF(F43&gt;H43,1,0)-F43-J43)*24)</f>
        <v/>
      </c>
      <c r="N43" s="292"/>
    </row>
    <row r="44" spans="2:14">
      <c r="B44" s="279"/>
      <c r="C44" s="283" t="s">
        <v>62</v>
      </c>
      <c r="D44" s="284" t="str">
        <f>C42</f>
        <v>ah</v>
      </c>
      <c r="E44" s="279" t="s">
        <v>33</v>
      </c>
      <c r="F44" s="287" t="s">
        <v>62</v>
      </c>
      <c r="G44" s="279" t="s">
        <v>13</v>
      </c>
      <c r="H44" s="287" t="s">
        <v>62</v>
      </c>
      <c r="I44" s="290" t="s">
        <v>63</v>
      </c>
      <c r="J44" s="287" t="s">
        <v>62</v>
      </c>
      <c r="K44" s="291" t="s">
        <v>10</v>
      </c>
      <c r="L44" s="286" t="str">
        <f>IF(OR(L42="",L43=""),"",L42+L43)</f>
        <v/>
      </c>
      <c r="N44" s="292" t="s">
        <v>200</v>
      </c>
    </row>
    <row r="45" spans="2:14">
      <c r="B45" s="279"/>
      <c r="C45" s="281" t="s">
        <v>171</v>
      </c>
      <c r="D45" s="284"/>
      <c r="E45" s="279" t="s">
        <v>33</v>
      </c>
      <c r="F45" s="287"/>
      <c r="G45" s="279" t="s">
        <v>13</v>
      </c>
      <c r="H45" s="287"/>
      <c r="I45" s="290" t="s">
        <v>63</v>
      </c>
      <c r="J45" s="287">
        <v>0</v>
      </c>
      <c r="K45" s="291" t="s">
        <v>10</v>
      </c>
      <c r="L45" s="286" t="str">
        <f>IF(OR(F45="",H45=""),"",(H45+IF(F45&gt;H45,1,0)-F45-J45)*24)</f>
        <v/>
      </c>
      <c r="N45" s="292"/>
    </row>
    <row r="46" spans="2:14">
      <c r="B46" s="279">
        <v>36</v>
      </c>
      <c r="C46" s="282" t="s">
        <v>62</v>
      </c>
      <c r="D46" s="284"/>
      <c r="E46" s="279" t="s">
        <v>33</v>
      </c>
      <c r="F46" s="287"/>
      <c r="G46" s="279" t="s">
        <v>13</v>
      </c>
      <c r="H46" s="287"/>
      <c r="I46" s="290" t="s">
        <v>63</v>
      </c>
      <c r="J46" s="287">
        <v>0</v>
      </c>
      <c r="K46" s="291" t="s">
        <v>10</v>
      </c>
      <c r="L46" s="286" t="str">
        <f>IF(OR(F46="",H46=""),"",(H46+IF(F46&gt;H46,1,0)-F46-J46)*24)</f>
        <v/>
      </c>
      <c r="N46" s="292"/>
    </row>
    <row r="47" spans="2:14">
      <c r="B47" s="279"/>
      <c r="C47" s="283" t="s">
        <v>62</v>
      </c>
      <c r="D47" s="284" t="str">
        <f>C45</f>
        <v>ai</v>
      </c>
      <c r="E47" s="279" t="s">
        <v>33</v>
      </c>
      <c r="F47" s="287" t="s">
        <v>62</v>
      </c>
      <c r="G47" s="279" t="s">
        <v>13</v>
      </c>
      <c r="H47" s="287" t="s">
        <v>62</v>
      </c>
      <c r="I47" s="290" t="s">
        <v>63</v>
      </c>
      <c r="J47" s="287" t="s">
        <v>62</v>
      </c>
      <c r="K47" s="291" t="s">
        <v>10</v>
      </c>
      <c r="L47" s="286" t="str">
        <f>IF(OR(L45="",L46=""),"",L45+L46)</f>
        <v/>
      </c>
      <c r="N47" s="292" t="s">
        <v>200</v>
      </c>
    </row>
    <row r="49" spans="3:4">
      <c r="C49" s="277" t="s">
        <v>111</v>
      </c>
      <c r="D49" s="277"/>
    </row>
    <row r="50" spans="3:4">
      <c r="C50" s="277" t="s">
        <v>201</v>
      </c>
      <c r="D50" s="277"/>
    </row>
    <row r="51" spans="3:4">
      <c r="C51" s="277" t="s">
        <v>202</v>
      </c>
      <c r="D51" s="277"/>
    </row>
    <row r="52" spans="3:4">
      <c r="C52" s="277" t="s">
        <v>203</v>
      </c>
      <c r="D52" s="277"/>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O290"/>
  <sheetViews>
    <sheetView showGridLines="0" tabSelected="1" view="pageBreakPreview" zoomScaleNormal="55" zoomScaleSheetLayoutView="100" workbookViewId="0">
      <selection activeCell="BE3" sqref="BE3:BH3"/>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50</v>
      </c>
      <c r="AS2" s="97" t="s">
        <v>55</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4" t="s">
        <v>43</v>
      </c>
      <c r="BE3" s="245" t="s">
        <v>95</v>
      </c>
      <c r="BF3" s="249"/>
      <c r="BG3" s="249"/>
      <c r="BH3" s="26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4" t="s">
        <v>47</v>
      </c>
      <c r="BE4" s="245" t="s">
        <v>204</v>
      </c>
      <c r="BF4" s="249"/>
      <c r="BG4" s="249"/>
      <c r="BH4" s="26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4"/>
      <c r="BI5" s="26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3">
        <v>40</v>
      </c>
      <c r="BB6" s="216"/>
      <c r="BC6" s="62" t="s">
        <v>46</v>
      </c>
      <c r="BD6" s="2"/>
      <c r="BE6" s="213">
        <v>160</v>
      </c>
      <c r="BF6" s="216"/>
      <c r="BG6" s="62" t="s">
        <v>52</v>
      </c>
      <c r="BH6" s="2"/>
      <c r="BI6" s="26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5"/>
      <c r="BI7" s="22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53</v>
      </c>
      <c r="BC8" s="200"/>
      <c r="BD8" s="200"/>
      <c r="BE8" s="246">
        <f>DAY(EOMONTH(DATE(AF2,AJ2,1),0))</f>
        <v>30</v>
      </c>
      <c r="BF8" s="250"/>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5" t="s">
        <v>213</v>
      </c>
      <c r="BD10" s="200"/>
      <c r="BE10" s="213"/>
      <c r="BF10" s="216"/>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3"/>
      <c r="BL11" s="273"/>
      <c r="BM11" s="273"/>
    </row>
    <row r="12" spans="2:67" ht="21.6" customHeight="1">
      <c r="B12" s="8" t="s">
        <v>40</v>
      </c>
      <c r="C12" s="20" t="s">
        <v>240</v>
      </c>
      <c r="D12" s="31"/>
      <c r="E12" s="39"/>
      <c r="F12" s="31"/>
      <c r="G12" s="39"/>
      <c r="H12" s="31"/>
      <c r="I12" s="52" t="s">
        <v>241</v>
      </c>
      <c r="J12" s="66"/>
      <c r="K12" s="39" t="s">
        <v>242</v>
      </c>
      <c r="L12" s="88"/>
      <c r="M12" s="88"/>
      <c r="N12" s="31"/>
      <c r="O12" s="39" t="s">
        <v>131</v>
      </c>
      <c r="P12" s="88"/>
      <c r="Q12" s="88"/>
      <c r="R12" s="88"/>
      <c r="S12" s="31"/>
      <c r="T12" s="119"/>
      <c r="U12" s="119"/>
      <c r="V12" s="139"/>
      <c r="W12" s="152" t="s">
        <v>243</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7" t="str">
        <f>IF(BE3="４週","(10)1～4週目の勤務時間数合計","(10)1か月の勤務時間数　合計")</f>
        <v>(10)1～4週目の勤務時間数合計</v>
      </c>
      <c r="BC12" s="226"/>
      <c r="BD12" s="235" t="s">
        <v>244</v>
      </c>
      <c r="BE12" s="226"/>
      <c r="BF12" s="20" t="s">
        <v>245</v>
      </c>
      <c r="BG12" s="88"/>
      <c r="BH12" s="88"/>
      <c r="BI12" s="88"/>
      <c r="BJ12" s="265"/>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8"/>
      <c r="BC13" s="227"/>
      <c r="BD13" s="236"/>
      <c r="BE13" s="227"/>
      <c r="BF13" s="21"/>
      <c r="BG13" s="89"/>
      <c r="BH13" s="89"/>
      <c r="BI13" s="89"/>
      <c r="BJ13" s="266"/>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IF($BE$3="暦月",IF(DAY(DATE($AF$2,$AJ$2,29))=29,29,""),"")</f>
        <v/>
      </c>
      <c r="AZ14" s="82" t="str">
        <f>IF($BE$3="暦月",IF(DAY(DATE($AF$2,$AJ$2,30))=30,30,""),"")</f>
        <v/>
      </c>
      <c r="BA14" s="182" t="str">
        <f>IF($BE$3="暦月",IF(DAY(DATE($AF$2,$AJ$2,31))=31,31,""),"")</f>
        <v/>
      </c>
      <c r="BB14" s="218"/>
      <c r="BC14" s="227"/>
      <c r="BD14" s="236"/>
      <c r="BE14" s="227"/>
      <c r="BF14" s="21"/>
      <c r="BG14" s="89"/>
      <c r="BH14" s="89"/>
      <c r="BI14" s="89"/>
      <c r="BJ14" s="266"/>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8"/>
      <c r="BC15" s="227"/>
      <c r="BD15" s="236"/>
      <c r="BE15" s="227"/>
      <c r="BF15" s="21"/>
      <c r="BG15" s="89"/>
      <c r="BH15" s="89"/>
      <c r="BI15" s="89"/>
      <c r="BJ15" s="266"/>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9"/>
      <c r="BC16" s="228"/>
      <c r="BD16" s="237"/>
      <c r="BE16" s="228"/>
      <c r="BF16" s="22"/>
      <c r="BG16" s="90"/>
      <c r="BH16" s="90"/>
      <c r="BI16" s="90"/>
      <c r="BJ16" s="267"/>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20"/>
      <c r="BC17" s="229"/>
      <c r="BD17" s="238"/>
      <c r="BE17" s="247"/>
      <c r="BF17" s="251"/>
      <c r="BG17" s="258"/>
      <c r="BH17" s="258"/>
      <c r="BI17" s="258"/>
      <c r="BJ17" s="268"/>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1">
        <f>IF($BE$3="４週",SUM(W18:AX18),IF($BE$3="暦月",SUM(W18:BA18),""))</f>
        <v>0</v>
      </c>
      <c r="BC18" s="230"/>
      <c r="BD18" s="239">
        <f>IF($BE$3="４週",BB18/4,IF($BE$3="暦月",(BB18/($BE$8/7)),""))</f>
        <v>0</v>
      </c>
      <c r="BE18" s="230"/>
      <c r="BF18" s="252"/>
      <c r="BG18" s="259"/>
      <c r="BH18" s="259"/>
      <c r="BI18" s="259"/>
      <c r="BJ18" s="269"/>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4"/>
      <c r="BB19" s="222"/>
      <c r="BC19" s="231"/>
      <c r="BD19" s="240"/>
      <c r="BE19" s="248"/>
      <c r="BF19" s="253"/>
      <c r="BG19" s="260"/>
      <c r="BH19" s="260"/>
      <c r="BI19" s="260"/>
      <c r="BJ19" s="270"/>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1">
        <f>IF($BE$3="４週",SUM(W20:AX20),IF($BE$3="暦月",SUM(W20:BA20),""))</f>
        <v>0</v>
      </c>
      <c r="BC20" s="230"/>
      <c r="BD20" s="239">
        <f>IF($BE$3="４週",BB20/4,IF($BE$3="暦月",(BB20/($BE$8/7)),""))</f>
        <v>0</v>
      </c>
      <c r="BE20" s="230"/>
      <c r="BF20" s="252"/>
      <c r="BG20" s="259"/>
      <c r="BH20" s="259"/>
      <c r="BI20" s="259"/>
      <c r="BJ20" s="269"/>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4"/>
      <c r="BB21" s="222"/>
      <c r="BC21" s="231"/>
      <c r="BD21" s="240"/>
      <c r="BE21" s="248"/>
      <c r="BF21" s="253"/>
      <c r="BG21" s="260"/>
      <c r="BH21" s="260"/>
      <c r="BI21" s="260"/>
      <c r="BJ21" s="270"/>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1">
        <f>IF($BE$3="４週",SUM(W22:AX22),IF($BE$3="暦月",SUM(W22:BA22),""))</f>
        <v>0</v>
      </c>
      <c r="BC22" s="230"/>
      <c r="BD22" s="239">
        <f>IF($BE$3="４週",BB22/4,IF($BE$3="暦月",(BB22/($BE$8/7)),""))</f>
        <v>0</v>
      </c>
      <c r="BE22" s="230"/>
      <c r="BF22" s="252"/>
      <c r="BG22" s="259"/>
      <c r="BH22" s="259"/>
      <c r="BI22" s="259"/>
      <c r="BJ22" s="269"/>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4"/>
      <c r="BB23" s="222"/>
      <c r="BC23" s="231"/>
      <c r="BD23" s="240"/>
      <c r="BE23" s="248"/>
      <c r="BF23" s="253"/>
      <c r="BG23" s="260"/>
      <c r="BH23" s="260"/>
      <c r="BI23" s="260"/>
      <c r="BJ23" s="270"/>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1">
        <f>IF($BE$3="４週",SUM(W24:AX24),IF($BE$3="暦月",SUM(W24:BA24),""))</f>
        <v>0</v>
      </c>
      <c r="BC24" s="230"/>
      <c r="BD24" s="239">
        <f>IF($BE$3="４週",BB24/4,IF($BE$3="暦月",(BB24/($BE$8/7)),""))</f>
        <v>0</v>
      </c>
      <c r="BE24" s="230"/>
      <c r="BF24" s="252"/>
      <c r="BG24" s="259"/>
      <c r="BH24" s="259"/>
      <c r="BI24" s="259"/>
      <c r="BJ24" s="269"/>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4"/>
      <c r="BB25" s="222"/>
      <c r="BC25" s="231"/>
      <c r="BD25" s="240"/>
      <c r="BE25" s="248"/>
      <c r="BF25" s="253"/>
      <c r="BG25" s="260"/>
      <c r="BH25" s="260"/>
      <c r="BI25" s="260"/>
      <c r="BJ25" s="270"/>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1">
        <f>IF($BE$3="４週",SUM(W26:AX26),IF($BE$3="暦月",SUM(W26:BA26),""))</f>
        <v>0</v>
      </c>
      <c r="BC26" s="230"/>
      <c r="BD26" s="239">
        <f>IF($BE$3="４週",BB26/4,IF($BE$3="暦月",(BB26/($BE$8/7)),""))</f>
        <v>0</v>
      </c>
      <c r="BE26" s="230"/>
      <c r="BF26" s="252"/>
      <c r="BG26" s="259"/>
      <c r="BH26" s="259"/>
      <c r="BI26" s="259"/>
      <c r="BJ26" s="269"/>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4"/>
      <c r="BB27" s="222"/>
      <c r="BC27" s="231"/>
      <c r="BD27" s="240"/>
      <c r="BE27" s="248"/>
      <c r="BF27" s="253"/>
      <c r="BG27" s="260"/>
      <c r="BH27" s="260"/>
      <c r="BI27" s="260"/>
      <c r="BJ27" s="270"/>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1">
        <f>IF($BE$3="４週",SUM(W28:AX28),IF($BE$3="暦月",SUM(W28:BA28),""))</f>
        <v>0</v>
      </c>
      <c r="BC28" s="230"/>
      <c r="BD28" s="239">
        <f>IF($BE$3="４週",BB28/4,IF($BE$3="暦月",(BB28/($BE$8/7)),""))</f>
        <v>0</v>
      </c>
      <c r="BE28" s="230"/>
      <c r="BF28" s="252"/>
      <c r="BG28" s="259"/>
      <c r="BH28" s="259"/>
      <c r="BI28" s="259"/>
      <c r="BJ28" s="269"/>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4"/>
      <c r="BB29" s="222"/>
      <c r="BC29" s="231"/>
      <c r="BD29" s="240"/>
      <c r="BE29" s="248"/>
      <c r="BF29" s="253"/>
      <c r="BG29" s="260"/>
      <c r="BH29" s="260"/>
      <c r="BI29" s="260"/>
      <c r="BJ29" s="270"/>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1">
        <f>IF($BE$3="４週",SUM(W30:AX30),IF($BE$3="暦月",SUM(W30:BA30),""))</f>
        <v>0</v>
      </c>
      <c r="BC30" s="230"/>
      <c r="BD30" s="239">
        <f>IF($BE$3="４週",BB30/4,IF($BE$3="暦月",(BB30/($BE$8/7)),""))</f>
        <v>0</v>
      </c>
      <c r="BE30" s="230"/>
      <c r="BF30" s="252"/>
      <c r="BG30" s="259"/>
      <c r="BH30" s="259"/>
      <c r="BI30" s="259"/>
      <c r="BJ30" s="269"/>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4"/>
      <c r="BB31" s="222"/>
      <c r="BC31" s="231"/>
      <c r="BD31" s="240"/>
      <c r="BE31" s="248"/>
      <c r="BF31" s="253"/>
      <c r="BG31" s="260"/>
      <c r="BH31" s="260"/>
      <c r="BI31" s="260"/>
      <c r="BJ31" s="270"/>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1">
        <f>IF($BE$3="４週",SUM(W32:AX32),IF($BE$3="暦月",SUM(W32:BA32),""))</f>
        <v>0</v>
      </c>
      <c r="BC32" s="230"/>
      <c r="BD32" s="239">
        <f>IF($BE$3="４週",BB32/4,IF($BE$3="暦月",(BB32/($BE$8/7)),""))</f>
        <v>0</v>
      </c>
      <c r="BE32" s="230"/>
      <c r="BF32" s="252"/>
      <c r="BG32" s="259"/>
      <c r="BH32" s="259"/>
      <c r="BI32" s="259"/>
      <c r="BJ32" s="269"/>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4"/>
      <c r="BB33" s="222"/>
      <c r="BC33" s="231"/>
      <c r="BD33" s="240"/>
      <c r="BE33" s="248"/>
      <c r="BF33" s="253"/>
      <c r="BG33" s="260"/>
      <c r="BH33" s="260"/>
      <c r="BI33" s="260"/>
      <c r="BJ33" s="270"/>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1">
        <f>IF($BE$3="４週",SUM(W34:AX34),IF($BE$3="暦月",SUM(W34:BA34),""))</f>
        <v>0</v>
      </c>
      <c r="BC34" s="230"/>
      <c r="BD34" s="239">
        <f>IF($BE$3="４週",BB34/4,IF($BE$3="暦月",(BB34/($BE$8/7)),""))</f>
        <v>0</v>
      </c>
      <c r="BE34" s="230"/>
      <c r="BF34" s="252"/>
      <c r="BG34" s="259"/>
      <c r="BH34" s="259"/>
      <c r="BI34" s="259"/>
      <c r="BJ34" s="269"/>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4"/>
      <c r="BB35" s="222"/>
      <c r="BC35" s="231"/>
      <c r="BD35" s="240"/>
      <c r="BE35" s="248"/>
      <c r="BF35" s="253"/>
      <c r="BG35" s="260"/>
      <c r="BH35" s="260"/>
      <c r="BI35" s="260"/>
      <c r="BJ35" s="270"/>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1">
        <f>IF($BE$3="４週",SUM(W36:AX36),IF($BE$3="暦月",SUM(W36:BA36),""))</f>
        <v>0</v>
      </c>
      <c r="BC36" s="230"/>
      <c r="BD36" s="239">
        <f>IF($BE$3="４週",BB36/4,IF($BE$3="暦月",(BB36/($BE$8/7)),""))</f>
        <v>0</v>
      </c>
      <c r="BE36" s="230"/>
      <c r="BF36" s="252"/>
      <c r="BG36" s="259"/>
      <c r="BH36" s="259"/>
      <c r="BI36" s="259"/>
      <c r="BJ36" s="269"/>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4"/>
      <c r="BB37" s="222"/>
      <c r="BC37" s="231"/>
      <c r="BD37" s="240"/>
      <c r="BE37" s="248"/>
      <c r="BF37" s="253"/>
      <c r="BG37" s="260"/>
      <c r="BH37" s="260"/>
      <c r="BI37" s="260"/>
      <c r="BJ37" s="270"/>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1">
        <f>IF($BE$3="４週",SUM(W38:AX38),IF($BE$3="暦月",SUM(W38:BA38),""))</f>
        <v>0</v>
      </c>
      <c r="BC38" s="230"/>
      <c r="BD38" s="239">
        <f>IF($BE$3="４週",BB38/4,IF($BE$3="暦月",(BB38/($BE$8/7)),""))</f>
        <v>0</v>
      </c>
      <c r="BE38" s="230"/>
      <c r="BF38" s="252"/>
      <c r="BG38" s="259"/>
      <c r="BH38" s="259"/>
      <c r="BI38" s="259"/>
      <c r="BJ38" s="269"/>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4"/>
      <c r="BB39" s="222"/>
      <c r="BC39" s="231"/>
      <c r="BD39" s="240"/>
      <c r="BE39" s="248"/>
      <c r="BF39" s="253"/>
      <c r="BG39" s="260"/>
      <c r="BH39" s="260"/>
      <c r="BI39" s="260"/>
      <c r="BJ39" s="270"/>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1">
        <f>IF($BE$3="４週",SUM(W40:AX40),IF($BE$3="暦月",SUM(W40:BA40),""))</f>
        <v>0</v>
      </c>
      <c r="BC40" s="230"/>
      <c r="BD40" s="239">
        <f>IF($BE$3="４週",BB40/4,IF($BE$3="暦月",(BB40/($BE$8/7)),""))</f>
        <v>0</v>
      </c>
      <c r="BE40" s="230"/>
      <c r="BF40" s="252"/>
      <c r="BG40" s="259"/>
      <c r="BH40" s="259"/>
      <c r="BI40" s="259"/>
      <c r="BJ40" s="269"/>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4"/>
      <c r="BB41" s="222"/>
      <c r="BC41" s="231"/>
      <c r="BD41" s="240"/>
      <c r="BE41" s="248"/>
      <c r="BF41" s="253"/>
      <c r="BG41" s="260"/>
      <c r="BH41" s="260"/>
      <c r="BI41" s="260"/>
      <c r="BJ41" s="270"/>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1">
        <f>IF($BE$3="４週",SUM(W42:AX42),IF($BE$3="暦月",SUM(W42:BA42),""))</f>
        <v>0</v>
      </c>
      <c r="BC42" s="230"/>
      <c r="BD42" s="239">
        <f>IF($BE$3="４週",BB42/4,IF($BE$3="暦月",(BB42/($BE$8/7)),""))</f>
        <v>0</v>
      </c>
      <c r="BE42" s="230"/>
      <c r="BF42" s="252"/>
      <c r="BG42" s="259"/>
      <c r="BH42" s="259"/>
      <c r="BI42" s="259"/>
      <c r="BJ42" s="269"/>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4"/>
      <c r="BB43" s="222"/>
      <c r="BC43" s="231"/>
      <c r="BD43" s="240"/>
      <c r="BE43" s="248"/>
      <c r="BF43" s="253"/>
      <c r="BG43" s="260"/>
      <c r="BH43" s="260"/>
      <c r="BI43" s="260"/>
      <c r="BJ43" s="270"/>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1">
        <f>IF($BE$3="４週",SUM(W44:AX44),IF($BE$3="暦月",SUM(W44:BA44),""))</f>
        <v>0</v>
      </c>
      <c r="BC44" s="230"/>
      <c r="BD44" s="239">
        <f>IF($BE$3="４週",BB44/4,IF($BE$3="暦月",(BB44/($BE$8/7)),""))</f>
        <v>0</v>
      </c>
      <c r="BE44" s="230"/>
      <c r="BF44" s="252"/>
      <c r="BG44" s="259"/>
      <c r="BH44" s="259"/>
      <c r="BI44" s="259"/>
      <c r="BJ44" s="269"/>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4"/>
      <c r="BB45" s="222"/>
      <c r="BC45" s="231"/>
      <c r="BD45" s="240"/>
      <c r="BE45" s="248"/>
      <c r="BF45" s="253"/>
      <c r="BG45" s="260"/>
      <c r="BH45" s="260"/>
      <c r="BI45" s="260"/>
      <c r="BJ45" s="270"/>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1">
        <f>IF($BE$3="４週",SUM(W46:AX46),IF($BE$3="暦月",SUM(W46:BA46),""))</f>
        <v>0</v>
      </c>
      <c r="BC46" s="230"/>
      <c r="BD46" s="239">
        <f>IF($BE$3="４週",BB46/4,IF($BE$3="暦月",(BB46/($BE$8/7)),""))</f>
        <v>0</v>
      </c>
      <c r="BE46" s="230"/>
      <c r="BF46" s="252"/>
      <c r="BG46" s="259"/>
      <c r="BH46" s="259"/>
      <c r="BI46" s="259"/>
      <c r="BJ46" s="269"/>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4"/>
      <c r="BB47" s="222"/>
      <c r="BC47" s="231"/>
      <c r="BD47" s="240"/>
      <c r="BE47" s="248"/>
      <c r="BF47" s="253"/>
      <c r="BG47" s="260"/>
      <c r="BH47" s="260"/>
      <c r="BI47" s="260"/>
      <c r="BJ47" s="270"/>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1">
        <f>IF($BE$3="４週",SUM(W48:AX48),IF($BE$3="暦月",SUM(W48:BA48),""))</f>
        <v>0</v>
      </c>
      <c r="BC48" s="230"/>
      <c r="BD48" s="239">
        <f>IF($BE$3="４週",BB48/4,IF($BE$3="暦月",(BB48/($BE$8/7)),""))</f>
        <v>0</v>
      </c>
      <c r="BE48" s="230"/>
      <c r="BF48" s="252"/>
      <c r="BG48" s="259"/>
      <c r="BH48" s="259"/>
      <c r="BI48" s="259"/>
      <c r="BJ48" s="269"/>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4"/>
      <c r="BB49" s="222"/>
      <c r="BC49" s="231"/>
      <c r="BD49" s="240"/>
      <c r="BE49" s="248"/>
      <c r="BF49" s="253"/>
      <c r="BG49" s="260"/>
      <c r="BH49" s="260"/>
      <c r="BI49" s="260"/>
      <c r="BJ49" s="270"/>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1">
        <f>IF($BE$3="４週",SUM(W50:AX50),IF($BE$3="暦月",SUM(W50:BA50),""))</f>
        <v>0</v>
      </c>
      <c r="BC50" s="230"/>
      <c r="BD50" s="239">
        <f>IF($BE$3="４週",BB50/4,IF($BE$3="暦月",(BB50/($BE$8/7)),""))</f>
        <v>0</v>
      </c>
      <c r="BE50" s="230"/>
      <c r="BF50" s="252"/>
      <c r="BG50" s="259"/>
      <c r="BH50" s="259"/>
      <c r="BI50" s="259"/>
      <c r="BJ50" s="269"/>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4"/>
      <c r="BB51" s="222"/>
      <c r="BC51" s="231"/>
      <c r="BD51" s="240"/>
      <c r="BE51" s="248"/>
      <c r="BF51" s="253"/>
      <c r="BG51" s="260"/>
      <c r="BH51" s="260"/>
      <c r="BI51" s="260"/>
      <c r="BJ51" s="270"/>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1">
        <f>IF($BE$3="４週",SUM(W52:AX52),IF($BE$3="暦月",SUM(W52:BA52),""))</f>
        <v>0</v>
      </c>
      <c r="BC52" s="230"/>
      <c r="BD52" s="239">
        <f>IF($BE$3="４週",BB52/4,IF($BE$3="暦月",(BB52/($BE$8/7)),""))</f>
        <v>0</v>
      </c>
      <c r="BE52" s="230"/>
      <c r="BF52" s="252"/>
      <c r="BG52" s="259"/>
      <c r="BH52" s="259"/>
      <c r="BI52" s="259"/>
      <c r="BJ52" s="269"/>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4"/>
      <c r="BB53" s="222"/>
      <c r="BC53" s="231"/>
      <c r="BD53" s="240"/>
      <c r="BE53" s="248"/>
      <c r="BF53" s="253"/>
      <c r="BG53" s="260"/>
      <c r="BH53" s="260"/>
      <c r="BI53" s="260"/>
      <c r="BJ53" s="270"/>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1">
        <f>IF($BE$3="４週",SUM(W54:AX54),IF($BE$3="暦月",SUM(W54:BA54),""))</f>
        <v>0</v>
      </c>
      <c r="BC54" s="230"/>
      <c r="BD54" s="239">
        <f>IF($BE$3="４週",BB54/4,IF($BE$3="暦月",(BB54/($BE$8/7)),""))</f>
        <v>0</v>
      </c>
      <c r="BE54" s="230"/>
      <c r="BF54" s="252"/>
      <c r="BG54" s="259"/>
      <c r="BH54" s="259"/>
      <c r="BI54" s="259"/>
      <c r="BJ54" s="269"/>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4"/>
      <c r="BB55" s="222"/>
      <c r="BC55" s="231"/>
      <c r="BD55" s="240"/>
      <c r="BE55" s="248"/>
      <c r="BF55" s="253"/>
      <c r="BG55" s="260"/>
      <c r="BH55" s="260"/>
      <c r="BI55" s="260"/>
      <c r="BJ55" s="270"/>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1">
        <f>IF($BE$3="４週",SUM(W56:AX56),IF($BE$3="暦月",SUM(W56:BA56),""))</f>
        <v>0</v>
      </c>
      <c r="BC56" s="230"/>
      <c r="BD56" s="239">
        <f>IF($BE$3="４週",BB56/4,IF($BE$3="暦月",(BB56/($BE$8/7)),""))</f>
        <v>0</v>
      </c>
      <c r="BE56" s="230"/>
      <c r="BF56" s="252"/>
      <c r="BG56" s="259"/>
      <c r="BH56" s="259"/>
      <c r="BI56" s="259"/>
      <c r="BJ56" s="269"/>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4"/>
      <c r="BB57" s="222"/>
      <c r="BC57" s="231"/>
      <c r="BD57" s="240"/>
      <c r="BE57" s="248"/>
      <c r="BF57" s="253"/>
      <c r="BG57" s="260"/>
      <c r="BH57" s="260"/>
      <c r="BI57" s="260"/>
      <c r="BJ57" s="270"/>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1">
        <f>IF($BE$3="４週",SUM(W58:AX58),IF($BE$3="暦月",SUM(W58:BA58),""))</f>
        <v>0</v>
      </c>
      <c r="BC58" s="230"/>
      <c r="BD58" s="239">
        <f>IF($BE$3="４週",BB58/4,IF($BE$3="暦月",(BB58/($BE$8/7)),""))</f>
        <v>0</v>
      </c>
      <c r="BE58" s="230"/>
      <c r="BF58" s="252"/>
      <c r="BG58" s="259"/>
      <c r="BH58" s="259"/>
      <c r="BI58" s="259"/>
      <c r="BJ58" s="269"/>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4"/>
      <c r="BB59" s="222"/>
      <c r="BC59" s="231"/>
      <c r="BD59" s="240"/>
      <c r="BE59" s="248"/>
      <c r="BF59" s="253"/>
      <c r="BG59" s="260"/>
      <c r="BH59" s="260"/>
      <c r="BI59" s="260"/>
      <c r="BJ59" s="270"/>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1">
        <f>IF($BE$3="４週",SUM(W60:AX60),IF($BE$3="暦月",SUM(W60:BA60),""))</f>
        <v>0</v>
      </c>
      <c r="BC60" s="230"/>
      <c r="BD60" s="239">
        <f>IF($BE$3="４週",BB60/4,IF($BE$3="暦月",(BB60/($BE$8/7)),""))</f>
        <v>0</v>
      </c>
      <c r="BE60" s="230"/>
      <c r="BF60" s="252"/>
      <c r="BG60" s="259"/>
      <c r="BH60" s="259"/>
      <c r="BI60" s="259"/>
      <c r="BJ60" s="269"/>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4"/>
      <c r="BB61" s="222"/>
      <c r="BC61" s="231"/>
      <c r="BD61" s="240"/>
      <c r="BE61" s="248"/>
      <c r="BF61" s="253"/>
      <c r="BG61" s="260"/>
      <c r="BH61" s="260"/>
      <c r="BI61" s="260"/>
      <c r="BJ61" s="270"/>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1">
        <f>IF($BE$3="４週",SUM(W62:AX62),IF($BE$3="暦月",SUM(W62:BA62),""))</f>
        <v>0</v>
      </c>
      <c r="BC62" s="230"/>
      <c r="BD62" s="239">
        <f>IF($BE$3="４週",BB62/4,IF($BE$3="暦月",(BB62/($BE$8/7)),""))</f>
        <v>0</v>
      </c>
      <c r="BE62" s="230"/>
      <c r="BF62" s="252"/>
      <c r="BG62" s="259"/>
      <c r="BH62" s="259"/>
      <c r="BI62" s="259"/>
      <c r="BJ62" s="269"/>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4"/>
      <c r="BB63" s="222"/>
      <c r="BC63" s="231"/>
      <c r="BD63" s="240"/>
      <c r="BE63" s="248"/>
      <c r="BF63" s="253"/>
      <c r="BG63" s="260"/>
      <c r="BH63" s="260"/>
      <c r="BI63" s="260"/>
      <c r="BJ63" s="270"/>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1">
        <f>IF($BE$3="４週",SUM(W64:AX64),IF($BE$3="暦月",SUM(W64:BA64),""))</f>
        <v>0</v>
      </c>
      <c r="BC64" s="230"/>
      <c r="BD64" s="239">
        <f>IF($BE$3="４週",BB64/4,IF($BE$3="暦月",(BB64/($BE$8/7)),""))</f>
        <v>0</v>
      </c>
      <c r="BE64" s="230"/>
      <c r="BF64" s="252"/>
      <c r="BG64" s="259"/>
      <c r="BH64" s="259"/>
      <c r="BI64" s="259"/>
      <c r="BJ64" s="269"/>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4"/>
      <c r="BB65" s="222"/>
      <c r="BC65" s="231"/>
      <c r="BD65" s="240"/>
      <c r="BE65" s="248"/>
      <c r="BF65" s="253"/>
      <c r="BG65" s="260"/>
      <c r="BH65" s="260"/>
      <c r="BI65" s="260"/>
      <c r="BJ65" s="270"/>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1">
        <f>IF($BE$3="４週",SUM(W66:AX66),IF($BE$3="暦月",SUM(W66:BA66),""))</f>
        <v>0</v>
      </c>
      <c r="BC66" s="230"/>
      <c r="BD66" s="239">
        <f>IF($BE$3="４週",BB66/4,IF($BE$3="暦月",(BB66/($BE$8/7)),""))</f>
        <v>0</v>
      </c>
      <c r="BE66" s="230"/>
      <c r="BF66" s="252"/>
      <c r="BG66" s="259"/>
      <c r="BH66" s="259"/>
      <c r="BI66" s="259"/>
      <c r="BJ66" s="269"/>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4"/>
      <c r="BB67" s="222"/>
      <c r="BC67" s="231"/>
      <c r="BD67" s="240"/>
      <c r="BE67" s="248"/>
      <c r="BF67" s="253"/>
      <c r="BG67" s="260"/>
      <c r="BH67" s="260"/>
      <c r="BI67" s="260"/>
      <c r="BJ67" s="270"/>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1">
        <f>IF($BE$3="４週",SUM(W68:AX68),IF($BE$3="暦月",SUM(W68:BA68),""))</f>
        <v>0</v>
      </c>
      <c r="BC68" s="230"/>
      <c r="BD68" s="239">
        <f>IF($BE$3="４週",BB68/4,IF($BE$3="暦月",(BB68/($BE$8/7)),""))</f>
        <v>0</v>
      </c>
      <c r="BE68" s="230"/>
      <c r="BF68" s="252"/>
      <c r="BG68" s="259"/>
      <c r="BH68" s="259"/>
      <c r="BI68" s="259"/>
      <c r="BJ68" s="269"/>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4"/>
      <c r="BB69" s="222"/>
      <c r="BC69" s="231"/>
      <c r="BD69" s="240"/>
      <c r="BE69" s="248"/>
      <c r="BF69" s="253"/>
      <c r="BG69" s="260"/>
      <c r="BH69" s="260"/>
      <c r="BI69" s="260"/>
      <c r="BJ69" s="270"/>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101</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1">
        <f>IF($BE$3="４週",SUM(W70:AX70),IF($BE$3="暦月",SUM(W70:BA70),""))</f>
        <v>0</v>
      </c>
      <c r="BC70" s="230"/>
      <c r="BD70" s="239">
        <f>IF($BE$3="４週",BB70/4,IF($BE$3="暦月",(BB70/($BE$8/7)),""))</f>
        <v>0</v>
      </c>
      <c r="BE70" s="230"/>
      <c r="BF70" s="252"/>
      <c r="BG70" s="259"/>
      <c r="BH70" s="259"/>
      <c r="BI70" s="259"/>
      <c r="BJ70" s="269"/>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4"/>
      <c r="BB71" s="222"/>
      <c r="BC71" s="231"/>
      <c r="BD71" s="240"/>
      <c r="BE71" s="248"/>
      <c r="BF71" s="253"/>
      <c r="BG71" s="260"/>
      <c r="BH71" s="260"/>
      <c r="BI71" s="260"/>
      <c r="BJ71" s="270"/>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1">
        <f>IF($BE$3="４週",SUM(W72:AX72),IF($BE$3="暦月",SUM(W72:BA72),""))</f>
        <v>0</v>
      </c>
      <c r="BC72" s="230"/>
      <c r="BD72" s="239">
        <f>IF($BE$3="４週",BB72/4,IF($BE$3="暦月",(BB72/($BE$8/7)),""))</f>
        <v>0</v>
      </c>
      <c r="BE72" s="230"/>
      <c r="BF72" s="252"/>
      <c r="BG72" s="259"/>
      <c r="BH72" s="259"/>
      <c r="BI72" s="259"/>
      <c r="BJ72" s="269"/>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4"/>
      <c r="BB73" s="222"/>
      <c r="BC73" s="231"/>
      <c r="BD73" s="240"/>
      <c r="BE73" s="248"/>
      <c r="BF73" s="253"/>
      <c r="BG73" s="260"/>
      <c r="BH73" s="260"/>
      <c r="BI73" s="260"/>
      <c r="BJ73" s="270"/>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3">
        <f>IF($BE$3="４週",SUM(W74:AX74),IF($BE$3="暦月",SUM(W74:BA74),""))</f>
        <v>0</v>
      </c>
      <c r="BC74" s="232"/>
      <c r="BD74" s="241">
        <f>IF($BE$3="４週",BB74/4,IF($BE$3="暦月",(BB74/($BE$8/7)),""))</f>
        <v>0</v>
      </c>
      <c r="BE74" s="232"/>
      <c r="BF74" s="254"/>
      <c r="BG74" s="261"/>
      <c r="BH74" s="261"/>
      <c r="BI74" s="261"/>
      <c r="BJ74" s="271"/>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4"/>
      <c r="BB75" s="222"/>
      <c r="BC75" s="231"/>
      <c r="BD75" s="240"/>
      <c r="BE75" s="248"/>
      <c r="BF75" s="253"/>
      <c r="BG75" s="260"/>
      <c r="BH75" s="260"/>
      <c r="BI75" s="260"/>
      <c r="BJ75" s="270"/>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4"/>
      <c r="BB77" s="222"/>
      <c r="BC77" s="231"/>
      <c r="BD77" s="240"/>
      <c r="BE77" s="248"/>
      <c r="BF77" s="253"/>
      <c r="BG77" s="260"/>
      <c r="BH77" s="260"/>
      <c r="BI77" s="260"/>
      <c r="BJ77" s="270"/>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3">
        <f>IF($BE$3="４週",SUM(W78:AX78),IF($BE$3="暦月",SUM(W78:BA78),""))</f>
        <v>0</v>
      </c>
      <c r="BC78" s="232"/>
      <c r="BD78" s="241">
        <f>IF($BE$3="４週",BB78/4,IF($BE$3="暦月",(BB78/($BE$8/7)),""))</f>
        <v>0</v>
      </c>
      <c r="BE78" s="232"/>
      <c r="BF78" s="254"/>
      <c r="BG78" s="261"/>
      <c r="BH78" s="261"/>
      <c r="BI78" s="261"/>
      <c r="BJ78" s="271"/>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4"/>
      <c r="BB79" s="222"/>
      <c r="BC79" s="231"/>
      <c r="BD79" s="240"/>
      <c r="BE79" s="248"/>
      <c r="BF79" s="253"/>
      <c r="BG79" s="260"/>
      <c r="BH79" s="260"/>
      <c r="BI79" s="260"/>
      <c r="BJ79" s="270"/>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3">
        <f>IF($BE$3="４週",SUM(W80:AX80),IF($BE$3="暦月",SUM(W80:BA80),""))</f>
        <v>0</v>
      </c>
      <c r="BC80" s="232"/>
      <c r="BD80" s="241">
        <f>IF($BE$3="４週",BB80/4,IF($BE$3="暦月",(BB80/($BE$8/7)),""))</f>
        <v>0</v>
      </c>
      <c r="BE80" s="232"/>
      <c r="BF80" s="254"/>
      <c r="BG80" s="261"/>
      <c r="BH80" s="261"/>
      <c r="BI80" s="261"/>
      <c r="BJ80" s="271"/>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4"/>
      <c r="BB81" s="222"/>
      <c r="BC81" s="231"/>
      <c r="BD81" s="240"/>
      <c r="BE81" s="248"/>
      <c r="BF81" s="253"/>
      <c r="BG81" s="260"/>
      <c r="BH81" s="260"/>
      <c r="BI81" s="260"/>
      <c r="BJ81" s="270"/>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3">
        <f>IF($BE$3="４週",SUM(W82:AX82),IF($BE$3="暦月",SUM(W82:BA82),""))</f>
        <v>0</v>
      </c>
      <c r="BC82" s="232"/>
      <c r="BD82" s="241">
        <f>IF($BE$3="４週",BB82/4,IF($BE$3="暦月",(BB82/($BE$8/7)),""))</f>
        <v>0</v>
      </c>
      <c r="BE82" s="232"/>
      <c r="BF82" s="254"/>
      <c r="BG82" s="261"/>
      <c r="BH82" s="261"/>
      <c r="BI82" s="261"/>
      <c r="BJ82" s="271"/>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4"/>
      <c r="BB83" s="222"/>
      <c r="BC83" s="231"/>
      <c r="BD83" s="240"/>
      <c r="BE83" s="248"/>
      <c r="BF83" s="253"/>
      <c r="BG83" s="260"/>
      <c r="BH83" s="260"/>
      <c r="BI83" s="260"/>
      <c r="BJ83" s="270"/>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3">
        <f>IF($BE$3="４週",SUM(W84:AX84),IF($BE$3="暦月",SUM(W84:BA84),""))</f>
        <v>0</v>
      </c>
      <c r="BC84" s="232"/>
      <c r="BD84" s="241">
        <f>IF($BE$3="４週",BB84/4,IF($BE$3="暦月",(BB84/($BE$8/7)),""))</f>
        <v>0</v>
      </c>
      <c r="BE84" s="232"/>
      <c r="BF84" s="254"/>
      <c r="BG84" s="261"/>
      <c r="BH84" s="261"/>
      <c r="BI84" s="261"/>
      <c r="BJ84" s="271"/>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4"/>
      <c r="BB85" s="222"/>
      <c r="BC85" s="231"/>
      <c r="BD85" s="240"/>
      <c r="BE85" s="248"/>
      <c r="BF85" s="253"/>
      <c r="BG85" s="260"/>
      <c r="BH85" s="260"/>
      <c r="BI85" s="260"/>
      <c r="BJ85" s="270"/>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3">
        <f>IF($BE$3="４週",SUM(W86:AX86),IF($BE$3="暦月",SUM(W86:BA86),""))</f>
        <v>0</v>
      </c>
      <c r="BC86" s="232"/>
      <c r="BD86" s="241">
        <f>IF($BE$3="４週",BB86/4,IF($BE$3="暦月",(BB86/($BE$8/7)),""))</f>
        <v>0</v>
      </c>
      <c r="BE86" s="232"/>
      <c r="BF86" s="254"/>
      <c r="BG86" s="261"/>
      <c r="BH86" s="261"/>
      <c r="BI86" s="261"/>
      <c r="BJ86" s="271"/>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4"/>
      <c r="BB87" s="222"/>
      <c r="BC87" s="231"/>
      <c r="BD87" s="240"/>
      <c r="BE87" s="248"/>
      <c r="BF87" s="253"/>
      <c r="BG87" s="260"/>
      <c r="BH87" s="260"/>
      <c r="BI87" s="260"/>
      <c r="BJ87" s="270"/>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3">
        <f>IF($BE$3="４週",SUM(W88:AX88),IF($BE$3="暦月",SUM(W88:BA88),""))</f>
        <v>0</v>
      </c>
      <c r="BC88" s="232"/>
      <c r="BD88" s="241">
        <f>IF($BE$3="４週",BB88/4,IF($BE$3="暦月",(BB88/($BE$8/7)),""))</f>
        <v>0</v>
      </c>
      <c r="BE88" s="232"/>
      <c r="BF88" s="254"/>
      <c r="BG88" s="261"/>
      <c r="BH88" s="261"/>
      <c r="BI88" s="261"/>
      <c r="BJ88" s="271"/>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4"/>
      <c r="BB89" s="222"/>
      <c r="BC89" s="231"/>
      <c r="BD89" s="240"/>
      <c r="BE89" s="248"/>
      <c r="BF89" s="253"/>
      <c r="BG89" s="260"/>
      <c r="BH89" s="260"/>
      <c r="BI89" s="260"/>
      <c r="BJ89" s="270"/>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3">
        <f>IF($BE$3="４週",SUM(W90:AX90),IF($BE$3="暦月",SUM(W90:BA90),""))</f>
        <v>0</v>
      </c>
      <c r="BC90" s="232"/>
      <c r="BD90" s="241">
        <f>IF($BE$3="４週",BB90/4,IF($BE$3="暦月",(BB90/($BE$8/7)),""))</f>
        <v>0</v>
      </c>
      <c r="BE90" s="232"/>
      <c r="BF90" s="254"/>
      <c r="BG90" s="261"/>
      <c r="BH90" s="261"/>
      <c r="BI90" s="261"/>
      <c r="BJ90" s="271"/>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4"/>
      <c r="BB91" s="222"/>
      <c r="BC91" s="231"/>
      <c r="BD91" s="240"/>
      <c r="BE91" s="248"/>
      <c r="BF91" s="253"/>
      <c r="BG91" s="260"/>
      <c r="BH91" s="260"/>
      <c r="BI91" s="260"/>
      <c r="BJ91" s="270"/>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3">
        <f>IF($BE$3="４週",SUM(W92:AX92),IF($BE$3="暦月",SUM(W92:BA92),""))</f>
        <v>0</v>
      </c>
      <c r="BC92" s="232"/>
      <c r="BD92" s="241">
        <f>IF($BE$3="４週",BB92/4,IF($BE$3="暦月",(BB92/($BE$8/7)),""))</f>
        <v>0</v>
      </c>
      <c r="BE92" s="232"/>
      <c r="BF92" s="254"/>
      <c r="BG92" s="261"/>
      <c r="BH92" s="261"/>
      <c r="BI92" s="261"/>
      <c r="BJ92" s="271"/>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4"/>
      <c r="BB93" s="222"/>
      <c r="BC93" s="231"/>
      <c r="BD93" s="240"/>
      <c r="BE93" s="248"/>
      <c r="BF93" s="253"/>
      <c r="BG93" s="260"/>
      <c r="BH93" s="260"/>
      <c r="BI93" s="260"/>
      <c r="BJ93" s="270"/>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3">
        <f>IF($BE$3="４週",SUM(W94:AX94),IF($BE$3="暦月",SUM(W94:BA94),""))</f>
        <v>0</v>
      </c>
      <c r="BC94" s="232"/>
      <c r="BD94" s="241">
        <f>IF($BE$3="４週",BB94/4,IF($BE$3="暦月",(BB94/($BE$8/7)),""))</f>
        <v>0</v>
      </c>
      <c r="BE94" s="232"/>
      <c r="BF94" s="254"/>
      <c r="BG94" s="261"/>
      <c r="BH94" s="261"/>
      <c r="BI94" s="261"/>
      <c r="BJ94" s="271"/>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4"/>
      <c r="BB95" s="222"/>
      <c r="BC95" s="231"/>
      <c r="BD95" s="240"/>
      <c r="BE95" s="248"/>
      <c r="BF95" s="253"/>
      <c r="BG95" s="260"/>
      <c r="BH95" s="260"/>
      <c r="BI95" s="260"/>
      <c r="BJ95" s="270"/>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3">
        <f>IF($BE$3="４週",SUM(W96:AX96),IF($BE$3="暦月",SUM(W96:BA96),""))</f>
        <v>0</v>
      </c>
      <c r="BC96" s="232"/>
      <c r="BD96" s="241">
        <f>IF($BE$3="４週",BB96/4,IF($BE$3="暦月",(BB96/($BE$8/7)),""))</f>
        <v>0</v>
      </c>
      <c r="BE96" s="232"/>
      <c r="BF96" s="254"/>
      <c r="BG96" s="261"/>
      <c r="BH96" s="261"/>
      <c r="BI96" s="261"/>
      <c r="BJ96" s="271"/>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4"/>
      <c r="BB97" s="222"/>
      <c r="BC97" s="231"/>
      <c r="BD97" s="240"/>
      <c r="BE97" s="248"/>
      <c r="BF97" s="253"/>
      <c r="BG97" s="260"/>
      <c r="BH97" s="260"/>
      <c r="BI97" s="260"/>
      <c r="BJ97" s="270"/>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3">
        <f>IF($BE$3="４週",SUM(W98:AX98),IF($BE$3="暦月",SUM(W98:BA98),""))</f>
        <v>0</v>
      </c>
      <c r="BC98" s="232"/>
      <c r="BD98" s="241">
        <f>IF($BE$3="４週",BB98/4,IF($BE$3="暦月",(BB98/($BE$8/7)),""))</f>
        <v>0</v>
      </c>
      <c r="BE98" s="232"/>
      <c r="BF98" s="254"/>
      <c r="BG98" s="261"/>
      <c r="BH98" s="261"/>
      <c r="BI98" s="261"/>
      <c r="BJ98" s="271"/>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4"/>
      <c r="BB99" s="222"/>
      <c r="BC99" s="231"/>
      <c r="BD99" s="240"/>
      <c r="BE99" s="248"/>
      <c r="BF99" s="253"/>
      <c r="BG99" s="260"/>
      <c r="BH99" s="260"/>
      <c r="BI99" s="260"/>
      <c r="BJ99" s="270"/>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3">
        <f>IF($BE$3="４週",SUM(W100:AX100),IF($BE$3="暦月",SUM(W100:BA100),""))</f>
        <v>0</v>
      </c>
      <c r="BC100" s="232"/>
      <c r="BD100" s="241">
        <f>IF($BE$3="４週",BB100/4,IF($BE$3="暦月",(BB100/($BE$8/7)),""))</f>
        <v>0</v>
      </c>
      <c r="BE100" s="232"/>
      <c r="BF100" s="254"/>
      <c r="BG100" s="261"/>
      <c r="BH100" s="261"/>
      <c r="BI100" s="261"/>
      <c r="BJ100" s="271"/>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4"/>
      <c r="BB101" s="222"/>
      <c r="BC101" s="231"/>
      <c r="BD101" s="240"/>
      <c r="BE101" s="248"/>
      <c r="BF101" s="253"/>
      <c r="BG101" s="260"/>
      <c r="BH101" s="260"/>
      <c r="BI101" s="260"/>
      <c r="BJ101" s="270"/>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3">
        <f>IF($BE$3="４週",SUM(W102:AX102),IF($BE$3="暦月",SUM(W102:BA102),""))</f>
        <v>0</v>
      </c>
      <c r="BC102" s="232"/>
      <c r="BD102" s="241">
        <f>IF($BE$3="４週",BB102/4,IF($BE$3="暦月",(BB102/($BE$8/7)),""))</f>
        <v>0</v>
      </c>
      <c r="BE102" s="232"/>
      <c r="BF102" s="254"/>
      <c r="BG102" s="261"/>
      <c r="BH102" s="261"/>
      <c r="BI102" s="261"/>
      <c r="BJ102" s="271"/>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4"/>
      <c r="BB103" s="222"/>
      <c r="BC103" s="231"/>
      <c r="BD103" s="240"/>
      <c r="BE103" s="248"/>
      <c r="BF103" s="253"/>
      <c r="BG103" s="260"/>
      <c r="BH103" s="260"/>
      <c r="BI103" s="260"/>
      <c r="BJ103" s="270"/>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3">
        <f>IF($BE$3="４週",SUM(W104:AX104),IF($BE$3="暦月",SUM(W104:BA104),""))</f>
        <v>0</v>
      </c>
      <c r="BC104" s="232"/>
      <c r="BD104" s="241">
        <f>IF($BE$3="４週",BB104/4,IF($BE$3="暦月",(BB104/($BE$8/7)),""))</f>
        <v>0</v>
      </c>
      <c r="BE104" s="232"/>
      <c r="BF104" s="254"/>
      <c r="BG104" s="261"/>
      <c r="BH104" s="261"/>
      <c r="BI104" s="261"/>
      <c r="BJ104" s="271"/>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4"/>
      <c r="BB105" s="222"/>
      <c r="BC105" s="231"/>
      <c r="BD105" s="240"/>
      <c r="BE105" s="248"/>
      <c r="BF105" s="253"/>
      <c r="BG105" s="260"/>
      <c r="BH105" s="260"/>
      <c r="BI105" s="260"/>
      <c r="BJ105" s="270"/>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3">
        <f>IF($BE$3="４週",SUM(W106:AX106),IF($BE$3="暦月",SUM(W106:BA106),""))</f>
        <v>0</v>
      </c>
      <c r="BC106" s="232"/>
      <c r="BD106" s="241">
        <f>IF($BE$3="４週",BB106/4,IF($BE$3="暦月",(BB106/($BE$8/7)),""))</f>
        <v>0</v>
      </c>
      <c r="BE106" s="232"/>
      <c r="BF106" s="254"/>
      <c r="BG106" s="261"/>
      <c r="BH106" s="261"/>
      <c r="BI106" s="261"/>
      <c r="BJ106" s="271"/>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4"/>
      <c r="BB107" s="222"/>
      <c r="BC107" s="231"/>
      <c r="BD107" s="240"/>
      <c r="BE107" s="248"/>
      <c r="BF107" s="253"/>
      <c r="BG107" s="260"/>
      <c r="BH107" s="260"/>
      <c r="BI107" s="260"/>
      <c r="BJ107" s="270"/>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3">
        <f>IF($BE$3="４週",SUM(W108:AX108),IF($BE$3="暦月",SUM(W108:BA108),""))</f>
        <v>0</v>
      </c>
      <c r="BC108" s="232"/>
      <c r="BD108" s="241">
        <f>IF($BE$3="４週",BB108/4,IF($BE$3="暦月",(BB108/($BE$8/7)),""))</f>
        <v>0</v>
      </c>
      <c r="BE108" s="232"/>
      <c r="BF108" s="254"/>
      <c r="BG108" s="261"/>
      <c r="BH108" s="261"/>
      <c r="BI108" s="261"/>
      <c r="BJ108" s="271"/>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4"/>
      <c r="BB109" s="222"/>
      <c r="BC109" s="231"/>
      <c r="BD109" s="240"/>
      <c r="BE109" s="248"/>
      <c r="BF109" s="253"/>
      <c r="BG109" s="260"/>
      <c r="BH109" s="260"/>
      <c r="BI109" s="260"/>
      <c r="BJ109" s="270"/>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3">
        <f>IF($BE$3="４週",SUM(W110:AX110),IF($BE$3="暦月",SUM(W110:BA110),""))</f>
        <v>0</v>
      </c>
      <c r="BC110" s="232"/>
      <c r="BD110" s="241">
        <f>IF($BE$3="４週",BB110/4,IF($BE$3="暦月",(BB110/($BE$8/7)),""))</f>
        <v>0</v>
      </c>
      <c r="BE110" s="232"/>
      <c r="BF110" s="254"/>
      <c r="BG110" s="261"/>
      <c r="BH110" s="261"/>
      <c r="BI110" s="261"/>
      <c r="BJ110" s="271"/>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4"/>
      <c r="BB111" s="222"/>
      <c r="BC111" s="231"/>
      <c r="BD111" s="240"/>
      <c r="BE111" s="248"/>
      <c r="BF111" s="253"/>
      <c r="BG111" s="260"/>
      <c r="BH111" s="260"/>
      <c r="BI111" s="260"/>
      <c r="BJ111" s="270"/>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3">
        <f>IF($BE$3="４週",SUM(W112:AX112),IF($BE$3="暦月",SUM(W112:BA112),""))</f>
        <v>0</v>
      </c>
      <c r="BC112" s="232"/>
      <c r="BD112" s="241">
        <f>IF($BE$3="４週",BB112/4,IF($BE$3="暦月",(BB112/($BE$8/7)),""))</f>
        <v>0</v>
      </c>
      <c r="BE112" s="232"/>
      <c r="BF112" s="254"/>
      <c r="BG112" s="261"/>
      <c r="BH112" s="261"/>
      <c r="BI112" s="261"/>
      <c r="BJ112" s="271"/>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4"/>
      <c r="BB113" s="222"/>
      <c r="BC113" s="231"/>
      <c r="BD113" s="240"/>
      <c r="BE113" s="248"/>
      <c r="BF113" s="253"/>
      <c r="BG113" s="260"/>
      <c r="BH113" s="260"/>
      <c r="BI113" s="260"/>
      <c r="BJ113" s="270"/>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3">
        <f>IF($BE$3="４週",SUM(W114:AX114),IF($BE$3="暦月",SUM(W114:BA114),""))</f>
        <v>0</v>
      </c>
      <c r="BC114" s="232"/>
      <c r="BD114" s="241">
        <f>IF($BE$3="４週",BB114/4,IF($BE$3="暦月",(BB114/($BE$8/7)),""))</f>
        <v>0</v>
      </c>
      <c r="BE114" s="232"/>
      <c r="BF114" s="254"/>
      <c r="BG114" s="261"/>
      <c r="BH114" s="261"/>
      <c r="BI114" s="261"/>
      <c r="BJ114" s="271"/>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4"/>
      <c r="BB115" s="222"/>
      <c r="BC115" s="231"/>
      <c r="BD115" s="240"/>
      <c r="BE115" s="248"/>
      <c r="BF115" s="253"/>
      <c r="BG115" s="260"/>
      <c r="BH115" s="260"/>
      <c r="BI115" s="260"/>
      <c r="BJ115" s="270"/>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3">
        <f>IF($BE$3="４週",SUM(W116:AX116),IF($BE$3="暦月",SUM(W116:BA116),""))</f>
        <v>0</v>
      </c>
      <c r="BC116" s="232"/>
      <c r="BD116" s="241">
        <f>IF($BE$3="４週",BB116/4,IF($BE$3="暦月",(BB116/($BE$8/7)),""))</f>
        <v>0</v>
      </c>
      <c r="BE116" s="232"/>
      <c r="BF116" s="254"/>
      <c r="BG116" s="261"/>
      <c r="BH116" s="261"/>
      <c r="BI116" s="261"/>
      <c r="BJ116" s="271"/>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4"/>
      <c r="BB117" s="222"/>
      <c r="BC117" s="231"/>
      <c r="BD117" s="240"/>
      <c r="BE117" s="248"/>
      <c r="BF117" s="253"/>
      <c r="BG117" s="260"/>
      <c r="BH117" s="260"/>
      <c r="BI117" s="260"/>
      <c r="BJ117" s="270"/>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3">
        <f>IF($BE$3="４週",SUM(W118:AX118),IF($BE$3="暦月",SUM(W118:BA118),""))</f>
        <v>0</v>
      </c>
      <c r="BC118" s="232"/>
      <c r="BD118" s="241">
        <f>IF($BE$3="４週",BB118/4,IF($BE$3="暦月",(BB118/($BE$8/7)),""))</f>
        <v>0</v>
      </c>
      <c r="BE118" s="232"/>
      <c r="BF118" s="254"/>
      <c r="BG118" s="261"/>
      <c r="BH118" s="261"/>
      <c r="BI118" s="261"/>
      <c r="BJ118" s="271"/>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4"/>
      <c r="BB119" s="222"/>
      <c r="BC119" s="231"/>
      <c r="BD119" s="240"/>
      <c r="BE119" s="248"/>
      <c r="BF119" s="253"/>
      <c r="BG119" s="260"/>
      <c r="BH119" s="260"/>
      <c r="BI119" s="260"/>
      <c r="BJ119" s="270"/>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3">
        <f>IF($BE$3="４週",SUM(W120:AX120),IF($BE$3="暦月",SUM(W120:BA120),""))</f>
        <v>0</v>
      </c>
      <c r="BC120" s="232"/>
      <c r="BD120" s="241">
        <f>IF($BE$3="４週",BB120/4,IF($BE$3="暦月",(BB120/($BE$8/7)),""))</f>
        <v>0</v>
      </c>
      <c r="BE120" s="232"/>
      <c r="BF120" s="254"/>
      <c r="BG120" s="261"/>
      <c r="BH120" s="261"/>
      <c r="BI120" s="261"/>
      <c r="BJ120" s="271"/>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4"/>
      <c r="BB121" s="222"/>
      <c r="BC121" s="231"/>
      <c r="BD121" s="240"/>
      <c r="BE121" s="248"/>
      <c r="BF121" s="253"/>
      <c r="BG121" s="260"/>
      <c r="BH121" s="260"/>
      <c r="BI121" s="260"/>
      <c r="BJ121" s="270"/>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3">
        <f>IF($BE$3="４週",SUM(W122:AX122),IF($BE$3="暦月",SUM(W122:BA122),""))</f>
        <v>0</v>
      </c>
      <c r="BC122" s="232"/>
      <c r="BD122" s="241">
        <f>IF($BE$3="４週",BB122/4,IF($BE$3="暦月",(BB122/($BE$8/7)),""))</f>
        <v>0</v>
      </c>
      <c r="BE122" s="232"/>
      <c r="BF122" s="254"/>
      <c r="BG122" s="261"/>
      <c r="BH122" s="261"/>
      <c r="BI122" s="261"/>
      <c r="BJ122" s="271"/>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4"/>
      <c r="BB123" s="222"/>
      <c r="BC123" s="231"/>
      <c r="BD123" s="240"/>
      <c r="BE123" s="248"/>
      <c r="BF123" s="253"/>
      <c r="BG123" s="260"/>
      <c r="BH123" s="260"/>
      <c r="BI123" s="260"/>
      <c r="BJ123" s="270"/>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3">
        <f>IF($BE$3="４週",SUM(W124:AX124),IF($BE$3="暦月",SUM(W124:BA124),""))</f>
        <v>0</v>
      </c>
      <c r="BC124" s="232"/>
      <c r="BD124" s="241">
        <f>IF($BE$3="４週",BB124/4,IF($BE$3="暦月",(BB124/($BE$8/7)),""))</f>
        <v>0</v>
      </c>
      <c r="BE124" s="232"/>
      <c r="BF124" s="254"/>
      <c r="BG124" s="261"/>
      <c r="BH124" s="261"/>
      <c r="BI124" s="261"/>
      <c r="BJ124" s="271"/>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4"/>
      <c r="BB125" s="222"/>
      <c r="BC125" s="231"/>
      <c r="BD125" s="240"/>
      <c r="BE125" s="248"/>
      <c r="BF125" s="253"/>
      <c r="BG125" s="260"/>
      <c r="BH125" s="260"/>
      <c r="BI125" s="260"/>
      <c r="BJ125" s="270"/>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3">
        <f>IF($BE$3="４週",SUM(W126:AX126),IF($BE$3="暦月",SUM(W126:BA126),""))</f>
        <v>0</v>
      </c>
      <c r="BC126" s="232"/>
      <c r="BD126" s="241">
        <f>IF($BE$3="４週",BB126/4,IF($BE$3="暦月",(BB126/($BE$8/7)),""))</f>
        <v>0</v>
      </c>
      <c r="BE126" s="232"/>
      <c r="BF126" s="254"/>
      <c r="BG126" s="261"/>
      <c r="BH126" s="261"/>
      <c r="BI126" s="261"/>
      <c r="BJ126" s="271"/>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4"/>
      <c r="BB127" s="222"/>
      <c r="BC127" s="231"/>
      <c r="BD127" s="240"/>
      <c r="BE127" s="248"/>
      <c r="BF127" s="253"/>
      <c r="BG127" s="260"/>
      <c r="BH127" s="260"/>
      <c r="BI127" s="260"/>
      <c r="BJ127" s="270"/>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3">
        <f>IF($BE$3="４週",SUM(W128:AX128),IF($BE$3="暦月",SUM(W128:BA128),""))</f>
        <v>0</v>
      </c>
      <c r="BC128" s="232"/>
      <c r="BD128" s="241">
        <f>IF($BE$3="４週",BB128/4,IF($BE$3="暦月",(BB128/($BE$8/7)),""))</f>
        <v>0</v>
      </c>
      <c r="BE128" s="232"/>
      <c r="BF128" s="254"/>
      <c r="BG128" s="261"/>
      <c r="BH128" s="261"/>
      <c r="BI128" s="261"/>
      <c r="BJ128" s="271"/>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4"/>
      <c r="BB129" s="222"/>
      <c r="BC129" s="231"/>
      <c r="BD129" s="240"/>
      <c r="BE129" s="248"/>
      <c r="BF129" s="253"/>
      <c r="BG129" s="260"/>
      <c r="BH129" s="260"/>
      <c r="BI129" s="260"/>
      <c r="BJ129" s="270"/>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3">
        <f>IF($BE$3="４週",SUM(W130:AX130),IF($BE$3="暦月",SUM(W130:BA130),""))</f>
        <v>0</v>
      </c>
      <c r="BC130" s="232"/>
      <c r="BD130" s="241">
        <f>IF($BE$3="４週",BB130/4,IF($BE$3="暦月",(BB130/($BE$8/7)),""))</f>
        <v>0</v>
      </c>
      <c r="BE130" s="232"/>
      <c r="BF130" s="254"/>
      <c r="BG130" s="261"/>
      <c r="BH130" s="261"/>
      <c r="BI130" s="261"/>
      <c r="BJ130" s="271"/>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4"/>
      <c r="BB131" s="222"/>
      <c r="BC131" s="231"/>
      <c r="BD131" s="240"/>
      <c r="BE131" s="248"/>
      <c r="BF131" s="253"/>
      <c r="BG131" s="260"/>
      <c r="BH131" s="260"/>
      <c r="BI131" s="260"/>
      <c r="BJ131" s="270"/>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3">
        <f>IF($BE$3="４週",SUM(W132:AX132),IF($BE$3="暦月",SUM(W132:BA132),""))</f>
        <v>0</v>
      </c>
      <c r="BC132" s="232"/>
      <c r="BD132" s="241">
        <f>IF($BE$3="４週",BB132/4,IF($BE$3="暦月",(BB132/($BE$8/7)),""))</f>
        <v>0</v>
      </c>
      <c r="BE132" s="232"/>
      <c r="BF132" s="254"/>
      <c r="BG132" s="261"/>
      <c r="BH132" s="261"/>
      <c r="BI132" s="261"/>
      <c r="BJ132" s="271"/>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4"/>
      <c r="BB133" s="222"/>
      <c r="BC133" s="231"/>
      <c r="BD133" s="240"/>
      <c r="BE133" s="248"/>
      <c r="BF133" s="253"/>
      <c r="BG133" s="260"/>
      <c r="BH133" s="260"/>
      <c r="BI133" s="260"/>
      <c r="BJ133" s="270"/>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3">
        <f>IF($BE$3="４週",SUM(W134:AX134),IF($BE$3="暦月",SUM(W134:BA134),""))</f>
        <v>0</v>
      </c>
      <c r="BC134" s="232"/>
      <c r="BD134" s="241">
        <f>IF($BE$3="４週",BB134/4,IF($BE$3="暦月",(BB134/($BE$8/7)),""))</f>
        <v>0</v>
      </c>
      <c r="BE134" s="232"/>
      <c r="BF134" s="254"/>
      <c r="BG134" s="261"/>
      <c r="BH134" s="261"/>
      <c r="BI134" s="261"/>
      <c r="BJ134" s="271"/>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4"/>
      <c r="BB135" s="222"/>
      <c r="BC135" s="231"/>
      <c r="BD135" s="240"/>
      <c r="BE135" s="248"/>
      <c r="BF135" s="253"/>
      <c r="BG135" s="260"/>
      <c r="BH135" s="260"/>
      <c r="BI135" s="260"/>
      <c r="BJ135" s="270"/>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3">
        <f>IF($BE$3="４週",SUM(W136:AX136),IF($BE$3="暦月",SUM(W136:BA136),""))</f>
        <v>0</v>
      </c>
      <c r="BC136" s="232"/>
      <c r="BD136" s="241">
        <f>IF($BE$3="４週",BB136/4,IF($BE$3="暦月",(BB136/($BE$8/7)),""))</f>
        <v>0</v>
      </c>
      <c r="BE136" s="232"/>
      <c r="BF136" s="254"/>
      <c r="BG136" s="261"/>
      <c r="BH136" s="261"/>
      <c r="BI136" s="261"/>
      <c r="BJ136" s="271"/>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4"/>
      <c r="BB137" s="222"/>
      <c r="BC137" s="231"/>
      <c r="BD137" s="240"/>
      <c r="BE137" s="248"/>
      <c r="BF137" s="253"/>
      <c r="BG137" s="260"/>
      <c r="BH137" s="260"/>
      <c r="BI137" s="260"/>
      <c r="BJ137" s="270"/>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3">
        <f>IF($BE$3="４週",SUM(W138:AX138),IF($BE$3="暦月",SUM(W138:BA138),""))</f>
        <v>0</v>
      </c>
      <c r="BC138" s="232"/>
      <c r="BD138" s="241">
        <f>IF($BE$3="４週",BB138/4,IF($BE$3="暦月",(BB138/($BE$8/7)),""))</f>
        <v>0</v>
      </c>
      <c r="BE138" s="232"/>
      <c r="BF138" s="254"/>
      <c r="BG138" s="261"/>
      <c r="BH138" s="261"/>
      <c r="BI138" s="261"/>
      <c r="BJ138" s="271"/>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4"/>
      <c r="BB139" s="222"/>
      <c r="BC139" s="231"/>
      <c r="BD139" s="240"/>
      <c r="BE139" s="248"/>
      <c r="BF139" s="253"/>
      <c r="BG139" s="260"/>
      <c r="BH139" s="260"/>
      <c r="BI139" s="260"/>
      <c r="BJ139" s="270"/>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3">
        <f>IF($BE$3="４週",SUM(W140:AX140),IF($BE$3="暦月",SUM(W140:BA140),""))</f>
        <v>0</v>
      </c>
      <c r="BC140" s="232"/>
      <c r="BD140" s="241">
        <f>IF($BE$3="４週",BB140/4,IF($BE$3="暦月",(BB140/($BE$8/7)),""))</f>
        <v>0</v>
      </c>
      <c r="BE140" s="232"/>
      <c r="BF140" s="254"/>
      <c r="BG140" s="261"/>
      <c r="BH140" s="261"/>
      <c r="BI140" s="261"/>
      <c r="BJ140" s="271"/>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4"/>
      <c r="BB141" s="222"/>
      <c r="BC141" s="231"/>
      <c r="BD141" s="240"/>
      <c r="BE141" s="248"/>
      <c r="BF141" s="253"/>
      <c r="BG141" s="260"/>
      <c r="BH141" s="260"/>
      <c r="BI141" s="260"/>
      <c r="BJ141" s="270"/>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3">
        <f>IF($BE$3="４週",SUM(W142:AX142),IF($BE$3="暦月",SUM(W142:BA142),""))</f>
        <v>0</v>
      </c>
      <c r="BC142" s="232"/>
      <c r="BD142" s="241">
        <f>IF($BE$3="４週",BB142/4,IF($BE$3="暦月",(BB142/($BE$8/7)),""))</f>
        <v>0</v>
      </c>
      <c r="BE142" s="232"/>
      <c r="BF142" s="254"/>
      <c r="BG142" s="261"/>
      <c r="BH142" s="261"/>
      <c r="BI142" s="261"/>
      <c r="BJ142" s="271"/>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4"/>
      <c r="BB143" s="222"/>
      <c r="BC143" s="231"/>
      <c r="BD143" s="240"/>
      <c r="BE143" s="248"/>
      <c r="BF143" s="253"/>
      <c r="BG143" s="260"/>
      <c r="BH143" s="260"/>
      <c r="BI143" s="260"/>
      <c r="BJ143" s="270"/>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3">
        <f>IF($BE$3="４週",SUM(W144:AX144),IF($BE$3="暦月",SUM(W144:BA144),""))</f>
        <v>0</v>
      </c>
      <c r="BC144" s="232"/>
      <c r="BD144" s="241">
        <f>IF($BE$3="４週",BB144/4,IF($BE$3="暦月",(BB144/($BE$8/7)),""))</f>
        <v>0</v>
      </c>
      <c r="BE144" s="232"/>
      <c r="BF144" s="254"/>
      <c r="BG144" s="261"/>
      <c r="BH144" s="261"/>
      <c r="BI144" s="261"/>
      <c r="BJ144" s="271"/>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4"/>
      <c r="BB145" s="222"/>
      <c r="BC145" s="231"/>
      <c r="BD145" s="240"/>
      <c r="BE145" s="248"/>
      <c r="BF145" s="253"/>
      <c r="BG145" s="260"/>
      <c r="BH145" s="260"/>
      <c r="BI145" s="260"/>
      <c r="BJ145" s="270"/>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3">
        <f>IF($BE$3="４週",SUM(W146:AX146),IF($BE$3="暦月",SUM(W146:BA146),""))</f>
        <v>0</v>
      </c>
      <c r="BC146" s="232"/>
      <c r="BD146" s="241">
        <f>IF($BE$3="４週",BB146/4,IF($BE$3="暦月",(BB146/($BE$8/7)),""))</f>
        <v>0</v>
      </c>
      <c r="BE146" s="232"/>
      <c r="BF146" s="254"/>
      <c r="BG146" s="261"/>
      <c r="BH146" s="261"/>
      <c r="BI146" s="261"/>
      <c r="BJ146" s="271"/>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4"/>
      <c r="BB147" s="222"/>
      <c r="BC147" s="231"/>
      <c r="BD147" s="240"/>
      <c r="BE147" s="248"/>
      <c r="BF147" s="253"/>
      <c r="BG147" s="260"/>
      <c r="BH147" s="260"/>
      <c r="BI147" s="260"/>
      <c r="BJ147" s="270"/>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3">
        <f>IF($BE$3="４週",SUM(W148:AX148),IF($BE$3="暦月",SUM(W148:BA148),""))</f>
        <v>0</v>
      </c>
      <c r="BC148" s="232"/>
      <c r="BD148" s="241">
        <f>IF($BE$3="４週",BB148/4,IF($BE$3="暦月",(BB148/($BE$8/7)),""))</f>
        <v>0</v>
      </c>
      <c r="BE148" s="232"/>
      <c r="BF148" s="254"/>
      <c r="BG148" s="261"/>
      <c r="BH148" s="261"/>
      <c r="BI148" s="261"/>
      <c r="BJ148" s="271"/>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4"/>
      <c r="BB149" s="222"/>
      <c r="BC149" s="231"/>
      <c r="BD149" s="240"/>
      <c r="BE149" s="248"/>
      <c r="BF149" s="253"/>
      <c r="BG149" s="260"/>
      <c r="BH149" s="260"/>
      <c r="BI149" s="260"/>
      <c r="BJ149" s="270"/>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3">
        <f>IF($BE$3="４週",SUM(W150:AX150),IF($BE$3="暦月",SUM(W150:BA150),""))</f>
        <v>0</v>
      </c>
      <c r="BC150" s="232"/>
      <c r="BD150" s="241">
        <f>IF($BE$3="４週",BB150/4,IF($BE$3="暦月",(BB150/($BE$8/7)),""))</f>
        <v>0</v>
      </c>
      <c r="BE150" s="232"/>
      <c r="BF150" s="254"/>
      <c r="BG150" s="261"/>
      <c r="BH150" s="261"/>
      <c r="BI150" s="261"/>
      <c r="BJ150" s="271"/>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4"/>
      <c r="BB151" s="222"/>
      <c r="BC151" s="231"/>
      <c r="BD151" s="240"/>
      <c r="BE151" s="248"/>
      <c r="BF151" s="253"/>
      <c r="BG151" s="260"/>
      <c r="BH151" s="260"/>
      <c r="BI151" s="260"/>
      <c r="BJ151" s="270"/>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3">
        <f>IF($BE$3="４週",SUM(W152:AX152),IF($BE$3="暦月",SUM(W152:BA152),""))</f>
        <v>0</v>
      </c>
      <c r="BC152" s="232"/>
      <c r="BD152" s="241">
        <f>IF($BE$3="４週",BB152/4,IF($BE$3="暦月",(BB152/($BE$8/7)),""))</f>
        <v>0</v>
      </c>
      <c r="BE152" s="232"/>
      <c r="BF152" s="254"/>
      <c r="BG152" s="261"/>
      <c r="BH152" s="261"/>
      <c r="BI152" s="261"/>
      <c r="BJ152" s="271"/>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4"/>
      <c r="BB153" s="222"/>
      <c r="BC153" s="231"/>
      <c r="BD153" s="240"/>
      <c r="BE153" s="248"/>
      <c r="BF153" s="253"/>
      <c r="BG153" s="260"/>
      <c r="BH153" s="260"/>
      <c r="BI153" s="260"/>
      <c r="BJ153" s="270"/>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3">
        <f>IF($BE$3="４週",SUM(W154:AX154),IF($BE$3="暦月",SUM(W154:BA154),""))</f>
        <v>0</v>
      </c>
      <c r="BC154" s="232"/>
      <c r="BD154" s="241">
        <f>IF($BE$3="４週",BB154/4,IF($BE$3="暦月",(BB154/($BE$8/7)),""))</f>
        <v>0</v>
      </c>
      <c r="BE154" s="232"/>
      <c r="BF154" s="254"/>
      <c r="BG154" s="261"/>
      <c r="BH154" s="261"/>
      <c r="BI154" s="261"/>
      <c r="BJ154" s="271"/>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4"/>
      <c r="BB155" s="222"/>
      <c r="BC155" s="231"/>
      <c r="BD155" s="240"/>
      <c r="BE155" s="248"/>
      <c r="BF155" s="253"/>
      <c r="BG155" s="260"/>
      <c r="BH155" s="260"/>
      <c r="BI155" s="260"/>
      <c r="BJ155" s="270"/>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3">
        <f>IF($BE$3="４週",SUM(W156:AX156),IF($BE$3="暦月",SUM(W156:BA156),""))</f>
        <v>0</v>
      </c>
      <c r="BC156" s="232"/>
      <c r="BD156" s="241">
        <f>IF($BE$3="４週",BB156/4,IF($BE$3="暦月",(BB156/($BE$8/7)),""))</f>
        <v>0</v>
      </c>
      <c r="BE156" s="232"/>
      <c r="BF156" s="254"/>
      <c r="BG156" s="261"/>
      <c r="BH156" s="261"/>
      <c r="BI156" s="261"/>
      <c r="BJ156" s="271"/>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4"/>
      <c r="BB157" s="222"/>
      <c r="BC157" s="231"/>
      <c r="BD157" s="240"/>
      <c r="BE157" s="248"/>
      <c r="BF157" s="253"/>
      <c r="BG157" s="260"/>
      <c r="BH157" s="260"/>
      <c r="BI157" s="260"/>
      <c r="BJ157" s="270"/>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3">
        <f>IF($BE$3="４週",SUM(W158:AX158),IF($BE$3="暦月",SUM(W158:BA158),""))</f>
        <v>0</v>
      </c>
      <c r="BC158" s="232"/>
      <c r="BD158" s="241">
        <f>IF($BE$3="４週",BB158/4,IF($BE$3="暦月",(BB158/($BE$8/7)),""))</f>
        <v>0</v>
      </c>
      <c r="BE158" s="232"/>
      <c r="BF158" s="254"/>
      <c r="BG158" s="261"/>
      <c r="BH158" s="261"/>
      <c r="BI158" s="261"/>
      <c r="BJ158" s="271"/>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4"/>
      <c r="BB159" s="222"/>
      <c r="BC159" s="231"/>
      <c r="BD159" s="240"/>
      <c r="BE159" s="248"/>
      <c r="BF159" s="253"/>
      <c r="BG159" s="260"/>
      <c r="BH159" s="260"/>
      <c r="BI159" s="260"/>
      <c r="BJ159" s="270"/>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3">
        <f>IF($BE$3="４週",SUM(W160:AX160),IF($BE$3="暦月",SUM(W160:BA160),""))</f>
        <v>0</v>
      </c>
      <c r="BC160" s="232"/>
      <c r="BD160" s="241">
        <f>IF($BE$3="４週",BB160/4,IF($BE$3="暦月",(BB160/($BE$8/7)),""))</f>
        <v>0</v>
      </c>
      <c r="BE160" s="232"/>
      <c r="BF160" s="254"/>
      <c r="BG160" s="261"/>
      <c r="BH160" s="261"/>
      <c r="BI160" s="261"/>
      <c r="BJ160" s="271"/>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4"/>
      <c r="BB161" s="222"/>
      <c r="BC161" s="231"/>
      <c r="BD161" s="240"/>
      <c r="BE161" s="248"/>
      <c r="BF161" s="253"/>
      <c r="BG161" s="260"/>
      <c r="BH161" s="260"/>
      <c r="BI161" s="260"/>
      <c r="BJ161" s="270"/>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3">
        <f>IF($BE$3="４週",SUM(W162:AX162),IF($BE$3="暦月",SUM(W162:BA162),""))</f>
        <v>0</v>
      </c>
      <c r="BC162" s="232"/>
      <c r="BD162" s="241">
        <f>IF($BE$3="４週",BB162/4,IF($BE$3="暦月",(BB162/($BE$8/7)),""))</f>
        <v>0</v>
      </c>
      <c r="BE162" s="232"/>
      <c r="BF162" s="254"/>
      <c r="BG162" s="261"/>
      <c r="BH162" s="261"/>
      <c r="BI162" s="261"/>
      <c r="BJ162" s="271"/>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4"/>
      <c r="BB163" s="222"/>
      <c r="BC163" s="231"/>
      <c r="BD163" s="240"/>
      <c r="BE163" s="248"/>
      <c r="BF163" s="253"/>
      <c r="BG163" s="260"/>
      <c r="BH163" s="260"/>
      <c r="BI163" s="260"/>
      <c r="BJ163" s="270"/>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3">
        <f>IF($BE$3="４週",SUM(W164:AX164),IF($BE$3="暦月",SUM(W164:BA164),""))</f>
        <v>0</v>
      </c>
      <c r="BC164" s="232"/>
      <c r="BD164" s="241">
        <f>IF($BE$3="４週",BB164/4,IF($BE$3="暦月",(BB164/($BE$8/7)),""))</f>
        <v>0</v>
      </c>
      <c r="BE164" s="232"/>
      <c r="BF164" s="254"/>
      <c r="BG164" s="261"/>
      <c r="BH164" s="261"/>
      <c r="BI164" s="261"/>
      <c r="BJ164" s="271"/>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4"/>
      <c r="BB165" s="222"/>
      <c r="BC165" s="231"/>
      <c r="BD165" s="240"/>
      <c r="BE165" s="248"/>
      <c r="BF165" s="253"/>
      <c r="BG165" s="260"/>
      <c r="BH165" s="260"/>
      <c r="BI165" s="260"/>
      <c r="BJ165" s="270"/>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3">
        <f>IF($BE$3="４週",SUM(W166:AX166),IF($BE$3="暦月",SUM(W166:BA166),""))</f>
        <v>0</v>
      </c>
      <c r="BC166" s="232"/>
      <c r="BD166" s="241">
        <f>IF($BE$3="４週",BB166/4,IF($BE$3="暦月",(BB166/($BE$8/7)),""))</f>
        <v>0</v>
      </c>
      <c r="BE166" s="232"/>
      <c r="BF166" s="254"/>
      <c r="BG166" s="261"/>
      <c r="BH166" s="261"/>
      <c r="BI166" s="261"/>
      <c r="BJ166" s="271"/>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4"/>
      <c r="BB167" s="222"/>
      <c r="BC167" s="231"/>
      <c r="BD167" s="240"/>
      <c r="BE167" s="248"/>
      <c r="BF167" s="253"/>
      <c r="BG167" s="260"/>
      <c r="BH167" s="260"/>
      <c r="BI167" s="260"/>
      <c r="BJ167" s="270"/>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3">
        <f>IF($BE$3="４週",SUM(W168:AX168),IF($BE$3="暦月",SUM(W168:BA168),""))</f>
        <v>0</v>
      </c>
      <c r="BC168" s="232"/>
      <c r="BD168" s="241">
        <f>IF($BE$3="４週",BB168/4,IF($BE$3="暦月",(BB168/($BE$8/7)),""))</f>
        <v>0</v>
      </c>
      <c r="BE168" s="232"/>
      <c r="BF168" s="254"/>
      <c r="BG168" s="261"/>
      <c r="BH168" s="261"/>
      <c r="BI168" s="261"/>
      <c r="BJ168" s="271"/>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4"/>
      <c r="BB169" s="222"/>
      <c r="BC169" s="231"/>
      <c r="BD169" s="240"/>
      <c r="BE169" s="248"/>
      <c r="BF169" s="253"/>
      <c r="BG169" s="260"/>
      <c r="BH169" s="260"/>
      <c r="BI169" s="260"/>
      <c r="BJ169" s="270"/>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3">
        <f>IF($BE$3="４週",SUM(W170:AX170),IF($BE$3="暦月",SUM(W170:BA170),""))</f>
        <v>0</v>
      </c>
      <c r="BC170" s="232"/>
      <c r="BD170" s="241">
        <f>IF($BE$3="４週",BB170/4,IF($BE$3="暦月",(BB170/($BE$8/7)),""))</f>
        <v>0</v>
      </c>
      <c r="BE170" s="232"/>
      <c r="BF170" s="254"/>
      <c r="BG170" s="261"/>
      <c r="BH170" s="261"/>
      <c r="BI170" s="261"/>
      <c r="BJ170" s="271"/>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4"/>
      <c r="BB171" s="222"/>
      <c r="BC171" s="231"/>
      <c r="BD171" s="240"/>
      <c r="BE171" s="248"/>
      <c r="BF171" s="253"/>
      <c r="BG171" s="260"/>
      <c r="BH171" s="260"/>
      <c r="BI171" s="260"/>
      <c r="BJ171" s="270"/>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3">
        <f>IF($BE$3="４週",SUM(W172:AX172),IF($BE$3="暦月",SUM(W172:BA172),""))</f>
        <v>0</v>
      </c>
      <c r="BC172" s="232"/>
      <c r="BD172" s="241">
        <f>IF($BE$3="４週",BB172/4,IF($BE$3="暦月",(BB172/($BE$8/7)),""))</f>
        <v>0</v>
      </c>
      <c r="BE172" s="232"/>
      <c r="BF172" s="254"/>
      <c r="BG172" s="261"/>
      <c r="BH172" s="261"/>
      <c r="BI172" s="261"/>
      <c r="BJ172" s="271"/>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4"/>
      <c r="BB173" s="222"/>
      <c r="BC173" s="231"/>
      <c r="BD173" s="240"/>
      <c r="BE173" s="248"/>
      <c r="BF173" s="253"/>
      <c r="BG173" s="260"/>
      <c r="BH173" s="260"/>
      <c r="BI173" s="260"/>
      <c r="BJ173" s="270"/>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3">
        <f>IF($BE$3="４週",SUM(W174:AX174),IF($BE$3="暦月",SUM(W174:BA174),""))</f>
        <v>0</v>
      </c>
      <c r="BC174" s="232"/>
      <c r="BD174" s="241">
        <f>IF($BE$3="４週",BB174/4,IF($BE$3="暦月",(BB174/($BE$8/7)),""))</f>
        <v>0</v>
      </c>
      <c r="BE174" s="232"/>
      <c r="BF174" s="254"/>
      <c r="BG174" s="261"/>
      <c r="BH174" s="261"/>
      <c r="BI174" s="261"/>
      <c r="BJ174" s="271"/>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4"/>
      <c r="BB175" s="222"/>
      <c r="BC175" s="231"/>
      <c r="BD175" s="240"/>
      <c r="BE175" s="248"/>
      <c r="BF175" s="253"/>
      <c r="BG175" s="260"/>
      <c r="BH175" s="260"/>
      <c r="BI175" s="260"/>
      <c r="BJ175" s="270"/>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3">
        <f>IF($BE$3="４週",SUM(W176:AX176),IF($BE$3="暦月",SUM(W176:BA176),""))</f>
        <v>0</v>
      </c>
      <c r="BC176" s="232"/>
      <c r="BD176" s="241">
        <f>IF($BE$3="４週",BB176/4,IF($BE$3="暦月",(BB176/($BE$8/7)),""))</f>
        <v>0</v>
      </c>
      <c r="BE176" s="232"/>
      <c r="BF176" s="254"/>
      <c r="BG176" s="261"/>
      <c r="BH176" s="261"/>
      <c r="BI176" s="261"/>
      <c r="BJ176" s="271"/>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4"/>
      <c r="BB177" s="222"/>
      <c r="BC177" s="231"/>
      <c r="BD177" s="240"/>
      <c r="BE177" s="248"/>
      <c r="BF177" s="253"/>
      <c r="BG177" s="260"/>
      <c r="BH177" s="260"/>
      <c r="BI177" s="260"/>
      <c r="BJ177" s="270"/>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3">
        <f>IF($BE$3="４週",SUM(W178:AX178),IF($BE$3="暦月",SUM(W178:BA178),""))</f>
        <v>0</v>
      </c>
      <c r="BC178" s="232"/>
      <c r="BD178" s="241">
        <f>IF($BE$3="４週",BB178/4,IF($BE$3="暦月",(BB178/($BE$8/7)),""))</f>
        <v>0</v>
      </c>
      <c r="BE178" s="232"/>
      <c r="BF178" s="254"/>
      <c r="BG178" s="261"/>
      <c r="BH178" s="261"/>
      <c r="BI178" s="261"/>
      <c r="BJ178" s="271"/>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4"/>
      <c r="BB179" s="222"/>
      <c r="BC179" s="231"/>
      <c r="BD179" s="240"/>
      <c r="BE179" s="248"/>
      <c r="BF179" s="253"/>
      <c r="BG179" s="260"/>
      <c r="BH179" s="260"/>
      <c r="BI179" s="260"/>
      <c r="BJ179" s="270"/>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3">
        <f>IF($BE$3="４週",SUM(W180:AX180),IF($BE$3="暦月",SUM(W180:BA180),""))</f>
        <v>0</v>
      </c>
      <c r="BC180" s="232"/>
      <c r="BD180" s="241">
        <f>IF($BE$3="４週",BB180/4,IF($BE$3="暦月",(BB180/($BE$8/7)),""))</f>
        <v>0</v>
      </c>
      <c r="BE180" s="232"/>
      <c r="BF180" s="254"/>
      <c r="BG180" s="261"/>
      <c r="BH180" s="261"/>
      <c r="BI180" s="261"/>
      <c r="BJ180" s="271"/>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4"/>
      <c r="BB181" s="222"/>
      <c r="BC181" s="231"/>
      <c r="BD181" s="240"/>
      <c r="BE181" s="248"/>
      <c r="BF181" s="253"/>
      <c r="BG181" s="260"/>
      <c r="BH181" s="260"/>
      <c r="BI181" s="260"/>
      <c r="BJ181" s="270"/>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3">
        <f>IF($BE$3="４週",SUM(W182:AX182),IF($BE$3="暦月",SUM(W182:BA182),""))</f>
        <v>0</v>
      </c>
      <c r="BC182" s="232"/>
      <c r="BD182" s="241">
        <f>IF($BE$3="４週",BB182/4,IF($BE$3="暦月",(BB182/($BE$8/7)),""))</f>
        <v>0</v>
      </c>
      <c r="BE182" s="232"/>
      <c r="BF182" s="254"/>
      <c r="BG182" s="261"/>
      <c r="BH182" s="261"/>
      <c r="BI182" s="261"/>
      <c r="BJ182" s="271"/>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4"/>
      <c r="BB183" s="222"/>
      <c r="BC183" s="231"/>
      <c r="BD183" s="240"/>
      <c r="BE183" s="248"/>
      <c r="BF183" s="253"/>
      <c r="BG183" s="260"/>
      <c r="BH183" s="260"/>
      <c r="BI183" s="260"/>
      <c r="BJ183" s="270"/>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3">
        <f>IF($BE$3="４週",SUM(W184:AX184),IF($BE$3="暦月",SUM(W184:BA184),""))</f>
        <v>0</v>
      </c>
      <c r="BC184" s="232"/>
      <c r="BD184" s="241">
        <f>IF($BE$3="４週",BB184/4,IF($BE$3="暦月",(BB184/($BE$8/7)),""))</f>
        <v>0</v>
      </c>
      <c r="BE184" s="232"/>
      <c r="BF184" s="254"/>
      <c r="BG184" s="261"/>
      <c r="BH184" s="261"/>
      <c r="BI184" s="261"/>
      <c r="BJ184" s="271"/>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4"/>
      <c r="BB185" s="222"/>
      <c r="BC185" s="231"/>
      <c r="BD185" s="240"/>
      <c r="BE185" s="248"/>
      <c r="BF185" s="253"/>
      <c r="BG185" s="260"/>
      <c r="BH185" s="260"/>
      <c r="BI185" s="260"/>
      <c r="BJ185" s="270"/>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3">
        <f>IF($BE$3="４週",SUM(W186:AX186),IF($BE$3="暦月",SUM(W186:BA186),""))</f>
        <v>0</v>
      </c>
      <c r="BC186" s="232"/>
      <c r="BD186" s="241">
        <f>IF($BE$3="４週",BB186/4,IF($BE$3="暦月",(BB186/($BE$8/7)),""))</f>
        <v>0</v>
      </c>
      <c r="BE186" s="232"/>
      <c r="BF186" s="254"/>
      <c r="BG186" s="261"/>
      <c r="BH186" s="261"/>
      <c r="BI186" s="261"/>
      <c r="BJ186" s="271"/>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4"/>
      <c r="BB187" s="222"/>
      <c r="BC187" s="231"/>
      <c r="BD187" s="240"/>
      <c r="BE187" s="248"/>
      <c r="BF187" s="253"/>
      <c r="BG187" s="260"/>
      <c r="BH187" s="260"/>
      <c r="BI187" s="260"/>
      <c r="BJ187" s="270"/>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3">
        <f>IF($BE$3="４週",SUM(W188:AX188),IF($BE$3="暦月",SUM(W188:BA188),""))</f>
        <v>0</v>
      </c>
      <c r="BC188" s="232"/>
      <c r="BD188" s="241">
        <f>IF($BE$3="４週",BB188/4,IF($BE$3="暦月",(BB188/($BE$8/7)),""))</f>
        <v>0</v>
      </c>
      <c r="BE188" s="232"/>
      <c r="BF188" s="254"/>
      <c r="BG188" s="261"/>
      <c r="BH188" s="261"/>
      <c r="BI188" s="261"/>
      <c r="BJ188" s="271"/>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4"/>
      <c r="BB189" s="222"/>
      <c r="BC189" s="231"/>
      <c r="BD189" s="240"/>
      <c r="BE189" s="248"/>
      <c r="BF189" s="253"/>
      <c r="BG189" s="260"/>
      <c r="BH189" s="260"/>
      <c r="BI189" s="260"/>
      <c r="BJ189" s="270"/>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3">
        <f>IF($BE$3="４週",SUM(W190:AX190),IF($BE$3="暦月",SUM(W190:BA190),""))</f>
        <v>0</v>
      </c>
      <c r="BC190" s="232"/>
      <c r="BD190" s="241">
        <f>IF($BE$3="４週",BB190/4,IF($BE$3="暦月",(BB190/($BE$8/7)),""))</f>
        <v>0</v>
      </c>
      <c r="BE190" s="232"/>
      <c r="BF190" s="254"/>
      <c r="BG190" s="261"/>
      <c r="BH190" s="261"/>
      <c r="BI190" s="261"/>
      <c r="BJ190" s="271"/>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4"/>
      <c r="BB191" s="222"/>
      <c r="BC191" s="231"/>
      <c r="BD191" s="240"/>
      <c r="BE191" s="248"/>
      <c r="BF191" s="253"/>
      <c r="BG191" s="260"/>
      <c r="BH191" s="260"/>
      <c r="BI191" s="260"/>
      <c r="BJ191" s="270"/>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3">
        <f>IF($BE$3="４週",SUM(W192:AX192),IF($BE$3="暦月",SUM(W192:BA192),""))</f>
        <v>0</v>
      </c>
      <c r="BC192" s="232"/>
      <c r="BD192" s="241">
        <f>IF($BE$3="４週",BB192/4,IF($BE$3="暦月",(BB192/($BE$8/7)),""))</f>
        <v>0</v>
      </c>
      <c r="BE192" s="232"/>
      <c r="BF192" s="254"/>
      <c r="BG192" s="261"/>
      <c r="BH192" s="261"/>
      <c r="BI192" s="261"/>
      <c r="BJ192" s="271"/>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4"/>
      <c r="BB193" s="222"/>
      <c r="BC193" s="231"/>
      <c r="BD193" s="240"/>
      <c r="BE193" s="248"/>
      <c r="BF193" s="253"/>
      <c r="BG193" s="260"/>
      <c r="BH193" s="260"/>
      <c r="BI193" s="260"/>
      <c r="BJ193" s="270"/>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3">
        <f>IF($BE$3="４週",SUM(W194:AX194),IF($BE$3="暦月",SUM(W194:BA194),""))</f>
        <v>0</v>
      </c>
      <c r="BC194" s="232"/>
      <c r="BD194" s="241">
        <f>IF($BE$3="４週",BB194/4,IF($BE$3="暦月",(BB194/($BE$8/7)),""))</f>
        <v>0</v>
      </c>
      <c r="BE194" s="232"/>
      <c r="BF194" s="254"/>
      <c r="BG194" s="261"/>
      <c r="BH194" s="261"/>
      <c r="BI194" s="261"/>
      <c r="BJ194" s="271"/>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4"/>
      <c r="BB195" s="222"/>
      <c r="BC195" s="231"/>
      <c r="BD195" s="240"/>
      <c r="BE195" s="248"/>
      <c r="BF195" s="253"/>
      <c r="BG195" s="260"/>
      <c r="BH195" s="260"/>
      <c r="BI195" s="260"/>
      <c r="BJ195" s="270"/>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3">
        <f>IF($BE$3="４週",SUM(W196:AX196),IF($BE$3="暦月",SUM(W196:BA196),""))</f>
        <v>0</v>
      </c>
      <c r="BC196" s="232"/>
      <c r="BD196" s="241">
        <f>IF($BE$3="４週",BB196/4,IF($BE$3="暦月",(BB196/($BE$8/7)),""))</f>
        <v>0</v>
      </c>
      <c r="BE196" s="232"/>
      <c r="BF196" s="254"/>
      <c r="BG196" s="261"/>
      <c r="BH196" s="261"/>
      <c r="BI196" s="261"/>
      <c r="BJ196" s="271"/>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4"/>
      <c r="BB197" s="222"/>
      <c r="BC197" s="231"/>
      <c r="BD197" s="240"/>
      <c r="BE197" s="248"/>
      <c r="BF197" s="253"/>
      <c r="BG197" s="260"/>
      <c r="BH197" s="260"/>
      <c r="BI197" s="260"/>
      <c r="BJ197" s="270"/>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3">
        <f>IF($BE$3="４週",SUM(W198:AX198),IF($BE$3="暦月",SUM(W198:BA198),""))</f>
        <v>0</v>
      </c>
      <c r="BC198" s="232"/>
      <c r="BD198" s="241">
        <f>IF($BE$3="４週",BB198/4,IF($BE$3="暦月",(BB198/($BE$8/7)),""))</f>
        <v>0</v>
      </c>
      <c r="BE198" s="232"/>
      <c r="BF198" s="254"/>
      <c r="BG198" s="261"/>
      <c r="BH198" s="261"/>
      <c r="BI198" s="261"/>
      <c r="BJ198" s="271"/>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4"/>
      <c r="BB199" s="222"/>
      <c r="BC199" s="231"/>
      <c r="BD199" s="240"/>
      <c r="BE199" s="248"/>
      <c r="BF199" s="253"/>
      <c r="BG199" s="260"/>
      <c r="BH199" s="260"/>
      <c r="BI199" s="260"/>
      <c r="BJ199" s="270"/>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3">
        <f>IF($BE$3="４週",SUM(W200:AX200),IF($BE$3="暦月",SUM(W200:BA200),""))</f>
        <v>0</v>
      </c>
      <c r="BC200" s="232"/>
      <c r="BD200" s="241">
        <f>IF($BE$3="４週",BB200/4,IF($BE$3="暦月",(BB200/($BE$8/7)),""))</f>
        <v>0</v>
      </c>
      <c r="BE200" s="232"/>
      <c r="BF200" s="254"/>
      <c r="BG200" s="261"/>
      <c r="BH200" s="261"/>
      <c r="BI200" s="261"/>
      <c r="BJ200" s="271"/>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4"/>
      <c r="BB201" s="222"/>
      <c r="BC201" s="231"/>
      <c r="BD201" s="240"/>
      <c r="BE201" s="248"/>
      <c r="BF201" s="253"/>
      <c r="BG201" s="260"/>
      <c r="BH201" s="260"/>
      <c r="BI201" s="260"/>
      <c r="BJ201" s="270"/>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3">
        <f>IF($BE$3="４週",SUM(W202:AX202),IF($BE$3="暦月",SUM(W202:BA202),""))</f>
        <v>0</v>
      </c>
      <c r="BC202" s="232"/>
      <c r="BD202" s="241">
        <f>IF($BE$3="４週",BB202/4,IF($BE$3="暦月",(BB202/($BE$8/7)),""))</f>
        <v>0</v>
      </c>
      <c r="BE202" s="232"/>
      <c r="BF202" s="254"/>
      <c r="BG202" s="261"/>
      <c r="BH202" s="261"/>
      <c r="BI202" s="261"/>
      <c r="BJ202" s="271"/>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4"/>
      <c r="BB203" s="222"/>
      <c r="BC203" s="231"/>
      <c r="BD203" s="240"/>
      <c r="BE203" s="248"/>
      <c r="BF203" s="253"/>
      <c r="BG203" s="260"/>
      <c r="BH203" s="260"/>
      <c r="BI203" s="260"/>
      <c r="BJ203" s="270"/>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3">
        <f>IF($BE$3="４週",SUM(W204:AX204),IF($BE$3="暦月",SUM(W204:BA204),""))</f>
        <v>0</v>
      </c>
      <c r="BC204" s="232"/>
      <c r="BD204" s="241">
        <f>IF($BE$3="４週",BB204/4,IF($BE$3="暦月",(BB204/($BE$8/7)),""))</f>
        <v>0</v>
      </c>
      <c r="BE204" s="232"/>
      <c r="BF204" s="254"/>
      <c r="BG204" s="261"/>
      <c r="BH204" s="261"/>
      <c r="BI204" s="261"/>
      <c r="BJ204" s="271"/>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4"/>
      <c r="BB205" s="222"/>
      <c r="BC205" s="231"/>
      <c r="BD205" s="240"/>
      <c r="BE205" s="248"/>
      <c r="BF205" s="253"/>
      <c r="BG205" s="260"/>
      <c r="BH205" s="260"/>
      <c r="BI205" s="260"/>
      <c r="BJ205" s="270"/>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3">
        <f>IF($BE$3="４週",SUM(W206:AX206),IF($BE$3="暦月",SUM(W206:BA206),""))</f>
        <v>0</v>
      </c>
      <c r="BC206" s="232"/>
      <c r="BD206" s="241">
        <f>IF($BE$3="４週",BB206/4,IF($BE$3="暦月",(BB206/($BE$8/7)),""))</f>
        <v>0</v>
      </c>
      <c r="BE206" s="232"/>
      <c r="BF206" s="254"/>
      <c r="BG206" s="261"/>
      <c r="BH206" s="261"/>
      <c r="BI206" s="261"/>
      <c r="BJ206" s="271"/>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4"/>
      <c r="BB207" s="222"/>
      <c r="BC207" s="231"/>
      <c r="BD207" s="240"/>
      <c r="BE207" s="248"/>
      <c r="BF207" s="253"/>
      <c r="BG207" s="260"/>
      <c r="BH207" s="260"/>
      <c r="BI207" s="260"/>
      <c r="BJ207" s="270"/>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3">
        <f>IF($BE$3="４週",SUM(W208:AX208),IF($BE$3="暦月",SUM(W208:BA208),""))</f>
        <v>0</v>
      </c>
      <c r="BC208" s="232"/>
      <c r="BD208" s="241">
        <f>IF($BE$3="４週",BB208/4,IF($BE$3="暦月",(BB208/($BE$8/7)),""))</f>
        <v>0</v>
      </c>
      <c r="BE208" s="232"/>
      <c r="BF208" s="254"/>
      <c r="BG208" s="261"/>
      <c r="BH208" s="261"/>
      <c r="BI208" s="261"/>
      <c r="BJ208" s="271"/>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4"/>
      <c r="BB209" s="222"/>
      <c r="BC209" s="231"/>
      <c r="BD209" s="240"/>
      <c r="BE209" s="248"/>
      <c r="BF209" s="253"/>
      <c r="BG209" s="260"/>
      <c r="BH209" s="260"/>
      <c r="BI209" s="260"/>
      <c r="BJ209" s="270"/>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3">
        <f>IF($BE$3="４週",SUM(W210:AX210),IF($BE$3="暦月",SUM(W210:BA210),""))</f>
        <v>0</v>
      </c>
      <c r="BC210" s="232"/>
      <c r="BD210" s="241">
        <f>IF($BE$3="４週",BB210/4,IF($BE$3="暦月",(BB210/($BE$8/7)),""))</f>
        <v>0</v>
      </c>
      <c r="BE210" s="232"/>
      <c r="BF210" s="254"/>
      <c r="BG210" s="261"/>
      <c r="BH210" s="261"/>
      <c r="BI210" s="261"/>
      <c r="BJ210" s="271"/>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4"/>
      <c r="BB211" s="222"/>
      <c r="BC211" s="231"/>
      <c r="BD211" s="240"/>
      <c r="BE211" s="248"/>
      <c r="BF211" s="253"/>
      <c r="BG211" s="260"/>
      <c r="BH211" s="260"/>
      <c r="BI211" s="260"/>
      <c r="BJ211" s="270"/>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3">
        <f>IF($BE$3="４週",SUM(W212:AX212),IF($BE$3="暦月",SUM(W212:BA212),""))</f>
        <v>0</v>
      </c>
      <c r="BC212" s="232"/>
      <c r="BD212" s="241">
        <f>IF($BE$3="４週",BB212/4,IF($BE$3="暦月",(BB212/($BE$8/7)),""))</f>
        <v>0</v>
      </c>
      <c r="BE212" s="232"/>
      <c r="BF212" s="254"/>
      <c r="BG212" s="261"/>
      <c r="BH212" s="261"/>
      <c r="BI212" s="261"/>
      <c r="BJ212" s="271"/>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4"/>
      <c r="BB213" s="222"/>
      <c r="BC213" s="231"/>
      <c r="BD213" s="240"/>
      <c r="BE213" s="248"/>
      <c r="BF213" s="253"/>
      <c r="BG213" s="260"/>
      <c r="BH213" s="260"/>
      <c r="BI213" s="260"/>
      <c r="BJ213" s="270"/>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3">
        <f>IF($BE$3="４週",SUM(W214:AX214),IF($BE$3="暦月",SUM(W214:BA214),""))</f>
        <v>0</v>
      </c>
      <c r="BC214" s="232"/>
      <c r="BD214" s="241">
        <f>IF($BE$3="４週",BB214/4,IF($BE$3="暦月",(BB214/($BE$8/7)),""))</f>
        <v>0</v>
      </c>
      <c r="BE214" s="232"/>
      <c r="BF214" s="254"/>
      <c r="BG214" s="261"/>
      <c r="BH214" s="261"/>
      <c r="BI214" s="261"/>
      <c r="BJ214" s="271"/>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4"/>
      <c r="BB215" s="222"/>
      <c r="BC215" s="231"/>
      <c r="BD215" s="240"/>
      <c r="BE215" s="248"/>
      <c r="BF215" s="253"/>
      <c r="BG215" s="260"/>
      <c r="BH215" s="260"/>
      <c r="BI215" s="260"/>
      <c r="BJ215" s="270"/>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101</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4">
        <f>IF($BE$3="４週",SUM(W216:AX216),IF($BE$3="暦月",SUM(W216:BA216),""))</f>
        <v>0</v>
      </c>
      <c r="BC216" s="233"/>
      <c r="BD216" s="242">
        <f>IF($BE$3="４週",BB216/4,IF($BE$3="暦月",(BB216/($BE$8/7)),""))</f>
        <v>0</v>
      </c>
      <c r="BE216" s="233"/>
      <c r="BF216" s="255"/>
      <c r="BG216" s="262"/>
      <c r="BH216" s="262"/>
      <c r="BI216" s="262"/>
      <c r="BJ216" s="272"/>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3"/>
      <c r="BE217" s="243"/>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4"/>
      <c r="BE218" s="243"/>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5"/>
      <c r="AA219" s="74" t="s">
        <v>158</v>
      </c>
      <c r="AB219" s="74"/>
      <c r="AC219" s="74"/>
      <c r="AD219" s="74"/>
      <c r="AE219" s="74"/>
      <c r="AF219" s="74"/>
      <c r="AG219" s="74"/>
      <c r="AH219" s="74"/>
      <c r="AI219" s="74"/>
      <c r="AJ219" s="84"/>
      <c r="AK219" s="74"/>
      <c r="AL219" s="74"/>
      <c r="AM219" s="74"/>
      <c r="AN219" s="74"/>
      <c r="AO219" s="165"/>
      <c r="AP219" s="165"/>
      <c r="AQ219" s="74" t="s">
        <v>160</v>
      </c>
      <c r="AR219" s="165"/>
      <c r="AS219" s="165"/>
      <c r="AT219" s="165"/>
      <c r="AU219" s="165"/>
      <c r="AV219" s="165"/>
      <c r="AW219" s="165"/>
      <c r="AX219" s="165"/>
      <c r="AY219" s="165"/>
      <c r="AZ219" s="165"/>
      <c r="BA219" s="165"/>
      <c r="BB219" s="165"/>
      <c r="BC219" s="165"/>
      <c r="BD219" s="244"/>
      <c r="BE219" s="243"/>
      <c r="BF219" s="102"/>
      <c r="BG219" s="102"/>
      <c r="BH219" s="102"/>
      <c r="BI219" s="102"/>
      <c r="BJ219" s="102"/>
    </row>
    <row r="220" spans="2:62" ht="20.25" customHeight="1">
      <c r="B220" s="14"/>
      <c r="C220" s="28"/>
      <c r="D220" s="28"/>
      <c r="E220" s="28"/>
      <c r="F220" s="28"/>
      <c r="G220" s="28"/>
      <c r="H220" s="28"/>
      <c r="I220" s="61"/>
      <c r="J220" s="74"/>
      <c r="K220" s="80" t="s">
        <v>146</v>
      </c>
      <c r="L220" s="80"/>
      <c r="M220" s="80" t="s">
        <v>147</v>
      </c>
      <c r="N220" s="80"/>
      <c r="O220" s="80"/>
      <c r="P220" s="80"/>
      <c r="Q220" s="74"/>
      <c r="R220" s="111" t="s">
        <v>148</v>
      </c>
      <c r="S220" s="111"/>
      <c r="T220" s="111"/>
      <c r="U220" s="111"/>
      <c r="V220" s="86"/>
      <c r="W220" s="161" t="s">
        <v>145</v>
      </c>
      <c r="X220" s="161"/>
      <c r="Y220" s="62"/>
      <c r="Z220" s="165"/>
      <c r="AA220" s="80" t="s">
        <v>146</v>
      </c>
      <c r="AB220" s="80"/>
      <c r="AC220" s="80" t="s">
        <v>147</v>
      </c>
      <c r="AD220" s="80"/>
      <c r="AE220" s="80"/>
      <c r="AF220" s="80"/>
      <c r="AG220" s="74"/>
      <c r="AH220" s="111" t="s">
        <v>148</v>
      </c>
      <c r="AI220" s="111"/>
      <c r="AJ220" s="111"/>
      <c r="AK220" s="111"/>
      <c r="AL220" s="86"/>
      <c r="AM220" s="161" t="s">
        <v>145</v>
      </c>
      <c r="AN220" s="161"/>
      <c r="AO220" s="165"/>
      <c r="AP220" s="165"/>
      <c r="AQ220" s="165"/>
      <c r="AR220" s="165"/>
      <c r="AS220" s="165"/>
      <c r="AT220" s="165"/>
      <c r="AU220" s="165"/>
      <c r="AV220" s="165"/>
      <c r="AW220" s="165"/>
      <c r="AX220" s="165"/>
      <c r="AY220" s="165"/>
      <c r="AZ220" s="165"/>
      <c r="BA220" s="165"/>
      <c r="BB220" s="165"/>
      <c r="BC220" s="165"/>
      <c r="BD220" s="244"/>
      <c r="BE220" s="243"/>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57</v>
      </c>
      <c r="P221" s="81"/>
      <c r="Q221" s="74"/>
      <c r="R221" s="81" t="s">
        <v>149</v>
      </c>
      <c r="S221" s="81"/>
      <c r="T221" s="81" t="s">
        <v>57</v>
      </c>
      <c r="U221" s="81"/>
      <c r="V221" s="86"/>
      <c r="W221" s="161" t="s">
        <v>22</v>
      </c>
      <c r="X221" s="161"/>
      <c r="Y221" s="62"/>
      <c r="Z221" s="165"/>
      <c r="AA221" s="81"/>
      <c r="AB221" s="81"/>
      <c r="AC221" s="81" t="s">
        <v>149</v>
      </c>
      <c r="AD221" s="81"/>
      <c r="AE221" s="81" t="s">
        <v>57</v>
      </c>
      <c r="AF221" s="81"/>
      <c r="AG221" s="74"/>
      <c r="AH221" s="81" t="s">
        <v>149</v>
      </c>
      <c r="AI221" s="81"/>
      <c r="AJ221" s="81" t="s">
        <v>57</v>
      </c>
      <c r="AK221" s="81"/>
      <c r="AL221" s="86"/>
      <c r="AM221" s="161" t="s">
        <v>22</v>
      </c>
      <c r="AN221" s="161"/>
      <c r="AO221" s="165"/>
      <c r="AP221" s="165"/>
      <c r="AQ221" s="204" t="s">
        <v>130</v>
      </c>
      <c r="AR221" s="204"/>
      <c r="AS221" s="204"/>
      <c r="AT221" s="204"/>
      <c r="AU221" s="86"/>
      <c r="AV221" s="161" t="s">
        <v>132</v>
      </c>
      <c r="AW221" s="204"/>
      <c r="AX221" s="204"/>
      <c r="AY221" s="204"/>
      <c r="AZ221" s="86"/>
      <c r="BA221" s="81" t="s">
        <v>150</v>
      </c>
      <c r="BB221" s="81"/>
      <c r="BC221" s="81"/>
      <c r="BD221" s="81"/>
      <c r="BE221" s="243"/>
      <c r="BF221" s="256"/>
      <c r="BG221" s="256"/>
      <c r="BH221" s="256"/>
      <c r="BI221" s="256"/>
      <c r="BJ221" s="102"/>
    </row>
    <row r="222" spans="2:62" ht="20.25" customHeight="1">
      <c r="B222" s="14"/>
      <c r="C222" s="28"/>
      <c r="D222" s="28"/>
      <c r="E222" s="28"/>
      <c r="F222" s="28"/>
      <c r="G222" s="28"/>
      <c r="H222" s="28"/>
      <c r="I222" s="61"/>
      <c r="J222" s="74"/>
      <c r="K222" s="82" t="s">
        <v>19</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19</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161</v>
      </c>
      <c r="AV222" s="205">
        <f>AK236</f>
        <v>0</v>
      </c>
      <c r="AW222" s="82"/>
      <c r="AX222" s="82"/>
      <c r="AY222" s="82"/>
      <c r="AZ222" s="80" t="s">
        <v>155</v>
      </c>
      <c r="BA222" s="138">
        <f>ROUNDDOWN(AQ222+AV222,1)</f>
        <v>0</v>
      </c>
      <c r="BB222" s="138"/>
      <c r="BC222" s="138"/>
      <c r="BD222" s="138"/>
      <c r="BE222" s="243"/>
      <c r="BF222" s="257"/>
      <c r="BG222" s="257"/>
      <c r="BH222" s="257"/>
      <c r="BI222" s="257"/>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4"/>
      <c r="BE223" s="243"/>
      <c r="BF223" s="102"/>
      <c r="BG223" s="102"/>
      <c r="BH223" s="102"/>
      <c r="BI223" s="102"/>
      <c r="BJ223" s="102"/>
    </row>
    <row r="224" spans="2:62" ht="20.25" customHeight="1">
      <c r="B224" s="14"/>
      <c r="C224" s="28"/>
      <c r="D224" s="28"/>
      <c r="E224" s="28"/>
      <c r="F224" s="28"/>
      <c r="G224" s="28"/>
      <c r="H224" s="28"/>
      <c r="I224" s="61"/>
      <c r="J224" s="74"/>
      <c r="K224" s="82" t="s">
        <v>20</v>
      </c>
      <c r="L224" s="82"/>
      <c r="M224" s="96">
        <f>SUMIFS($BB$17:$BB$216,$F$17:$F$216,"看護職員",$H$17:$H$216,"C")</f>
        <v>0</v>
      </c>
      <c r="N224" s="96"/>
      <c r="O224" s="96">
        <f>SUMIFS($BD$17:$BD$216,$F$17:$F$216,"看護職員",$H$17:$H$216,"C")</f>
        <v>0</v>
      </c>
      <c r="P224" s="96"/>
      <c r="Q224" s="108"/>
      <c r="R224" s="112">
        <v>0</v>
      </c>
      <c r="S224" s="112"/>
      <c r="T224" s="112">
        <v>0</v>
      </c>
      <c r="U224" s="112"/>
      <c r="V224" s="150"/>
      <c r="W224" s="163" t="s">
        <v>62</v>
      </c>
      <c r="X224" s="173"/>
      <c r="Y224" s="62"/>
      <c r="Z224" s="165"/>
      <c r="AA224" s="82" t="s">
        <v>20</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62</v>
      </c>
      <c r="AN224" s="173"/>
      <c r="AO224" s="165"/>
      <c r="AP224" s="165"/>
      <c r="AQ224" s="165"/>
      <c r="AR224" s="165"/>
      <c r="AS224" s="165"/>
      <c r="AT224" s="165"/>
      <c r="AU224" s="165"/>
      <c r="AV224" s="165"/>
      <c r="AW224" s="165"/>
      <c r="AX224" s="165"/>
      <c r="AY224" s="165"/>
      <c r="AZ224" s="165"/>
      <c r="BA224" s="165"/>
      <c r="BB224" s="165"/>
      <c r="BC224" s="165"/>
      <c r="BD224" s="244"/>
      <c r="BE224" s="243"/>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62</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62</v>
      </c>
      <c r="AN225" s="173"/>
      <c r="AO225" s="165"/>
      <c r="AP225" s="165"/>
      <c r="AQ225" s="74" t="s">
        <v>162</v>
      </c>
      <c r="AR225" s="74"/>
      <c r="AS225" s="74"/>
      <c r="AT225" s="74"/>
      <c r="AU225" s="74"/>
      <c r="AV225" s="74"/>
      <c r="AW225" s="165"/>
      <c r="AX225" s="165"/>
      <c r="AY225" s="165"/>
      <c r="AZ225" s="165"/>
      <c r="BA225" s="165"/>
      <c r="BB225" s="165"/>
      <c r="BC225" s="165"/>
      <c r="BD225" s="244"/>
      <c r="BE225" s="243"/>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150</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4"/>
      <c r="BE226" s="243"/>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19</v>
      </c>
      <c r="AR227" s="82"/>
      <c r="AS227" s="82" t="s">
        <v>123</v>
      </c>
      <c r="AT227" s="82"/>
      <c r="AU227" s="82"/>
      <c r="AV227" s="82"/>
      <c r="AW227" s="165"/>
      <c r="AX227" s="165"/>
      <c r="AY227" s="165"/>
      <c r="AZ227" s="165"/>
      <c r="BA227" s="165"/>
      <c r="BB227" s="165"/>
      <c r="BC227" s="165"/>
      <c r="BD227" s="244"/>
      <c r="BE227" s="243"/>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9"/>
      <c r="U228" s="129"/>
      <c r="V228" s="74"/>
      <c r="W228" s="74"/>
      <c r="X228" s="74"/>
      <c r="Y228" s="165"/>
      <c r="Z228" s="165"/>
      <c r="AA228" s="84" t="s">
        <v>152</v>
      </c>
      <c r="AB228" s="74"/>
      <c r="AC228" s="74"/>
      <c r="AD228" s="74"/>
      <c r="AE228" s="74"/>
      <c r="AF228" s="74"/>
      <c r="AG228" s="109" t="s">
        <v>205</v>
      </c>
      <c r="AH228" s="198" t="str">
        <f>R228</f>
        <v>週</v>
      </c>
      <c r="AI228" s="199"/>
      <c r="AJ228" s="129"/>
      <c r="AK228" s="129"/>
      <c r="AL228" s="74"/>
      <c r="AM228" s="74"/>
      <c r="AN228" s="74"/>
      <c r="AO228" s="165"/>
      <c r="AP228" s="165"/>
      <c r="AQ228" s="82" t="s">
        <v>12</v>
      </c>
      <c r="AR228" s="82"/>
      <c r="AS228" s="82" t="s">
        <v>124</v>
      </c>
      <c r="AT228" s="82"/>
      <c r="AU228" s="82"/>
      <c r="AV228" s="82"/>
      <c r="AW228" s="165"/>
      <c r="AX228" s="165"/>
      <c r="AY228" s="165"/>
      <c r="AZ228" s="165"/>
      <c r="BA228" s="165"/>
      <c r="BB228" s="165"/>
      <c r="BC228" s="165"/>
      <c r="BD228" s="244"/>
      <c r="BE228" s="243"/>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56</v>
      </c>
      <c r="Q229" s="74"/>
      <c r="R229" s="74"/>
      <c r="S229" s="74"/>
      <c r="T229" s="84"/>
      <c r="U229" s="74"/>
      <c r="V229" s="74"/>
      <c r="W229" s="74"/>
      <c r="X229" s="74"/>
      <c r="Y229" s="165"/>
      <c r="Z229" s="165"/>
      <c r="AA229" s="74" t="s">
        <v>153</v>
      </c>
      <c r="AB229" s="74"/>
      <c r="AC229" s="74"/>
      <c r="AD229" s="74"/>
      <c r="AE229" s="74"/>
      <c r="AF229" s="74" t="s">
        <v>56</v>
      </c>
      <c r="AG229" s="74"/>
      <c r="AH229" s="74"/>
      <c r="AI229" s="74"/>
      <c r="AJ229" s="84"/>
      <c r="AK229" s="74"/>
      <c r="AL229" s="74"/>
      <c r="AM229" s="74"/>
      <c r="AN229" s="74"/>
      <c r="AO229" s="165"/>
      <c r="AP229" s="165"/>
      <c r="AQ229" s="82" t="s">
        <v>20</v>
      </c>
      <c r="AR229" s="82"/>
      <c r="AS229" s="82" t="s">
        <v>125</v>
      </c>
      <c r="AT229" s="82"/>
      <c r="AU229" s="82"/>
      <c r="AV229" s="82"/>
      <c r="AW229" s="165"/>
      <c r="AX229" s="165"/>
      <c r="AY229" s="165"/>
      <c r="AZ229" s="165"/>
      <c r="BA229" s="165"/>
      <c r="BB229" s="165"/>
      <c r="BC229" s="165"/>
      <c r="BD229" s="244"/>
      <c r="BE229" s="243"/>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5"/>
      <c r="AP230" s="165"/>
      <c r="AQ230" s="82" t="s">
        <v>23</v>
      </c>
      <c r="AR230" s="82"/>
      <c r="AS230" s="82" t="s">
        <v>31</v>
      </c>
      <c r="AT230" s="82"/>
      <c r="AU230" s="82"/>
      <c r="AV230" s="82"/>
      <c r="AW230" s="165"/>
      <c r="AX230" s="165"/>
      <c r="AY230" s="165"/>
      <c r="AZ230" s="165"/>
      <c r="BA230" s="165"/>
      <c r="BB230" s="165"/>
      <c r="BC230" s="165"/>
      <c r="BD230" s="244"/>
      <c r="BE230" s="243"/>
      <c r="BF230" s="102"/>
      <c r="BG230" s="102"/>
      <c r="BH230" s="102"/>
      <c r="BI230" s="102"/>
      <c r="BJ230" s="102"/>
    </row>
    <row r="231" spans="2:62" ht="20.25" customHeight="1">
      <c r="I231" s="62"/>
      <c r="J231" s="62"/>
      <c r="K231" s="85">
        <f>IF($R$228="週",T226,R226)</f>
        <v>0</v>
      </c>
      <c r="L231" s="85"/>
      <c r="M231" s="85"/>
      <c r="N231" s="85"/>
      <c r="O231" s="80" t="s">
        <v>129</v>
      </c>
      <c r="P231" s="82">
        <f>IF($R$228="週",$BA$6,$BE$6)</f>
        <v>40</v>
      </c>
      <c r="Q231" s="82"/>
      <c r="R231" s="82"/>
      <c r="S231" s="82"/>
      <c r="T231" s="80" t="s">
        <v>155</v>
      </c>
      <c r="U231" s="107">
        <f>ROUNDDOWN(K231/P231,1)</f>
        <v>0</v>
      </c>
      <c r="V231" s="107"/>
      <c r="W231" s="107"/>
      <c r="X231" s="107"/>
      <c r="Y231" s="62"/>
      <c r="Z231" s="62"/>
      <c r="AA231" s="85">
        <f>IF($AH$228="週",AJ226,AH226)</f>
        <v>0</v>
      </c>
      <c r="AB231" s="85"/>
      <c r="AC231" s="85"/>
      <c r="AD231" s="85"/>
      <c r="AE231" s="80" t="s">
        <v>129</v>
      </c>
      <c r="AF231" s="82">
        <f>IF($AH$228="週",$BA$6,$BE$6)</f>
        <v>40</v>
      </c>
      <c r="AG231" s="82"/>
      <c r="AH231" s="82"/>
      <c r="AI231" s="82"/>
      <c r="AJ231" s="80" t="s">
        <v>155</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185</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145</v>
      </c>
      <c r="L234" s="74"/>
      <c r="M234" s="74"/>
      <c r="N234" s="74"/>
      <c r="O234" s="74"/>
      <c r="P234" s="74"/>
      <c r="Q234" s="74"/>
      <c r="R234" s="74"/>
      <c r="S234" s="74"/>
      <c r="T234" s="84"/>
      <c r="U234" s="80"/>
      <c r="V234" s="80"/>
      <c r="W234" s="80"/>
      <c r="X234" s="80"/>
      <c r="Y234" s="62"/>
      <c r="Z234" s="62"/>
      <c r="AA234" s="74" t="s">
        <v>145</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f>U231</f>
        <v>0</v>
      </c>
      <c r="Q236" s="107"/>
      <c r="R236" s="107"/>
      <c r="S236" s="107"/>
      <c r="T236" s="80" t="s">
        <v>155</v>
      </c>
      <c r="U236" s="138">
        <f>ROUNDDOWN(K236+P236,1)</f>
        <v>0</v>
      </c>
      <c r="V236" s="138"/>
      <c r="W236" s="138"/>
      <c r="X236" s="138"/>
      <c r="Y236" s="175"/>
      <c r="Z236" s="175"/>
      <c r="AA236" s="176">
        <f>AM226</f>
        <v>0</v>
      </c>
      <c r="AB236" s="176"/>
      <c r="AC236" s="176"/>
      <c r="AD236" s="176"/>
      <c r="AE236" s="151" t="s">
        <v>161</v>
      </c>
      <c r="AF236" s="196">
        <f>AK231</f>
        <v>0</v>
      </c>
      <c r="AG236" s="196"/>
      <c r="AH236" s="196"/>
      <c r="AI236" s="196"/>
      <c r="AJ236" s="151" t="s">
        <v>155</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6.4"/>
  <cols>
    <col min="1" max="1" width="1.59765625" style="274" customWidth="1"/>
    <col min="2" max="2" width="5.59765625" style="275" customWidth="1"/>
    <col min="3" max="3" width="10.59765625" style="275" customWidth="1"/>
    <col min="4" max="4" width="10.59765625" style="275" hidden="1" customWidth="1"/>
    <col min="5" max="5" width="3.3984375" style="275" bestFit="1" customWidth="1"/>
    <col min="6" max="6" width="15.59765625" style="274" customWidth="1"/>
    <col min="7" max="7" width="3.3984375" style="274" bestFit="1" customWidth="1"/>
    <col min="8" max="8" width="15.59765625" style="274" customWidth="1"/>
    <col min="9" max="9" width="3.3984375" style="274" bestFit="1" customWidth="1"/>
    <col min="10" max="10" width="15.59765625" style="275" customWidth="1"/>
    <col min="11" max="11" width="3.3984375" style="274" bestFit="1" customWidth="1"/>
    <col min="12" max="12" width="15.59765625" style="274" customWidth="1"/>
    <col min="13" max="13" width="3.3984375" style="274" customWidth="1"/>
    <col min="14" max="14" width="50.59765625" style="274" customWidth="1"/>
    <col min="15" max="16384" width="9" style="274"/>
  </cols>
  <sheetData>
    <row r="1" spans="2:14">
      <c r="B1" s="276" t="s">
        <v>60</v>
      </c>
    </row>
    <row r="2" spans="2:14">
      <c r="B2" s="277" t="s">
        <v>61</v>
      </c>
      <c r="F2" s="278"/>
      <c r="G2" s="289"/>
      <c r="H2" s="289"/>
      <c r="I2" s="289"/>
      <c r="J2" s="285"/>
      <c r="K2" s="289"/>
      <c r="L2" s="289"/>
    </row>
    <row r="3" spans="2:14">
      <c r="B3" s="278" t="s">
        <v>190</v>
      </c>
      <c r="F3" s="285" t="s">
        <v>191</v>
      </c>
      <c r="G3" s="289"/>
      <c r="H3" s="289"/>
      <c r="I3" s="289"/>
      <c r="J3" s="285"/>
      <c r="K3" s="289"/>
      <c r="L3" s="289"/>
    </row>
    <row r="4" spans="2:14">
      <c r="B4" s="277"/>
      <c r="F4" s="286" t="s">
        <v>36</v>
      </c>
      <c r="G4" s="286"/>
      <c r="H4" s="286"/>
      <c r="I4" s="286"/>
      <c r="J4" s="286"/>
      <c r="K4" s="286"/>
      <c r="L4" s="286"/>
      <c r="N4" s="286" t="s">
        <v>197</v>
      </c>
    </row>
    <row r="5" spans="2:14">
      <c r="B5" s="275" t="s">
        <v>40</v>
      </c>
      <c r="C5" s="275" t="s">
        <v>6</v>
      </c>
      <c r="F5" s="275" t="s">
        <v>198</v>
      </c>
      <c r="G5" s="275"/>
      <c r="H5" s="275" t="s">
        <v>199</v>
      </c>
      <c r="J5" s="275" t="s">
        <v>3</v>
      </c>
      <c r="L5" s="275" t="s">
        <v>36</v>
      </c>
      <c r="N5" s="286"/>
    </row>
    <row r="6" spans="2:14">
      <c r="B6" s="279">
        <v>1</v>
      </c>
      <c r="C6" s="280" t="s">
        <v>65</v>
      </c>
      <c r="D6" s="284" t="str">
        <f t="shared" ref="D6:D38" si="0">C6</f>
        <v>a</v>
      </c>
      <c r="E6" s="279" t="s">
        <v>33</v>
      </c>
      <c r="F6" s="287">
        <v>0.29166666666666669</v>
      </c>
      <c r="G6" s="279" t="s">
        <v>13</v>
      </c>
      <c r="H6" s="287">
        <v>0.66666666666666663</v>
      </c>
      <c r="I6" s="290" t="s">
        <v>63</v>
      </c>
      <c r="J6" s="287">
        <v>4.1666666666666664e-002</v>
      </c>
      <c r="K6" s="291" t="s">
        <v>10</v>
      </c>
      <c r="L6" s="286">
        <f t="shared" ref="L6:L22" si="1">IF(OR(F6="",H6=""),"",(H6+IF(F6&gt;H6,1,0)-F6-J6)*24)</f>
        <v>7.9999999999999982</v>
      </c>
      <c r="N6" s="292"/>
    </row>
    <row r="7" spans="2:14">
      <c r="B7" s="279">
        <v>2</v>
      </c>
      <c r="C7" s="280" t="s">
        <v>41</v>
      </c>
      <c r="D7" s="284" t="str">
        <f t="shared" si="0"/>
        <v>b</v>
      </c>
      <c r="E7" s="279" t="s">
        <v>33</v>
      </c>
      <c r="F7" s="287">
        <v>0.375</v>
      </c>
      <c r="G7" s="279" t="s">
        <v>13</v>
      </c>
      <c r="H7" s="287">
        <v>0.75</v>
      </c>
      <c r="I7" s="290" t="s">
        <v>63</v>
      </c>
      <c r="J7" s="287">
        <v>4.1666666666666664e-002</v>
      </c>
      <c r="K7" s="291" t="s">
        <v>10</v>
      </c>
      <c r="L7" s="286">
        <f t="shared" si="1"/>
        <v>8</v>
      </c>
      <c r="N7" s="292"/>
    </row>
    <row r="8" spans="2:14">
      <c r="B8" s="279">
        <v>3</v>
      </c>
      <c r="C8" s="280" t="s">
        <v>67</v>
      </c>
      <c r="D8" s="284" t="str">
        <f t="shared" si="0"/>
        <v>c</v>
      </c>
      <c r="E8" s="279" t="s">
        <v>33</v>
      </c>
      <c r="F8" s="287">
        <v>0.41666666666666669</v>
      </c>
      <c r="G8" s="279" t="s">
        <v>13</v>
      </c>
      <c r="H8" s="287">
        <v>0.79166666666666663</v>
      </c>
      <c r="I8" s="290" t="s">
        <v>63</v>
      </c>
      <c r="J8" s="287">
        <v>4.1666666666666664e-002</v>
      </c>
      <c r="K8" s="291" t="s">
        <v>10</v>
      </c>
      <c r="L8" s="286">
        <f t="shared" si="1"/>
        <v>7.9999999999999982</v>
      </c>
      <c r="N8" s="292"/>
    </row>
    <row r="9" spans="2:14">
      <c r="B9" s="279">
        <v>4</v>
      </c>
      <c r="C9" s="280" t="s">
        <v>68</v>
      </c>
      <c r="D9" s="284" t="str">
        <f t="shared" si="0"/>
        <v>d</v>
      </c>
      <c r="E9" s="279" t="s">
        <v>33</v>
      </c>
      <c r="F9" s="287">
        <v>0.5</v>
      </c>
      <c r="G9" s="279" t="s">
        <v>13</v>
      </c>
      <c r="H9" s="287">
        <v>0.875</v>
      </c>
      <c r="I9" s="290" t="s">
        <v>63</v>
      </c>
      <c r="J9" s="287">
        <v>4.1666666666666664e-002</v>
      </c>
      <c r="K9" s="291" t="s">
        <v>10</v>
      </c>
      <c r="L9" s="286">
        <f t="shared" si="1"/>
        <v>8</v>
      </c>
      <c r="N9" s="292"/>
    </row>
    <row r="10" spans="2:14">
      <c r="B10" s="279">
        <v>5</v>
      </c>
      <c r="C10" s="280" t="s">
        <v>69</v>
      </c>
      <c r="D10" s="284" t="str">
        <f t="shared" si="0"/>
        <v>e</v>
      </c>
      <c r="E10" s="279" t="s">
        <v>33</v>
      </c>
      <c r="F10" s="287">
        <v>0.375</v>
      </c>
      <c r="G10" s="279" t="s">
        <v>13</v>
      </c>
      <c r="H10" s="287">
        <v>0.54166666666666663</v>
      </c>
      <c r="I10" s="290" t="s">
        <v>63</v>
      </c>
      <c r="J10" s="287">
        <v>0</v>
      </c>
      <c r="K10" s="291" t="s">
        <v>10</v>
      </c>
      <c r="L10" s="286">
        <f t="shared" si="1"/>
        <v>3.9999999999999991</v>
      </c>
      <c r="N10" s="292"/>
    </row>
    <row r="11" spans="2:14">
      <c r="B11" s="279">
        <v>6</v>
      </c>
      <c r="C11" s="280" t="s">
        <v>48</v>
      </c>
      <c r="D11" s="284" t="str">
        <f t="shared" si="0"/>
        <v>f</v>
      </c>
      <c r="E11" s="279" t="s">
        <v>33</v>
      </c>
      <c r="F11" s="287">
        <v>0.54166666666666663</v>
      </c>
      <c r="G11" s="279" t="s">
        <v>13</v>
      </c>
      <c r="H11" s="287">
        <v>0.77083333333333337</v>
      </c>
      <c r="I11" s="290" t="s">
        <v>63</v>
      </c>
      <c r="J11" s="287">
        <v>0</v>
      </c>
      <c r="K11" s="291" t="s">
        <v>10</v>
      </c>
      <c r="L11" s="286">
        <f t="shared" si="1"/>
        <v>5.5000000000000018</v>
      </c>
      <c r="N11" s="292"/>
    </row>
    <row r="12" spans="2:14">
      <c r="B12" s="279">
        <v>7</v>
      </c>
      <c r="C12" s="280" t="s">
        <v>70</v>
      </c>
      <c r="D12" s="284" t="str">
        <f t="shared" si="0"/>
        <v>g</v>
      </c>
      <c r="E12" s="279" t="s">
        <v>33</v>
      </c>
      <c r="F12" s="287">
        <v>0.58333333333333337</v>
      </c>
      <c r="G12" s="279" t="s">
        <v>13</v>
      </c>
      <c r="H12" s="287">
        <v>0.83333333333333337</v>
      </c>
      <c r="I12" s="290" t="s">
        <v>63</v>
      </c>
      <c r="J12" s="287">
        <v>0</v>
      </c>
      <c r="K12" s="291" t="s">
        <v>10</v>
      </c>
      <c r="L12" s="286">
        <f t="shared" si="1"/>
        <v>6</v>
      </c>
      <c r="N12" s="292"/>
    </row>
    <row r="13" spans="2:14">
      <c r="B13" s="279">
        <v>8</v>
      </c>
      <c r="C13" s="280" t="s">
        <v>64</v>
      </c>
      <c r="D13" s="284" t="str">
        <f t="shared" si="0"/>
        <v>h</v>
      </c>
      <c r="E13" s="279" t="s">
        <v>33</v>
      </c>
      <c r="F13" s="287">
        <v>0.66666666666666663</v>
      </c>
      <c r="G13" s="279" t="s">
        <v>13</v>
      </c>
      <c r="H13" s="287">
        <v>0</v>
      </c>
      <c r="I13" s="290" t="s">
        <v>63</v>
      </c>
      <c r="J13" s="287">
        <v>2.0833333333333332e-002</v>
      </c>
      <c r="K13" s="291" t="s">
        <v>10</v>
      </c>
      <c r="L13" s="286">
        <f t="shared" si="1"/>
        <v>7.5000000000000018</v>
      </c>
      <c r="N13" s="292" t="s">
        <v>208</v>
      </c>
    </row>
    <row r="14" spans="2:14">
      <c r="B14" s="279">
        <v>9</v>
      </c>
      <c r="C14" s="280" t="s">
        <v>59</v>
      </c>
      <c r="D14" s="284" t="str">
        <f t="shared" si="0"/>
        <v>i</v>
      </c>
      <c r="E14" s="279" t="s">
        <v>33</v>
      </c>
      <c r="F14" s="287">
        <v>0</v>
      </c>
      <c r="G14" s="279" t="s">
        <v>13</v>
      </c>
      <c r="H14" s="287">
        <v>0.375</v>
      </c>
      <c r="I14" s="290" t="s">
        <v>63</v>
      </c>
      <c r="J14" s="287">
        <v>2.0833333333333332e-002</v>
      </c>
      <c r="K14" s="291" t="s">
        <v>10</v>
      </c>
      <c r="L14" s="286">
        <f t="shared" si="1"/>
        <v>8.5</v>
      </c>
      <c r="N14" s="292" t="s">
        <v>217</v>
      </c>
    </row>
    <row r="15" spans="2:14">
      <c r="B15" s="279">
        <v>10</v>
      </c>
      <c r="C15" s="280" t="s">
        <v>44</v>
      </c>
      <c r="D15" s="284" t="str">
        <f t="shared" si="0"/>
        <v>j</v>
      </c>
      <c r="E15" s="279" t="s">
        <v>33</v>
      </c>
      <c r="F15" s="287"/>
      <c r="G15" s="279" t="s">
        <v>13</v>
      </c>
      <c r="H15" s="287"/>
      <c r="I15" s="290" t="s">
        <v>63</v>
      </c>
      <c r="J15" s="287">
        <v>0</v>
      </c>
      <c r="K15" s="291" t="s">
        <v>10</v>
      </c>
      <c r="L15" s="286" t="str">
        <f t="shared" si="1"/>
        <v/>
      </c>
      <c r="N15" s="292"/>
    </row>
    <row r="16" spans="2:14">
      <c r="B16" s="279">
        <v>11</v>
      </c>
      <c r="C16" s="280" t="s">
        <v>72</v>
      </c>
      <c r="D16" s="284" t="str">
        <f t="shared" si="0"/>
        <v>k</v>
      </c>
      <c r="E16" s="279" t="s">
        <v>33</v>
      </c>
      <c r="F16" s="287"/>
      <c r="G16" s="279" t="s">
        <v>13</v>
      </c>
      <c r="H16" s="287"/>
      <c r="I16" s="290" t="s">
        <v>63</v>
      </c>
      <c r="J16" s="287">
        <v>0</v>
      </c>
      <c r="K16" s="291" t="s">
        <v>10</v>
      </c>
      <c r="L16" s="286" t="str">
        <f t="shared" si="1"/>
        <v/>
      </c>
      <c r="N16" s="292"/>
    </row>
    <row r="17" spans="2:14">
      <c r="B17" s="279">
        <v>12</v>
      </c>
      <c r="C17" s="280" t="s">
        <v>74</v>
      </c>
      <c r="D17" s="284" t="str">
        <f t="shared" si="0"/>
        <v>l</v>
      </c>
      <c r="E17" s="279" t="s">
        <v>33</v>
      </c>
      <c r="F17" s="287"/>
      <c r="G17" s="279" t="s">
        <v>13</v>
      </c>
      <c r="H17" s="287"/>
      <c r="I17" s="290" t="s">
        <v>63</v>
      </c>
      <c r="J17" s="287">
        <v>0</v>
      </c>
      <c r="K17" s="291" t="s">
        <v>10</v>
      </c>
      <c r="L17" s="286" t="str">
        <f t="shared" si="1"/>
        <v/>
      </c>
      <c r="N17" s="292"/>
    </row>
    <row r="18" spans="2:14">
      <c r="B18" s="279">
        <v>13</v>
      </c>
      <c r="C18" s="280" t="s">
        <v>8</v>
      </c>
      <c r="D18" s="284" t="str">
        <f t="shared" si="0"/>
        <v>m</v>
      </c>
      <c r="E18" s="279" t="s">
        <v>33</v>
      </c>
      <c r="F18" s="287"/>
      <c r="G18" s="279" t="s">
        <v>13</v>
      </c>
      <c r="H18" s="287"/>
      <c r="I18" s="290" t="s">
        <v>63</v>
      </c>
      <c r="J18" s="287">
        <v>0</v>
      </c>
      <c r="K18" s="291" t="s">
        <v>10</v>
      </c>
      <c r="L18" s="286" t="str">
        <f t="shared" si="1"/>
        <v/>
      </c>
      <c r="N18" s="292"/>
    </row>
    <row r="19" spans="2:14">
      <c r="B19" s="279">
        <v>14</v>
      </c>
      <c r="C19" s="280" t="s">
        <v>17</v>
      </c>
      <c r="D19" s="284" t="str">
        <f t="shared" si="0"/>
        <v>n</v>
      </c>
      <c r="E19" s="279" t="s">
        <v>33</v>
      </c>
      <c r="F19" s="287"/>
      <c r="G19" s="279" t="s">
        <v>13</v>
      </c>
      <c r="H19" s="287"/>
      <c r="I19" s="290" t="s">
        <v>63</v>
      </c>
      <c r="J19" s="287">
        <v>0</v>
      </c>
      <c r="K19" s="291" t="s">
        <v>10</v>
      </c>
      <c r="L19" s="286" t="str">
        <f t="shared" si="1"/>
        <v/>
      </c>
      <c r="N19" s="292"/>
    </row>
    <row r="20" spans="2:14">
      <c r="B20" s="279">
        <v>15</v>
      </c>
      <c r="C20" s="280" t="s">
        <v>35</v>
      </c>
      <c r="D20" s="284" t="str">
        <f t="shared" si="0"/>
        <v>o</v>
      </c>
      <c r="E20" s="279" t="s">
        <v>33</v>
      </c>
      <c r="F20" s="287"/>
      <c r="G20" s="279" t="s">
        <v>13</v>
      </c>
      <c r="H20" s="287"/>
      <c r="I20" s="290" t="s">
        <v>63</v>
      </c>
      <c r="J20" s="287">
        <v>0</v>
      </c>
      <c r="K20" s="291" t="s">
        <v>10</v>
      </c>
      <c r="L20" s="286" t="str">
        <f t="shared" si="1"/>
        <v/>
      </c>
      <c r="N20" s="292"/>
    </row>
    <row r="21" spans="2:14">
      <c r="B21" s="279">
        <v>16</v>
      </c>
      <c r="C21" s="280" t="s">
        <v>26</v>
      </c>
      <c r="D21" s="284" t="str">
        <f t="shared" si="0"/>
        <v>p</v>
      </c>
      <c r="E21" s="279" t="s">
        <v>33</v>
      </c>
      <c r="F21" s="287"/>
      <c r="G21" s="279" t="s">
        <v>13</v>
      </c>
      <c r="H21" s="287"/>
      <c r="I21" s="290" t="s">
        <v>63</v>
      </c>
      <c r="J21" s="287">
        <v>0</v>
      </c>
      <c r="K21" s="291" t="s">
        <v>10</v>
      </c>
      <c r="L21" s="286" t="str">
        <f t="shared" si="1"/>
        <v/>
      </c>
      <c r="N21" s="292"/>
    </row>
    <row r="22" spans="2:14">
      <c r="B22" s="279">
        <v>17</v>
      </c>
      <c r="C22" s="280" t="s">
        <v>75</v>
      </c>
      <c r="D22" s="284" t="str">
        <f t="shared" si="0"/>
        <v>q</v>
      </c>
      <c r="E22" s="279" t="s">
        <v>33</v>
      </c>
      <c r="F22" s="287"/>
      <c r="G22" s="279" t="s">
        <v>13</v>
      </c>
      <c r="H22" s="287"/>
      <c r="I22" s="290" t="s">
        <v>63</v>
      </c>
      <c r="J22" s="287">
        <v>0</v>
      </c>
      <c r="K22" s="291" t="s">
        <v>10</v>
      </c>
      <c r="L22" s="286" t="str">
        <f t="shared" si="1"/>
        <v/>
      </c>
      <c r="N22" s="292"/>
    </row>
    <row r="23" spans="2:14">
      <c r="B23" s="279">
        <v>18</v>
      </c>
      <c r="C23" s="280" t="s">
        <v>66</v>
      </c>
      <c r="D23" s="284" t="str">
        <f t="shared" si="0"/>
        <v>r</v>
      </c>
      <c r="E23" s="279" t="s">
        <v>33</v>
      </c>
      <c r="F23" s="288"/>
      <c r="G23" s="279" t="s">
        <v>13</v>
      </c>
      <c r="H23" s="288"/>
      <c r="I23" s="290" t="s">
        <v>63</v>
      </c>
      <c r="J23" s="288"/>
      <c r="K23" s="291" t="s">
        <v>10</v>
      </c>
      <c r="L23" s="280">
        <v>1</v>
      </c>
      <c r="N23" s="292"/>
    </row>
    <row r="24" spans="2:14">
      <c r="B24" s="279">
        <v>19</v>
      </c>
      <c r="C24" s="280" t="s">
        <v>77</v>
      </c>
      <c r="D24" s="284" t="str">
        <f t="shared" si="0"/>
        <v>s</v>
      </c>
      <c r="E24" s="279" t="s">
        <v>33</v>
      </c>
      <c r="F24" s="288"/>
      <c r="G24" s="279" t="s">
        <v>13</v>
      </c>
      <c r="H24" s="288"/>
      <c r="I24" s="290" t="s">
        <v>63</v>
      </c>
      <c r="J24" s="288"/>
      <c r="K24" s="291" t="s">
        <v>10</v>
      </c>
      <c r="L24" s="280">
        <v>2</v>
      </c>
      <c r="N24" s="292"/>
    </row>
    <row r="25" spans="2:14">
      <c r="B25" s="279">
        <v>20</v>
      </c>
      <c r="C25" s="280" t="s">
        <v>16</v>
      </c>
      <c r="D25" s="284" t="str">
        <f t="shared" si="0"/>
        <v>t</v>
      </c>
      <c r="E25" s="279" t="s">
        <v>33</v>
      </c>
      <c r="F25" s="288"/>
      <c r="G25" s="279" t="s">
        <v>13</v>
      </c>
      <c r="H25" s="288"/>
      <c r="I25" s="290" t="s">
        <v>63</v>
      </c>
      <c r="J25" s="288"/>
      <c r="K25" s="291" t="s">
        <v>10</v>
      </c>
      <c r="L25" s="280">
        <v>3</v>
      </c>
      <c r="N25" s="292"/>
    </row>
    <row r="26" spans="2:14">
      <c r="B26" s="279">
        <v>21</v>
      </c>
      <c r="C26" s="280" t="s">
        <v>78</v>
      </c>
      <c r="D26" s="284" t="str">
        <f t="shared" si="0"/>
        <v>u</v>
      </c>
      <c r="E26" s="279" t="s">
        <v>33</v>
      </c>
      <c r="F26" s="288"/>
      <c r="G26" s="279" t="s">
        <v>13</v>
      </c>
      <c r="H26" s="288"/>
      <c r="I26" s="290" t="s">
        <v>63</v>
      </c>
      <c r="J26" s="288"/>
      <c r="K26" s="291" t="s">
        <v>10</v>
      </c>
      <c r="L26" s="280">
        <v>4</v>
      </c>
      <c r="N26" s="292"/>
    </row>
    <row r="27" spans="2:14">
      <c r="B27" s="279">
        <v>22</v>
      </c>
      <c r="C27" s="280" t="s">
        <v>79</v>
      </c>
      <c r="D27" s="284" t="str">
        <f t="shared" si="0"/>
        <v>v</v>
      </c>
      <c r="E27" s="279" t="s">
        <v>33</v>
      </c>
      <c r="F27" s="288"/>
      <c r="G27" s="279" t="s">
        <v>13</v>
      </c>
      <c r="H27" s="288"/>
      <c r="I27" s="290" t="s">
        <v>63</v>
      </c>
      <c r="J27" s="288"/>
      <c r="K27" s="291" t="s">
        <v>10</v>
      </c>
      <c r="L27" s="280">
        <v>5</v>
      </c>
      <c r="N27" s="292"/>
    </row>
    <row r="28" spans="2:14">
      <c r="B28" s="279">
        <v>23</v>
      </c>
      <c r="C28" s="280" t="s">
        <v>58</v>
      </c>
      <c r="D28" s="284" t="str">
        <f t="shared" si="0"/>
        <v>w</v>
      </c>
      <c r="E28" s="279" t="s">
        <v>33</v>
      </c>
      <c r="F28" s="288"/>
      <c r="G28" s="279" t="s">
        <v>13</v>
      </c>
      <c r="H28" s="288"/>
      <c r="I28" s="290" t="s">
        <v>63</v>
      </c>
      <c r="J28" s="288"/>
      <c r="K28" s="291" t="s">
        <v>10</v>
      </c>
      <c r="L28" s="280">
        <v>6</v>
      </c>
      <c r="N28" s="292"/>
    </row>
    <row r="29" spans="2:14">
      <c r="B29" s="279">
        <v>24</v>
      </c>
      <c r="C29" s="280" t="s">
        <v>80</v>
      </c>
      <c r="D29" s="284" t="str">
        <f t="shared" si="0"/>
        <v>x</v>
      </c>
      <c r="E29" s="279" t="s">
        <v>33</v>
      </c>
      <c r="F29" s="288"/>
      <c r="G29" s="279" t="s">
        <v>13</v>
      </c>
      <c r="H29" s="288"/>
      <c r="I29" s="290" t="s">
        <v>63</v>
      </c>
      <c r="J29" s="288"/>
      <c r="K29" s="291" t="s">
        <v>10</v>
      </c>
      <c r="L29" s="280">
        <v>7</v>
      </c>
      <c r="N29" s="292"/>
    </row>
    <row r="30" spans="2:14">
      <c r="B30" s="279">
        <v>25</v>
      </c>
      <c r="C30" s="280" t="s">
        <v>83</v>
      </c>
      <c r="D30" s="284" t="str">
        <f t="shared" si="0"/>
        <v>y</v>
      </c>
      <c r="E30" s="279" t="s">
        <v>33</v>
      </c>
      <c r="F30" s="288"/>
      <c r="G30" s="279" t="s">
        <v>13</v>
      </c>
      <c r="H30" s="288"/>
      <c r="I30" s="290" t="s">
        <v>63</v>
      </c>
      <c r="J30" s="288"/>
      <c r="K30" s="291" t="s">
        <v>10</v>
      </c>
      <c r="L30" s="280">
        <v>8</v>
      </c>
      <c r="N30" s="292"/>
    </row>
    <row r="31" spans="2:14">
      <c r="B31" s="279">
        <v>26</v>
      </c>
      <c r="C31" s="280" t="s">
        <v>2</v>
      </c>
      <c r="D31" s="284" t="str">
        <f t="shared" si="0"/>
        <v>z</v>
      </c>
      <c r="E31" s="279" t="s">
        <v>33</v>
      </c>
      <c r="F31" s="288"/>
      <c r="G31" s="279" t="s">
        <v>13</v>
      </c>
      <c r="H31" s="288"/>
      <c r="I31" s="290" t="s">
        <v>63</v>
      </c>
      <c r="J31" s="288"/>
      <c r="K31" s="291" t="s">
        <v>10</v>
      </c>
      <c r="L31" s="280">
        <v>1</v>
      </c>
      <c r="N31" s="292"/>
    </row>
    <row r="32" spans="2:14">
      <c r="B32" s="279">
        <v>27</v>
      </c>
      <c r="C32" s="280" t="s">
        <v>80</v>
      </c>
      <c r="D32" s="284" t="str">
        <f t="shared" si="0"/>
        <v>x</v>
      </c>
      <c r="E32" s="279" t="s">
        <v>33</v>
      </c>
      <c r="F32" s="288"/>
      <c r="G32" s="279" t="s">
        <v>13</v>
      </c>
      <c r="H32" s="288"/>
      <c r="I32" s="290" t="s">
        <v>63</v>
      </c>
      <c r="J32" s="288"/>
      <c r="K32" s="291" t="s">
        <v>10</v>
      </c>
      <c r="L32" s="280">
        <v>2</v>
      </c>
      <c r="N32" s="292"/>
    </row>
    <row r="33" spans="2:14">
      <c r="B33" s="279">
        <v>28</v>
      </c>
      <c r="C33" s="280" t="s">
        <v>84</v>
      </c>
      <c r="D33" s="284" t="str">
        <f t="shared" si="0"/>
        <v>aa</v>
      </c>
      <c r="E33" s="279" t="s">
        <v>33</v>
      </c>
      <c r="F33" s="288"/>
      <c r="G33" s="279" t="s">
        <v>13</v>
      </c>
      <c r="H33" s="288"/>
      <c r="I33" s="290" t="s">
        <v>63</v>
      </c>
      <c r="J33" s="288"/>
      <c r="K33" s="291" t="s">
        <v>10</v>
      </c>
      <c r="L33" s="280">
        <v>3</v>
      </c>
      <c r="N33" s="292"/>
    </row>
    <row r="34" spans="2:14">
      <c r="B34" s="279">
        <v>29</v>
      </c>
      <c r="C34" s="280" t="s">
        <v>85</v>
      </c>
      <c r="D34" s="284" t="str">
        <f t="shared" si="0"/>
        <v>ab</v>
      </c>
      <c r="E34" s="279" t="s">
        <v>33</v>
      </c>
      <c r="F34" s="288"/>
      <c r="G34" s="279" t="s">
        <v>13</v>
      </c>
      <c r="H34" s="288"/>
      <c r="I34" s="290" t="s">
        <v>63</v>
      </c>
      <c r="J34" s="288"/>
      <c r="K34" s="291" t="s">
        <v>10</v>
      </c>
      <c r="L34" s="280">
        <v>4</v>
      </c>
      <c r="N34" s="292"/>
    </row>
    <row r="35" spans="2:14">
      <c r="B35" s="279">
        <v>30</v>
      </c>
      <c r="C35" s="280" t="s">
        <v>86</v>
      </c>
      <c r="D35" s="284" t="str">
        <f t="shared" si="0"/>
        <v>ac</v>
      </c>
      <c r="E35" s="279" t="s">
        <v>33</v>
      </c>
      <c r="F35" s="288"/>
      <c r="G35" s="279" t="s">
        <v>13</v>
      </c>
      <c r="H35" s="288"/>
      <c r="I35" s="290" t="s">
        <v>63</v>
      </c>
      <c r="J35" s="288"/>
      <c r="K35" s="291" t="s">
        <v>10</v>
      </c>
      <c r="L35" s="280">
        <v>5</v>
      </c>
      <c r="N35" s="292"/>
    </row>
    <row r="36" spans="2:14">
      <c r="B36" s="279">
        <v>31</v>
      </c>
      <c r="C36" s="280" t="s">
        <v>87</v>
      </c>
      <c r="D36" s="284" t="str">
        <f t="shared" si="0"/>
        <v>ad</v>
      </c>
      <c r="E36" s="279" t="s">
        <v>33</v>
      </c>
      <c r="F36" s="288"/>
      <c r="G36" s="279" t="s">
        <v>13</v>
      </c>
      <c r="H36" s="288"/>
      <c r="I36" s="290" t="s">
        <v>63</v>
      </c>
      <c r="J36" s="288"/>
      <c r="K36" s="291" t="s">
        <v>10</v>
      </c>
      <c r="L36" s="280">
        <v>6</v>
      </c>
      <c r="N36" s="292"/>
    </row>
    <row r="37" spans="2:14">
      <c r="B37" s="279">
        <v>32</v>
      </c>
      <c r="C37" s="280" t="s">
        <v>90</v>
      </c>
      <c r="D37" s="284" t="str">
        <f t="shared" si="0"/>
        <v>ae</v>
      </c>
      <c r="E37" s="279" t="s">
        <v>33</v>
      </c>
      <c r="F37" s="288"/>
      <c r="G37" s="279" t="s">
        <v>13</v>
      </c>
      <c r="H37" s="288"/>
      <c r="I37" s="290" t="s">
        <v>63</v>
      </c>
      <c r="J37" s="288"/>
      <c r="K37" s="291" t="s">
        <v>10</v>
      </c>
      <c r="L37" s="280">
        <v>7</v>
      </c>
      <c r="N37" s="292"/>
    </row>
    <row r="38" spans="2:14">
      <c r="B38" s="279">
        <v>33</v>
      </c>
      <c r="C38" s="280" t="s">
        <v>92</v>
      </c>
      <c r="D38" s="284" t="str">
        <f t="shared" si="0"/>
        <v>af</v>
      </c>
      <c r="E38" s="279" t="s">
        <v>33</v>
      </c>
      <c r="F38" s="288"/>
      <c r="G38" s="279" t="s">
        <v>13</v>
      </c>
      <c r="H38" s="288"/>
      <c r="I38" s="290" t="s">
        <v>63</v>
      </c>
      <c r="J38" s="288"/>
      <c r="K38" s="291" t="s">
        <v>10</v>
      </c>
      <c r="L38" s="280">
        <v>8</v>
      </c>
      <c r="N38" s="292"/>
    </row>
    <row r="39" spans="2:14">
      <c r="B39" s="279">
        <v>34</v>
      </c>
      <c r="C39" s="281" t="s">
        <v>117</v>
      </c>
      <c r="D39" s="284"/>
      <c r="E39" s="279" t="s">
        <v>33</v>
      </c>
      <c r="F39" s="287">
        <v>0.29166666666666669</v>
      </c>
      <c r="G39" s="279" t="s">
        <v>13</v>
      </c>
      <c r="H39" s="287">
        <v>0.39583333333333331</v>
      </c>
      <c r="I39" s="290" t="s">
        <v>63</v>
      </c>
      <c r="J39" s="287">
        <v>0</v>
      </c>
      <c r="K39" s="291" t="s">
        <v>10</v>
      </c>
      <c r="L39" s="286">
        <f>IF(OR(F39="",H39=""),"",(H39+IF(F39&gt;H39,1,0)-F39-J39)*24)</f>
        <v>2.4999999999999991</v>
      </c>
      <c r="N39" s="292"/>
    </row>
    <row r="40" spans="2:14">
      <c r="B40" s="279"/>
      <c r="C40" s="282" t="s">
        <v>62</v>
      </c>
      <c r="D40" s="284"/>
      <c r="E40" s="279" t="s">
        <v>33</v>
      </c>
      <c r="F40" s="287">
        <v>0.6875</v>
      </c>
      <c r="G40" s="279" t="s">
        <v>13</v>
      </c>
      <c r="H40" s="287">
        <v>0.83333333333333337</v>
      </c>
      <c r="I40" s="290" t="s">
        <v>63</v>
      </c>
      <c r="J40" s="287">
        <v>0</v>
      </c>
      <c r="K40" s="291" t="s">
        <v>10</v>
      </c>
      <c r="L40" s="286">
        <f>IF(OR(F40="",H40=""),"",(H40+IF(F40&gt;H40,1,0)-F40-J40)*24)</f>
        <v>3.5000000000000009</v>
      </c>
      <c r="N40" s="292"/>
    </row>
    <row r="41" spans="2:14">
      <c r="B41" s="279"/>
      <c r="C41" s="283" t="s">
        <v>62</v>
      </c>
      <c r="D41" s="284" t="str">
        <f>C39</f>
        <v>ag</v>
      </c>
      <c r="E41" s="279" t="s">
        <v>33</v>
      </c>
      <c r="F41" s="287" t="s">
        <v>62</v>
      </c>
      <c r="G41" s="279" t="s">
        <v>13</v>
      </c>
      <c r="H41" s="287" t="s">
        <v>62</v>
      </c>
      <c r="I41" s="290" t="s">
        <v>63</v>
      </c>
      <c r="J41" s="287" t="s">
        <v>62</v>
      </c>
      <c r="K41" s="291" t="s">
        <v>10</v>
      </c>
      <c r="L41" s="286">
        <f>IF(OR(L39="",L40=""),"",L39+L40)</f>
        <v>6</v>
      </c>
      <c r="N41" s="292" t="s">
        <v>5</v>
      </c>
    </row>
    <row r="42" spans="2:14">
      <c r="B42" s="279"/>
      <c r="C42" s="281" t="s">
        <v>71</v>
      </c>
      <c r="D42" s="284"/>
      <c r="E42" s="279" t="s">
        <v>33</v>
      </c>
      <c r="F42" s="287"/>
      <c r="G42" s="279" t="s">
        <v>13</v>
      </c>
      <c r="H42" s="287"/>
      <c r="I42" s="290" t="s">
        <v>63</v>
      </c>
      <c r="J42" s="287">
        <v>0</v>
      </c>
      <c r="K42" s="291" t="s">
        <v>10</v>
      </c>
      <c r="L42" s="286" t="str">
        <f>IF(OR(F42="",H42=""),"",(H42+IF(F42&gt;H42,1,0)-F42-J42)*24)</f>
        <v/>
      </c>
      <c r="N42" s="292"/>
    </row>
    <row r="43" spans="2:14">
      <c r="B43" s="279">
        <v>35</v>
      </c>
      <c r="C43" s="282" t="s">
        <v>62</v>
      </c>
      <c r="D43" s="284"/>
      <c r="E43" s="279" t="s">
        <v>33</v>
      </c>
      <c r="F43" s="287"/>
      <c r="G43" s="279" t="s">
        <v>13</v>
      </c>
      <c r="H43" s="287"/>
      <c r="I43" s="290" t="s">
        <v>63</v>
      </c>
      <c r="J43" s="287">
        <v>0</v>
      </c>
      <c r="K43" s="291" t="s">
        <v>10</v>
      </c>
      <c r="L43" s="286" t="str">
        <f>IF(OR(F43="",H43=""),"",(H43+IF(F43&gt;H43,1,0)-F43-J43)*24)</f>
        <v/>
      </c>
      <c r="N43" s="292"/>
    </row>
    <row r="44" spans="2:14">
      <c r="B44" s="279"/>
      <c r="C44" s="283" t="s">
        <v>62</v>
      </c>
      <c r="D44" s="284" t="str">
        <f>C42</f>
        <v>ah</v>
      </c>
      <c r="E44" s="279" t="s">
        <v>33</v>
      </c>
      <c r="F44" s="287" t="s">
        <v>62</v>
      </c>
      <c r="G44" s="279" t="s">
        <v>13</v>
      </c>
      <c r="H44" s="287" t="s">
        <v>62</v>
      </c>
      <c r="I44" s="290" t="s">
        <v>63</v>
      </c>
      <c r="J44" s="287" t="s">
        <v>62</v>
      </c>
      <c r="K44" s="291" t="s">
        <v>10</v>
      </c>
      <c r="L44" s="286" t="str">
        <f>IF(OR(L42="",L43=""),"",L42+L43)</f>
        <v/>
      </c>
      <c r="N44" s="292" t="s">
        <v>200</v>
      </c>
    </row>
    <row r="45" spans="2:14">
      <c r="B45" s="279"/>
      <c r="C45" s="281" t="s">
        <v>171</v>
      </c>
      <c r="D45" s="284"/>
      <c r="E45" s="279" t="s">
        <v>33</v>
      </c>
      <c r="F45" s="287"/>
      <c r="G45" s="279" t="s">
        <v>13</v>
      </c>
      <c r="H45" s="287"/>
      <c r="I45" s="290" t="s">
        <v>63</v>
      </c>
      <c r="J45" s="287">
        <v>0</v>
      </c>
      <c r="K45" s="291" t="s">
        <v>10</v>
      </c>
      <c r="L45" s="286" t="str">
        <f>IF(OR(F45="",H45=""),"",(H45+IF(F45&gt;H45,1,0)-F45-J45)*24)</f>
        <v/>
      </c>
      <c r="N45" s="292"/>
    </row>
    <row r="46" spans="2:14">
      <c r="B46" s="279">
        <v>36</v>
      </c>
      <c r="C46" s="282" t="s">
        <v>62</v>
      </c>
      <c r="D46" s="284"/>
      <c r="E46" s="279" t="s">
        <v>33</v>
      </c>
      <c r="F46" s="287"/>
      <c r="G46" s="279" t="s">
        <v>13</v>
      </c>
      <c r="H46" s="287"/>
      <c r="I46" s="290" t="s">
        <v>63</v>
      </c>
      <c r="J46" s="287">
        <v>0</v>
      </c>
      <c r="K46" s="291" t="s">
        <v>10</v>
      </c>
      <c r="L46" s="286" t="str">
        <f>IF(OR(F46="",H46=""),"",(H46+IF(F46&gt;H46,1,0)-F46-J46)*24)</f>
        <v/>
      </c>
      <c r="N46" s="292"/>
    </row>
    <row r="47" spans="2:14">
      <c r="B47" s="279"/>
      <c r="C47" s="283" t="s">
        <v>62</v>
      </c>
      <c r="D47" s="284" t="str">
        <f>C45</f>
        <v>ai</v>
      </c>
      <c r="E47" s="279" t="s">
        <v>33</v>
      </c>
      <c r="F47" s="287" t="s">
        <v>62</v>
      </c>
      <c r="G47" s="279" t="s">
        <v>13</v>
      </c>
      <c r="H47" s="287" t="s">
        <v>62</v>
      </c>
      <c r="I47" s="290" t="s">
        <v>63</v>
      </c>
      <c r="J47" s="287" t="s">
        <v>62</v>
      </c>
      <c r="K47" s="291" t="s">
        <v>10</v>
      </c>
      <c r="L47" s="286" t="str">
        <f>IF(OR(L45="",L46=""),"",L45+L46)</f>
        <v/>
      </c>
      <c r="N47" s="292" t="s">
        <v>200</v>
      </c>
    </row>
    <row r="49" spans="3:4">
      <c r="C49" s="277" t="s">
        <v>111</v>
      </c>
      <c r="D49" s="277"/>
    </row>
    <row r="50" spans="3:4">
      <c r="C50" s="277" t="s">
        <v>201</v>
      </c>
      <c r="D50" s="277"/>
    </row>
    <row r="51" spans="3:4">
      <c r="C51" s="277" t="s">
        <v>202</v>
      </c>
      <c r="D51" s="277"/>
    </row>
    <row r="52" spans="3:4">
      <c r="C52" s="277" t="s">
        <v>203</v>
      </c>
      <c r="D52" s="277"/>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B68"/>
  <sheetViews>
    <sheetView workbookViewId="0"/>
  </sheetViews>
  <sheetFormatPr defaultColWidth="9" defaultRowHeight="18"/>
  <cols>
    <col min="1" max="1" width="1.3984375" style="293" customWidth="1"/>
    <col min="2" max="3" width="9" style="293"/>
    <col min="4" max="4" width="40.59765625" style="293" customWidth="1"/>
    <col min="5" max="16384" width="9" style="293"/>
  </cols>
  <sheetData>
    <row r="1" spans="2:11">
      <c r="B1" s="293" t="s">
        <v>120</v>
      </c>
      <c r="D1" s="300"/>
      <c r="E1" s="300"/>
      <c r="F1" s="300"/>
    </row>
    <row r="2" spans="2:11" s="294" customFormat="1" ht="20.25" customHeight="1">
      <c r="B2" s="296" t="s">
        <v>116</v>
      </c>
      <c r="C2" s="296"/>
      <c r="D2" s="300"/>
      <c r="E2" s="300"/>
      <c r="F2" s="300"/>
    </row>
    <row r="3" spans="2:11" s="294" customFormat="1" ht="20.25" customHeight="1">
      <c r="B3" s="296"/>
      <c r="C3" s="296"/>
      <c r="D3" s="300"/>
      <c r="E3" s="300"/>
      <c r="F3" s="300"/>
    </row>
    <row r="4" spans="2:11" s="295" customFormat="1" ht="20.25" customHeight="1">
      <c r="B4" s="297"/>
      <c r="C4" s="300" t="s">
        <v>192</v>
      </c>
      <c r="D4" s="300"/>
      <c r="F4" s="310" t="s">
        <v>194</v>
      </c>
      <c r="G4" s="310"/>
      <c r="H4" s="310"/>
      <c r="I4" s="310"/>
      <c r="J4" s="310"/>
      <c r="K4" s="310"/>
    </row>
    <row r="5" spans="2:11" s="295" customFormat="1" ht="20.25" customHeight="1">
      <c r="B5" s="298"/>
      <c r="C5" s="300" t="s">
        <v>195</v>
      </c>
      <c r="D5" s="300"/>
      <c r="F5" s="310"/>
      <c r="G5" s="310"/>
      <c r="H5" s="310"/>
      <c r="I5" s="310"/>
      <c r="J5" s="310"/>
      <c r="K5" s="310"/>
    </row>
    <row r="6" spans="2:11" s="294" customFormat="1" ht="20.25" customHeight="1">
      <c r="B6" s="299" t="s">
        <v>187</v>
      </c>
      <c r="C6" s="300"/>
      <c r="D6" s="300"/>
      <c r="E6" s="14"/>
      <c r="F6" s="307"/>
    </row>
    <row r="7" spans="2:11" s="294" customFormat="1" ht="20.25" customHeight="1">
      <c r="B7" s="296"/>
      <c r="C7" s="296"/>
      <c r="D7" s="300"/>
      <c r="E7" s="14"/>
      <c r="F7" s="307"/>
    </row>
    <row r="8" spans="2:11" s="294" customFormat="1" ht="20.25" customHeight="1">
      <c r="B8" s="300" t="s">
        <v>121</v>
      </c>
      <c r="C8" s="296"/>
      <c r="D8" s="300"/>
      <c r="E8" s="14"/>
      <c r="F8" s="307"/>
    </row>
    <row r="9" spans="2:11" s="294" customFormat="1" ht="20.25" customHeight="1">
      <c r="B9" s="296"/>
      <c r="C9" s="296"/>
      <c r="D9" s="300"/>
      <c r="E9" s="300"/>
      <c r="F9" s="300"/>
    </row>
    <row r="10" spans="2:11" s="294" customFormat="1" ht="20.25" customHeight="1">
      <c r="B10" s="300" t="s">
        <v>209</v>
      </c>
      <c r="C10" s="296"/>
      <c r="D10" s="300"/>
      <c r="E10" s="300"/>
      <c r="F10" s="300"/>
    </row>
    <row r="11" spans="2:11" s="294" customFormat="1" ht="20.25" customHeight="1">
      <c r="B11" s="300"/>
      <c r="C11" s="296"/>
      <c r="D11" s="300"/>
    </row>
    <row r="12" spans="2:11" s="294" customFormat="1" ht="20.25" customHeight="1">
      <c r="B12" s="300" t="s">
        <v>216</v>
      </c>
      <c r="C12" s="296"/>
      <c r="D12" s="300"/>
    </row>
    <row r="13" spans="2:11" s="294" customFormat="1" ht="20.25" customHeight="1">
      <c r="B13" s="300"/>
      <c r="C13" s="296"/>
      <c r="D13" s="300"/>
    </row>
    <row r="14" spans="2:11" s="294" customFormat="1" ht="20.25" customHeight="1">
      <c r="B14" s="300" t="s">
        <v>104</v>
      </c>
      <c r="C14" s="296"/>
      <c r="D14" s="300"/>
    </row>
    <row r="15" spans="2:11" s="294" customFormat="1" ht="20.25" customHeight="1">
      <c r="B15" s="300"/>
      <c r="C15" s="296"/>
      <c r="D15" s="300"/>
    </row>
    <row r="16" spans="2:11" s="294" customFormat="1" ht="20.25" customHeight="1">
      <c r="B16" s="300" t="s">
        <v>248</v>
      </c>
      <c r="C16" s="296"/>
      <c r="D16" s="300"/>
    </row>
    <row r="17" spans="2:25" s="294" customFormat="1" ht="20.25" customHeight="1">
      <c r="B17" s="300" t="s">
        <v>247</v>
      </c>
      <c r="C17" s="296"/>
      <c r="D17" s="300"/>
    </row>
    <row r="18" spans="2:25" s="294" customFormat="1" ht="20.25" customHeight="1">
      <c r="B18" s="300"/>
      <c r="C18" s="296"/>
      <c r="D18" s="300"/>
    </row>
    <row r="19" spans="2:25" s="294" customFormat="1" ht="17.25" customHeight="1">
      <c r="B19" s="300" t="s">
        <v>25</v>
      </c>
      <c r="C19" s="300"/>
      <c r="D19" s="300"/>
    </row>
    <row r="20" spans="2:25" s="294" customFormat="1" ht="17.25" customHeight="1">
      <c r="B20" s="300" t="s">
        <v>184</v>
      </c>
      <c r="C20" s="300"/>
      <c r="D20" s="300"/>
    </row>
    <row r="21" spans="2:25" s="294" customFormat="1" ht="17.25" customHeight="1">
      <c r="B21" s="300"/>
      <c r="C21" s="300"/>
      <c r="D21" s="300"/>
    </row>
    <row r="22" spans="2:25" s="294" customFormat="1" ht="17.25" customHeight="1">
      <c r="B22" s="300"/>
      <c r="C22" s="304" t="s">
        <v>40</v>
      </c>
      <c r="D22" s="304" t="s">
        <v>15</v>
      </c>
    </row>
    <row r="23" spans="2:25" s="294" customFormat="1" ht="17.25" customHeight="1">
      <c r="B23" s="300"/>
      <c r="C23" s="304">
        <v>1</v>
      </c>
      <c r="D23" s="306" t="s">
        <v>94</v>
      </c>
    </row>
    <row r="24" spans="2:25" s="294" customFormat="1" ht="17.25" customHeight="1">
      <c r="B24" s="300"/>
      <c r="C24" s="304">
        <v>2</v>
      </c>
      <c r="D24" s="306" t="s">
        <v>128</v>
      </c>
    </row>
    <row r="25" spans="2:25" s="294" customFormat="1" ht="17.25" customHeight="1">
      <c r="B25" s="300"/>
      <c r="C25" s="304">
        <v>3</v>
      </c>
      <c r="D25" s="306" t="s">
        <v>130</v>
      </c>
    </row>
    <row r="26" spans="2:25" s="294" customFormat="1" ht="17.25" customHeight="1">
      <c r="B26" s="300"/>
      <c r="C26" s="304">
        <v>4</v>
      </c>
      <c r="D26" s="306" t="s">
        <v>132</v>
      </c>
    </row>
    <row r="27" spans="2:25" s="294" customFormat="1" ht="17.25" customHeight="1">
      <c r="B27" s="300"/>
      <c r="C27" s="304">
        <v>5</v>
      </c>
      <c r="D27" s="306" t="s">
        <v>133</v>
      </c>
    </row>
    <row r="28" spans="2:25" s="294" customFormat="1" ht="17.25" customHeight="1">
      <c r="B28" s="300"/>
      <c r="C28" s="304">
        <v>6</v>
      </c>
      <c r="D28" s="306" t="s">
        <v>231</v>
      </c>
    </row>
    <row r="29" spans="2:25" s="294" customFormat="1" ht="17.25" customHeight="1">
      <c r="B29" s="300"/>
      <c r="C29" s="14"/>
      <c r="D29" s="307"/>
    </row>
    <row r="30" spans="2:25" s="294" customFormat="1" ht="17.25" customHeight="1">
      <c r="B30" s="300" t="s">
        <v>249</v>
      </c>
      <c r="C30" s="300"/>
      <c r="D30" s="300"/>
      <c r="E30" s="295"/>
      <c r="F30" s="295"/>
    </row>
    <row r="31" spans="2:25" s="294" customFormat="1" ht="17.25" customHeight="1">
      <c r="B31" s="300" t="s">
        <v>122</v>
      </c>
      <c r="C31" s="300"/>
      <c r="D31" s="300"/>
      <c r="E31" s="295"/>
      <c r="F31" s="295"/>
    </row>
    <row r="32" spans="2:25" s="294" customFormat="1" ht="17.25" customHeight="1">
      <c r="B32" s="300"/>
      <c r="C32" s="300"/>
      <c r="D32" s="300"/>
      <c r="E32" s="295"/>
      <c r="F32" s="295"/>
      <c r="G32" s="311"/>
      <c r="H32" s="311"/>
      <c r="J32" s="311"/>
      <c r="K32" s="311"/>
      <c r="L32" s="311"/>
      <c r="M32" s="311"/>
      <c r="N32" s="311"/>
      <c r="O32" s="311"/>
      <c r="R32" s="311"/>
      <c r="S32" s="311"/>
      <c r="T32" s="311"/>
      <c r="W32" s="311"/>
      <c r="X32" s="311"/>
      <c r="Y32" s="311"/>
    </row>
    <row r="33" spans="2:51" s="294" customFormat="1" ht="17.25" customHeight="1">
      <c r="B33" s="300"/>
      <c r="C33" s="304" t="s">
        <v>6</v>
      </c>
      <c r="D33" s="304" t="s">
        <v>0</v>
      </c>
      <c r="E33" s="295"/>
      <c r="F33" s="295"/>
      <c r="G33" s="311"/>
      <c r="H33" s="311"/>
      <c r="J33" s="311"/>
      <c r="K33" s="311"/>
      <c r="L33" s="311"/>
      <c r="M33" s="311"/>
      <c r="N33" s="311"/>
      <c r="O33" s="311"/>
      <c r="R33" s="311"/>
      <c r="S33" s="311"/>
      <c r="T33" s="311"/>
      <c r="W33" s="311"/>
      <c r="X33" s="311"/>
      <c r="Y33" s="311"/>
    </row>
    <row r="34" spans="2:51" s="294" customFormat="1" ht="17.25" customHeight="1">
      <c r="B34" s="300"/>
      <c r="C34" s="304" t="s">
        <v>19</v>
      </c>
      <c r="D34" s="306" t="s">
        <v>123</v>
      </c>
      <c r="E34" s="295"/>
      <c r="F34" s="295"/>
      <c r="G34" s="311"/>
      <c r="H34" s="311"/>
      <c r="J34" s="311"/>
      <c r="K34" s="311"/>
      <c r="L34" s="311"/>
      <c r="M34" s="311"/>
      <c r="N34" s="311"/>
      <c r="O34" s="311"/>
      <c r="R34" s="311"/>
      <c r="S34" s="311"/>
      <c r="T34" s="311"/>
      <c r="W34" s="311"/>
      <c r="X34" s="311"/>
      <c r="Y34" s="311"/>
    </row>
    <row r="35" spans="2:51" s="294" customFormat="1" ht="17.25" customHeight="1">
      <c r="B35" s="300"/>
      <c r="C35" s="304" t="s">
        <v>12</v>
      </c>
      <c r="D35" s="306" t="s">
        <v>124</v>
      </c>
      <c r="E35" s="295"/>
      <c r="F35" s="295"/>
      <c r="G35" s="311"/>
      <c r="H35" s="311"/>
      <c r="J35" s="311"/>
      <c r="K35" s="311"/>
      <c r="L35" s="311"/>
      <c r="M35" s="311"/>
      <c r="N35" s="311"/>
      <c r="O35" s="311"/>
      <c r="R35" s="311"/>
      <c r="S35" s="311"/>
      <c r="T35" s="311"/>
      <c r="W35" s="311"/>
      <c r="X35" s="311"/>
      <c r="Y35" s="311"/>
    </row>
    <row r="36" spans="2:51" s="294" customFormat="1" ht="17.25" customHeight="1">
      <c r="B36" s="300"/>
      <c r="C36" s="304" t="s">
        <v>20</v>
      </c>
      <c r="D36" s="306" t="s">
        <v>125</v>
      </c>
      <c r="E36" s="295"/>
      <c r="F36" s="295"/>
      <c r="G36" s="311"/>
      <c r="H36" s="311"/>
      <c r="J36" s="311"/>
      <c r="K36" s="311"/>
      <c r="L36" s="311"/>
      <c r="M36" s="311"/>
      <c r="N36" s="311"/>
      <c r="O36" s="311"/>
      <c r="R36" s="311"/>
      <c r="S36" s="311"/>
      <c r="T36" s="311"/>
      <c r="W36" s="311"/>
      <c r="X36" s="311"/>
      <c r="Y36" s="311"/>
    </row>
    <row r="37" spans="2:51" s="294" customFormat="1" ht="17.25" customHeight="1">
      <c r="B37" s="300"/>
      <c r="C37" s="304" t="s">
        <v>23</v>
      </c>
      <c r="D37" s="306" t="s">
        <v>188</v>
      </c>
      <c r="E37" s="295"/>
      <c r="F37" s="295"/>
      <c r="G37" s="311"/>
      <c r="H37" s="311"/>
      <c r="J37" s="311"/>
      <c r="K37" s="311"/>
      <c r="L37" s="311"/>
      <c r="M37" s="311"/>
      <c r="N37" s="311"/>
      <c r="O37" s="311"/>
      <c r="R37" s="311"/>
      <c r="S37" s="311"/>
      <c r="T37" s="311"/>
      <c r="W37" s="311"/>
      <c r="X37" s="311"/>
      <c r="Y37" s="311"/>
    </row>
    <row r="38" spans="2:51" s="294" customFormat="1" ht="17.25" customHeight="1">
      <c r="B38" s="300"/>
      <c r="C38" s="300"/>
      <c r="D38" s="300"/>
      <c r="E38" s="295"/>
      <c r="F38" s="295"/>
      <c r="G38" s="311"/>
      <c r="H38" s="311"/>
      <c r="J38" s="311"/>
      <c r="K38" s="311"/>
      <c r="L38" s="311"/>
      <c r="M38" s="311"/>
      <c r="N38" s="311"/>
      <c r="O38" s="311"/>
      <c r="R38" s="311"/>
      <c r="S38" s="311"/>
      <c r="T38" s="311"/>
      <c r="W38" s="311"/>
      <c r="X38" s="311"/>
      <c r="Y38" s="311"/>
    </row>
    <row r="39" spans="2:51" s="294" customFormat="1" ht="17.25" customHeight="1">
      <c r="B39" s="300"/>
      <c r="C39" s="305" t="s">
        <v>24</v>
      </c>
      <c r="D39" s="300"/>
      <c r="E39" s="295"/>
      <c r="F39" s="295"/>
      <c r="G39" s="311"/>
      <c r="H39" s="311"/>
      <c r="J39" s="311"/>
      <c r="K39" s="311"/>
      <c r="L39" s="311"/>
      <c r="M39" s="311"/>
      <c r="N39" s="311"/>
      <c r="O39" s="311"/>
      <c r="R39" s="311"/>
      <c r="S39" s="311"/>
      <c r="T39" s="311"/>
      <c r="W39" s="311"/>
      <c r="X39" s="311"/>
      <c r="Y39" s="311"/>
    </row>
    <row r="40" spans="2:51" s="294" customFormat="1" ht="17.25" customHeight="1">
      <c r="B40" s="295"/>
      <c r="C40" s="300" t="s">
        <v>126</v>
      </c>
      <c r="D40" s="295"/>
      <c r="E40" s="295"/>
      <c r="F40" s="305"/>
      <c r="G40" s="311"/>
      <c r="H40" s="311"/>
      <c r="J40" s="311"/>
      <c r="K40" s="311"/>
      <c r="L40" s="311"/>
      <c r="M40" s="311"/>
      <c r="N40" s="311"/>
      <c r="O40" s="311"/>
      <c r="R40" s="311"/>
      <c r="S40" s="311"/>
      <c r="T40" s="311"/>
      <c r="W40" s="311"/>
      <c r="X40" s="311"/>
      <c r="Y40" s="311"/>
    </row>
    <row r="41" spans="2:51" s="294" customFormat="1" ht="17.25" customHeight="1">
      <c r="B41" s="295"/>
      <c r="C41" s="300" t="s">
        <v>189</v>
      </c>
      <c r="D41" s="295"/>
      <c r="E41" s="295"/>
      <c r="F41" s="300"/>
      <c r="G41" s="311"/>
      <c r="H41" s="311"/>
      <c r="J41" s="311"/>
      <c r="K41" s="311"/>
      <c r="L41" s="311"/>
      <c r="M41" s="311"/>
      <c r="N41" s="311"/>
      <c r="O41" s="311"/>
      <c r="R41" s="311"/>
      <c r="S41" s="311"/>
      <c r="T41" s="311"/>
      <c r="W41" s="311"/>
      <c r="X41" s="311"/>
      <c r="Y41" s="311"/>
    </row>
    <row r="42" spans="2:51" s="294" customFormat="1" ht="17.25" customHeight="1">
      <c r="B42" s="300"/>
      <c r="C42" s="300"/>
      <c r="D42" s="300"/>
      <c r="E42" s="305"/>
      <c r="F42" s="311"/>
      <c r="G42" s="311"/>
      <c r="H42" s="311"/>
      <c r="J42" s="311"/>
      <c r="K42" s="311"/>
      <c r="L42" s="311"/>
      <c r="M42" s="311"/>
      <c r="N42" s="311"/>
      <c r="O42" s="311"/>
      <c r="R42" s="311"/>
      <c r="S42" s="311"/>
      <c r="T42" s="311"/>
      <c r="W42" s="311"/>
      <c r="X42" s="311"/>
      <c r="Y42" s="311"/>
    </row>
    <row r="43" spans="2:51" s="294" customFormat="1" ht="17.25" customHeight="1">
      <c r="B43" s="300" t="s">
        <v>193</v>
      </c>
      <c r="C43" s="300"/>
      <c r="D43" s="300"/>
    </row>
    <row r="44" spans="2:51" s="294" customFormat="1" ht="17.25" customHeight="1">
      <c r="B44" s="300" t="s">
        <v>181</v>
      </c>
      <c r="C44" s="300"/>
      <c r="D44" s="300"/>
    </row>
    <row r="45" spans="2:51" s="294" customFormat="1" ht="17.25" customHeight="1">
      <c r="B45" s="301" t="s">
        <v>182</v>
      </c>
      <c r="C45" s="295"/>
      <c r="D45" s="295"/>
      <c r="E45" s="308"/>
      <c r="F45" s="308"/>
      <c r="G45" s="308"/>
      <c r="H45" s="308"/>
      <c r="I45" s="308"/>
      <c r="J45" s="308"/>
      <c r="K45" s="308"/>
      <c r="L45" s="308"/>
      <c r="M45" s="308"/>
      <c r="N45" s="308"/>
      <c r="O45" s="313"/>
      <c r="P45" s="313"/>
      <c r="Q45" s="308"/>
      <c r="R45" s="313"/>
      <c r="S45" s="308"/>
      <c r="T45" s="308"/>
      <c r="U45" s="313"/>
      <c r="Y45" s="308"/>
      <c r="Z45" s="308"/>
      <c r="AA45" s="308"/>
      <c r="AB45" s="308"/>
      <c r="AD45" s="308"/>
      <c r="AE45" s="313"/>
      <c r="AF45" s="313"/>
      <c r="AG45" s="313"/>
      <c r="AH45" s="313"/>
      <c r="AI45" s="314"/>
      <c r="AJ45" s="313"/>
      <c r="AK45" s="313"/>
      <c r="AL45" s="313"/>
      <c r="AM45" s="313"/>
      <c r="AN45" s="313"/>
      <c r="AO45" s="313"/>
      <c r="AP45" s="313"/>
      <c r="AQ45" s="313"/>
      <c r="AR45" s="313"/>
      <c r="AS45" s="313"/>
      <c r="AT45" s="313"/>
      <c r="AU45" s="313"/>
      <c r="AV45" s="313"/>
      <c r="AW45" s="313"/>
      <c r="AX45" s="313"/>
      <c r="AY45" s="314"/>
    </row>
    <row r="46" spans="2:51" s="294" customFormat="1" ht="17.25" customHeight="1"/>
    <row r="47" spans="2:51" s="294" customFormat="1" ht="17.25" customHeight="1">
      <c r="B47" s="300" t="s">
        <v>250</v>
      </c>
      <c r="C47" s="300"/>
    </row>
    <row r="48" spans="2:51" s="294" customFormat="1" ht="17.25" customHeight="1">
      <c r="B48" s="300"/>
      <c r="C48" s="300"/>
    </row>
    <row r="49" spans="2:54" s="294" customFormat="1" ht="17.25" customHeight="1">
      <c r="B49" s="300" t="s">
        <v>235</v>
      </c>
      <c r="C49" s="300"/>
    </row>
    <row r="50" spans="2:54" s="294" customFormat="1" ht="17.25" customHeight="1">
      <c r="B50" s="300" t="s">
        <v>211</v>
      </c>
      <c r="C50" s="300"/>
    </row>
    <row r="51" spans="2:54" s="294" customFormat="1" ht="17.25" customHeight="1">
      <c r="B51" s="300"/>
      <c r="C51" s="300"/>
    </row>
    <row r="52" spans="2:54" s="294" customFormat="1" ht="17.25" customHeight="1">
      <c r="B52" s="300" t="s">
        <v>30</v>
      </c>
      <c r="C52" s="300"/>
    </row>
    <row r="53" spans="2:54" s="294" customFormat="1" ht="17.25" customHeight="1">
      <c r="B53" s="300" t="s">
        <v>54</v>
      </c>
      <c r="C53" s="300"/>
    </row>
    <row r="54" spans="2:54" s="294" customFormat="1" ht="17.25" customHeight="1">
      <c r="B54" s="300"/>
      <c r="C54" s="300"/>
    </row>
    <row r="55" spans="2:54" s="294" customFormat="1" ht="17.25" customHeight="1">
      <c r="B55" s="300" t="s">
        <v>251</v>
      </c>
      <c r="C55" s="300"/>
      <c r="D55" s="300"/>
    </row>
    <row r="56" spans="2:54" s="294" customFormat="1" ht="17.25" customHeight="1">
      <c r="B56" s="300"/>
      <c r="C56" s="300"/>
      <c r="D56" s="300"/>
    </row>
    <row r="57" spans="2:54" s="294" customFormat="1" ht="17.25" customHeight="1">
      <c r="B57" s="295" t="s">
        <v>252</v>
      </c>
      <c r="C57" s="295"/>
      <c r="D57" s="300"/>
    </row>
    <row r="58" spans="2:54" s="294" customFormat="1" ht="17.25" customHeight="1">
      <c r="B58" s="295" t="s">
        <v>127</v>
      </c>
      <c r="C58" s="295"/>
      <c r="D58" s="300"/>
    </row>
    <row r="59" spans="2:54" s="294" customFormat="1" ht="17.25" customHeight="1">
      <c r="B59" s="295" t="s">
        <v>212</v>
      </c>
    </row>
    <row r="60" spans="2:54" s="294" customFormat="1" ht="17.25" customHeight="1">
      <c r="B60" s="295"/>
    </row>
    <row r="61" spans="2:54" s="294" customFormat="1" ht="17.25" customHeight="1">
      <c r="B61" s="295" t="s">
        <v>253</v>
      </c>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row>
    <row r="62" spans="2:54" s="294" customFormat="1" ht="17.25" customHeight="1">
      <c r="B62" s="302" t="s">
        <v>76</v>
      </c>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row>
    <row r="63" spans="2:54" ht="18.75" customHeight="1">
      <c r="B63" s="303" t="s">
        <v>214</v>
      </c>
    </row>
    <row r="64" spans="2:54" ht="18.75" customHeight="1">
      <c r="B64" s="302" t="s">
        <v>207</v>
      </c>
    </row>
    <row r="65" spans="2:2" ht="18.75" customHeight="1">
      <c r="B65" s="303" t="s">
        <v>215</v>
      </c>
    </row>
    <row r="66" spans="2:2" ht="18.75" customHeight="1">
      <c r="B66" s="302" t="s">
        <v>254</v>
      </c>
    </row>
    <row r="67" spans="2:2" ht="18.75" customHeight="1">
      <c r="B67" s="302" t="s">
        <v>255</v>
      </c>
    </row>
    <row r="68" spans="2:2" ht="18.75" customHeight="1">
      <c r="B68" s="302"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4"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
  <cols>
    <col min="1" max="1" width="1.8984375" style="293" customWidth="1"/>
    <col min="2" max="2" width="11.5" style="293" customWidth="1"/>
    <col min="3" max="12" width="40.59765625" style="293" customWidth="1"/>
    <col min="13" max="16384" width="9" style="293"/>
  </cols>
  <sheetData>
    <row r="1" spans="2:4">
      <c r="B1" s="312" t="s">
        <v>113</v>
      </c>
      <c r="C1" s="312"/>
      <c r="D1" s="312"/>
    </row>
    <row r="2" spans="2:4">
      <c r="B2" s="312"/>
      <c r="C2" s="312"/>
      <c r="D2" s="312"/>
    </row>
    <row r="3" spans="2:4">
      <c r="B3" s="304" t="s">
        <v>40</v>
      </c>
      <c r="C3" s="304" t="s">
        <v>114</v>
      </c>
      <c r="D3" s="312"/>
    </row>
    <row r="4" spans="2:4">
      <c r="B4" s="315">
        <v>1</v>
      </c>
      <c r="C4" s="320" t="s">
        <v>136</v>
      </c>
      <c r="D4" s="312"/>
    </row>
    <row r="5" spans="2:4">
      <c r="B5" s="315">
        <v>2</v>
      </c>
      <c r="C5" s="320" t="s">
        <v>225</v>
      </c>
      <c r="D5" s="312"/>
    </row>
    <row r="6" spans="2:4">
      <c r="B6" s="315">
        <v>3</v>
      </c>
      <c r="C6" s="320" t="s">
        <v>45</v>
      </c>
      <c r="D6" s="312"/>
    </row>
    <row r="7" spans="2:4">
      <c r="B7" s="315">
        <v>4</v>
      </c>
      <c r="C7" s="320" t="s">
        <v>226</v>
      </c>
      <c r="D7" s="312"/>
    </row>
    <row r="8" spans="2:4">
      <c r="B8" s="315">
        <v>5</v>
      </c>
      <c r="C8" s="320" t="s">
        <v>227</v>
      </c>
      <c r="D8" s="312"/>
    </row>
    <row r="9" spans="2:4">
      <c r="B9" s="315">
        <v>6</v>
      </c>
      <c r="C9" s="320" t="s">
        <v>228</v>
      </c>
    </row>
    <row r="10" spans="2:4">
      <c r="B10" s="315">
        <v>7</v>
      </c>
      <c r="C10" s="320" t="s">
        <v>229</v>
      </c>
      <c r="D10" s="312"/>
    </row>
    <row r="11" spans="2:4">
      <c r="B11" s="315">
        <v>8</v>
      </c>
      <c r="C11" s="320" t="s">
        <v>230</v>
      </c>
      <c r="D11" s="312"/>
    </row>
    <row r="12" spans="2:4">
      <c r="B12" s="315">
        <v>9</v>
      </c>
      <c r="C12" s="320" t="s">
        <v>119</v>
      </c>
      <c r="D12" s="312"/>
    </row>
    <row r="13" spans="2:4">
      <c r="B13" s="315">
        <v>10</v>
      </c>
      <c r="C13" s="320" t="s">
        <v>119</v>
      </c>
      <c r="D13" s="312"/>
    </row>
    <row r="14" spans="2:4">
      <c r="B14" s="315">
        <v>11</v>
      </c>
      <c r="C14" s="320" t="s">
        <v>119</v>
      </c>
      <c r="D14" s="312"/>
    </row>
    <row r="15" spans="2:4">
      <c r="B15" s="315">
        <v>12</v>
      </c>
      <c r="C15" s="320" t="s">
        <v>119</v>
      </c>
      <c r="D15" s="312"/>
    </row>
    <row r="16" spans="2:4">
      <c r="B16" s="315">
        <v>13</v>
      </c>
      <c r="C16" s="320" t="s">
        <v>119</v>
      </c>
      <c r="D16" s="312"/>
    </row>
    <row r="17" spans="2:12">
      <c r="B17" s="315">
        <v>14</v>
      </c>
      <c r="C17" s="320" t="s">
        <v>119</v>
      </c>
      <c r="D17" s="312"/>
    </row>
    <row r="19" spans="2:12">
      <c r="B19" s="312" t="s">
        <v>115</v>
      </c>
    </row>
    <row r="20" spans="2:12" ht="18.600000000000001"/>
    <row r="21" spans="2:12" ht="20.399999999999999">
      <c r="B21" s="316" t="s">
        <v>15</v>
      </c>
      <c r="C21" s="321" t="s">
        <v>94</v>
      </c>
      <c r="D21" s="325" t="s">
        <v>128</v>
      </c>
      <c r="E21" s="325" t="s">
        <v>130</v>
      </c>
      <c r="F21" s="325" t="s">
        <v>132</v>
      </c>
      <c r="G21" s="325" t="s">
        <v>133</v>
      </c>
      <c r="H21" s="328" t="s">
        <v>231</v>
      </c>
      <c r="I21" s="328" t="s">
        <v>119</v>
      </c>
      <c r="J21" s="328" t="s">
        <v>119</v>
      </c>
      <c r="K21" s="328" t="s">
        <v>119</v>
      </c>
      <c r="L21" s="332" t="s">
        <v>119</v>
      </c>
    </row>
    <row r="22" spans="2:12" ht="19.8">
      <c r="B22" s="317" t="s">
        <v>98</v>
      </c>
      <c r="C22" s="322" t="s">
        <v>119</v>
      </c>
      <c r="D22" s="326" t="s">
        <v>134</v>
      </c>
      <c r="E22" s="326" t="s">
        <v>135</v>
      </c>
      <c r="F22" s="326" t="s">
        <v>39</v>
      </c>
      <c r="G22" s="326" t="s">
        <v>139</v>
      </c>
      <c r="H22" s="329" t="s">
        <v>96</v>
      </c>
      <c r="I22" s="323" t="s">
        <v>119</v>
      </c>
      <c r="J22" s="323" t="s">
        <v>119</v>
      </c>
      <c r="K22" s="329"/>
      <c r="L22" s="333"/>
    </row>
    <row r="23" spans="2:12" ht="19.8">
      <c r="B23" s="318"/>
      <c r="C23" s="323" t="s">
        <v>119</v>
      </c>
      <c r="D23" s="323" t="s">
        <v>119</v>
      </c>
      <c r="E23" s="323" t="s">
        <v>138</v>
      </c>
      <c r="F23" s="323" t="s">
        <v>119</v>
      </c>
      <c r="G23" s="323" t="s">
        <v>140</v>
      </c>
      <c r="H23" s="323" t="s">
        <v>119</v>
      </c>
      <c r="I23" s="323" t="s">
        <v>119</v>
      </c>
      <c r="J23" s="323" t="s">
        <v>119</v>
      </c>
      <c r="K23" s="330"/>
      <c r="L23" s="334"/>
    </row>
    <row r="24" spans="2:12" ht="19.8">
      <c r="B24" s="318"/>
      <c r="C24" s="323" t="s">
        <v>119</v>
      </c>
      <c r="D24" s="323" t="s">
        <v>119</v>
      </c>
      <c r="E24" s="323" t="s">
        <v>119</v>
      </c>
      <c r="F24" s="323" t="s">
        <v>119</v>
      </c>
      <c r="G24" s="323" t="s">
        <v>141</v>
      </c>
      <c r="H24" s="323" t="s">
        <v>119</v>
      </c>
      <c r="I24" s="323" t="s">
        <v>119</v>
      </c>
      <c r="J24" s="323" t="s">
        <v>119</v>
      </c>
      <c r="K24" s="330"/>
      <c r="L24" s="334"/>
    </row>
    <row r="25" spans="2:12" ht="19.8">
      <c r="B25" s="318"/>
      <c r="C25" s="323" t="s">
        <v>119</v>
      </c>
      <c r="D25" s="323" t="s">
        <v>119</v>
      </c>
      <c r="E25" s="323" t="s">
        <v>119</v>
      </c>
      <c r="F25" s="323" t="s">
        <v>119</v>
      </c>
      <c r="G25" s="323" t="s">
        <v>142</v>
      </c>
      <c r="H25" s="323" t="s">
        <v>119</v>
      </c>
      <c r="I25" s="323" t="s">
        <v>119</v>
      </c>
      <c r="J25" s="323" t="s">
        <v>119</v>
      </c>
      <c r="K25" s="330"/>
      <c r="L25" s="334"/>
    </row>
    <row r="26" spans="2:12" ht="19.8">
      <c r="B26" s="318"/>
      <c r="C26" s="323" t="s">
        <v>119</v>
      </c>
      <c r="D26" s="323" t="s">
        <v>119</v>
      </c>
      <c r="E26" s="323" t="s">
        <v>119</v>
      </c>
      <c r="F26" s="323" t="s">
        <v>119</v>
      </c>
      <c r="G26" s="323" t="s">
        <v>138</v>
      </c>
      <c r="H26" s="323" t="s">
        <v>119</v>
      </c>
      <c r="I26" s="323" t="s">
        <v>119</v>
      </c>
      <c r="J26" s="323" t="s">
        <v>119</v>
      </c>
      <c r="K26" s="330"/>
      <c r="L26" s="334"/>
    </row>
    <row r="27" spans="2:12" ht="19.8">
      <c r="B27" s="318"/>
      <c r="C27" s="323" t="s">
        <v>119</v>
      </c>
      <c r="D27" s="323" t="s">
        <v>119</v>
      </c>
      <c r="E27" s="323" t="s">
        <v>119</v>
      </c>
      <c r="F27" s="323" t="s">
        <v>119</v>
      </c>
      <c r="G27" s="323" t="s">
        <v>143</v>
      </c>
      <c r="H27" s="323" t="s">
        <v>119</v>
      </c>
      <c r="I27" s="323" t="s">
        <v>119</v>
      </c>
      <c r="J27" s="323" t="s">
        <v>119</v>
      </c>
      <c r="K27" s="330"/>
      <c r="L27" s="334"/>
    </row>
    <row r="28" spans="2:12" ht="19.8">
      <c r="B28" s="318"/>
      <c r="C28" s="323" t="s">
        <v>119</v>
      </c>
      <c r="D28" s="323" t="s">
        <v>119</v>
      </c>
      <c r="E28" s="323" t="s">
        <v>119</v>
      </c>
      <c r="F28" s="323" t="s">
        <v>119</v>
      </c>
      <c r="G28" s="323" t="s">
        <v>144</v>
      </c>
      <c r="H28" s="323" t="s">
        <v>119</v>
      </c>
      <c r="I28" s="323" t="s">
        <v>119</v>
      </c>
      <c r="J28" s="323" t="s">
        <v>119</v>
      </c>
      <c r="K28" s="330"/>
      <c r="L28" s="334"/>
    </row>
    <row r="29" spans="2:12" ht="19.8">
      <c r="B29" s="318"/>
      <c r="C29" s="323" t="s">
        <v>119</v>
      </c>
      <c r="D29" s="323" t="s">
        <v>119</v>
      </c>
      <c r="E29" s="323" t="s">
        <v>119</v>
      </c>
      <c r="F29" s="323" t="s">
        <v>119</v>
      </c>
      <c r="G29" s="323" t="s">
        <v>93</v>
      </c>
      <c r="H29" s="323" t="s">
        <v>119</v>
      </c>
      <c r="I29" s="323" t="s">
        <v>119</v>
      </c>
      <c r="J29" s="323" t="s">
        <v>119</v>
      </c>
      <c r="K29" s="330"/>
      <c r="L29" s="334"/>
    </row>
    <row r="30" spans="2:12" ht="19.8">
      <c r="B30" s="318"/>
      <c r="C30" s="323" t="s">
        <v>119</v>
      </c>
      <c r="D30" s="323" t="s">
        <v>119</v>
      </c>
      <c r="E30" s="323" t="s">
        <v>119</v>
      </c>
      <c r="F30" s="323" t="s">
        <v>119</v>
      </c>
      <c r="G30" s="323" t="s">
        <v>82</v>
      </c>
      <c r="H30" s="323" t="s">
        <v>119</v>
      </c>
      <c r="I30" s="323" t="s">
        <v>119</v>
      </c>
      <c r="J30" s="323" t="s">
        <v>119</v>
      </c>
      <c r="K30" s="330"/>
      <c r="L30" s="334"/>
    </row>
    <row r="31" spans="2:12" ht="20.399999999999999">
      <c r="B31" s="319"/>
      <c r="C31" s="324" t="s">
        <v>119</v>
      </c>
      <c r="D31" s="327" t="s">
        <v>119</v>
      </c>
      <c r="E31" s="327" t="s">
        <v>119</v>
      </c>
      <c r="F31" s="327" t="s">
        <v>119</v>
      </c>
      <c r="G31" s="327" t="s">
        <v>119</v>
      </c>
      <c r="H31" s="327" t="s">
        <v>119</v>
      </c>
      <c r="I31" s="327" t="s">
        <v>119</v>
      </c>
      <c r="J31" s="327" t="s">
        <v>119</v>
      </c>
      <c r="K31" s="331"/>
      <c r="L31" s="335"/>
    </row>
    <row r="36" spans="3:3">
      <c r="C36" s="293" t="s">
        <v>196</v>
      </c>
    </row>
    <row r="37" spans="3:3">
      <c r="C37" s="293" t="s">
        <v>99</v>
      </c>
    </row>
    <row r="38" spans="3:3">
      <c r="C38" s="293" t="s">
        <v>51</v>
      </c>
    </row>
    <row r="39" spans="3:3">
      <c r="C39" s="293" t="s">
        <v>100</v>
      </c>
    </row>
    <row r="40" spans="3:3">
      <c r="C40" s="293" t="s">
        <v>73</v>
      </c>
    </row>
    <row r="41" spans="3:3">
      <c r="C41" s="293" t="s">
        <v>232</v>
      </c>
    </row>
    <row r="42" spans="3:3">
      <c r="C42" s="293" t="s">
        <v>233</v>
      </c>
    </row>
    <row r="43" spans="3:3">
      <c r="C43" s="293" t="s">
        <v>234</v>
      </c>
    </row>
    <row r="44" spans="3:3">
      <c r="C44" s="293" t="s">
        <v>236</v>
      </c>
    </row>
    <row r="46" spans="3:3">
      <c r="C46" s="293" t="s">
        <v>102</v>
      </c>
    </row>
    <row r="47" spans="3:3">
      <c r="C47" s="293" t="s">
        <v>103</v>
      </c>
    </row>
    <row r="49" spans="3:3">
      <c r="C49" s="293" t="s">
        <v>9</v>
      </c>
    </row>
    <row r="50" spans="3:3">
      <c r="C50" s="293" t="s">
        <v>105</v>
      </c>
    </row>
    <row r="51" spans="3:3">
      <c r="C51" s="293" t="s">
        <v>108</v>
      </c>
    </row>
    <row r="52" spans="3:3">
      <c r="C52" s="293" t="s">
        <v>109</v>
      </c>
    </row>
    <row r="53" spans="3:3">
      <c r="C53" s="293" t="s">
        <v>110</v>
      </c>
    </row>
    <row r="54" spans="3:3">
      <c r="C54" s="293"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永野 由里子</cp:lastModifiedBy>
  <cp:lastPrinted>2021-03-24T08:43:45Z</cp:lastPrinted>
  <dcterms:created xsi:type="dcterms:W3CDTF">2020-01-28T01:12:50Z</dcterms:created>
  <dcterms:modified xsi:type="dcterms:W3CDTF">2025-04-30T05:40:40Z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2025-04-30T05:40:40Z</vt:filetime>
  </property>
</Properties>
</file>