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10.1.1.11\世羅町\上下水道課\庶務係\07　その他　庶務\◆調査物・提出物\調査照会（国県　他市町など）\R06年度\2.3〆【広島県市町行財政課】公営企業に係る経営比較分析表（令和５年度決算）の分析等について\"/>
    </mc:Choice>
  </mc:AlternateContent>
  <xr:revisionPtr revIDLastSave="0" documentId="13_ncr:1_{DF586408-85BA-4A1E-96C3-E98FD645CFE0}" xr6:coauthVersionLast="47" xr6:coauthVersionMax="47" xr10:uidLastSave="{00000000-0000-0000-0000-000000000000}"/>
  <workbookProtection workbookAlgorithmName="SHA-512" workbookHashValue="2JAt8f41Vc69YvH1r1rypkmp5Tp1Jfu5MtTGSfAtgm7DoFCOf09LYycnoryoW1A7zOvMnfJZmvtHw4qSNi6FPQ==" workbookSaltValue="K3h3KeUWcBHZmWhR40cqyw==" workbookSpinCount="100000" lockStructure="1"/>
  <bookViews>
    <workbookView xWindow="-120" yWindow="-120" windowWidth="29040" windowHeight="1572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AL10" i="4" s="1"/>
  <c r="U6" i="5"/>
  <c r="BB8" i="4" s="1"/>
  <c r="T6" i="5"/>
  <c r="AT8" i="4" s="1"/>
  <c r="S6" i="5"/>
  <c r="AL8" i="4" s="1"/>
  <c r="R6" i="5"/>
  <c r="AD10" i="4" s="1"/>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I85" i="4"/>
  <c r="G85" i="4"/>
  <c r="F85" i="4"/>
  <c r="AT10" i="4"/>
  <c r="I10" i="4"/>
  <c r="I8" i="4"/>
</calcChain>
</file>

<file path=xl/sharedStrings.xml><?xml version="1.0" encoding="utf-8"?>
<sst xmlns="http://schemas.openxmlformats.org/spreadsheetml/2006/main" count="231" uniqueCount="116">
  <si>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</si>
  <si>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</si>
  <si>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</si>
  <si>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</si>
  <si>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</si>
  <si>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</si>
  <si>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</si>
  <si>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</si>
  <si>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</si>
  <si>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</si>
  <si>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</si>
  <si>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</si>
  <si>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</si>
  <si>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</si>
  <si>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</si>
  <si>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</si>
  <si>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</si>
  <si>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</si>
  <si>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</si>
  <si>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</si>
  <si>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</si>
  <si>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</si>
  <si>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</si>
  <si>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</si>
  <si>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</si>
  <si>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</si>
  <si>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</si>
  <si>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</si>
  <si>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</si>
  <si>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</si>
  <si>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</si>
  <si>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</si>
  <si>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</si>
  <si>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</si>
  <si>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</si>
  <si>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</si>
  <si>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</si>
  <si>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</si>
  <si>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</si>
  <si>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</si>
  <si>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</si>
  <si>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</si>
  <si>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</si>
  <si>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</si>
  <si>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</si>
  <si>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</si>
  <si>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</si>
  <si>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</si>
  <si>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</si>
  <si>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</si>
  <si>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</si>
  <si>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</si>
  <si>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</si>
  <si>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</si>
  <si>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</si>
  <si>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</si>
  <si>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</si>
  <si>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</si>
  <si>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</si>
  <si>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</si>
  <si>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</si>
  <si>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</si>
  <si>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</si>
  <si>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</si>
  <si>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</si>
  <si>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</si>
  <si>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</si>
  <si>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</si>
  <si>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</si>
  <si>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</si>
  <si>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</si>
  <si>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</si>
  <si>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</si>
  <si>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</si>
  <si>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</si>
  <si>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</si>
  <si>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</si>
  <si>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</si>
  <si>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</si>
  <si>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</si>
  <si>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</si>
  <si>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</si>
  <si>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</si>
  <si>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</si>
  <si>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</si>
  <si>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</si>
  <si>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</si>
  <si>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</si>
  <si>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</si>
  <si>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</si>
  <si>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</si>
  <si>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</si>
  <si>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</si>
  <si>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</si>
  <si>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</si>
  <si>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</si>
  <si>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</si>
  <si>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法適用</t>
  </si>
  <si>
    <t>下水道事業</t>
  </si>
  <si>
    <t>特定環境保全公共下水道</t>
  </si>
  <si>
    <t>D3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</si>
  <si>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</si>
  <si>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</si>
  <si>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</si>
  <si>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</si>
  <si>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</si>
  <si>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</si>
  <si>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</si>
  <si>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</si>
  <si>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</si>
  <si>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</si>
  <si>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</si>
  <si>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</si>
  <si>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本町の単年度収支は、令和４年度に、平成26年度から令和３年度までの建設改良費に充てた起債の元金償還金に対する繰入金を収益化したことにより累積欠損額が減少したため、経常収支比率は96.42％となり、累積欠損金比率も66.82％となった。
　本町の特定環境保全公共下水道事業は、平成21年度より供用を開始し、令和５年度末の整備率は100%であるが、接続率は46.1%と伸び悩んでいる。高齢者世帯の増加や供用開始前に合併浄化槽を設置しているなどが主な要因と考えられる。
　実際に汚水処理を行っている人口の割合を示した水洗化率は73.43％で、全国平均（86.21％）や類似団体平均値（63.97％）と比較すると水洗化は図られている。経費回収率は20.30％と低く経費を使用料収入で賄えていない。
　また、営業収益が低いため、有収水量１㎥当たりの汚水処理原価は1050.32円（全国平均：215.73円、類似団体平均値：319.42円）と比較しても非常に高額で効率的な汚水処理が行えていないことが分かる。
　今後は、引き続き積極的な普及促進に努め、接続率の向上を図るとともに、健全で効率的な経営が出来るよう努める必要がある。　</t>
    <rPh sb="11" eb="13">
      <t>レイワ</t>
    </rPh>
    <rPh sb="14" eb="16">
      <t>ネンド</t>
    </rPh>
    <rPh sb="43" eb="45">
      <t>キサイ</t>
    </rPh>
    <rPh sb="123" eb="129">
      <t>トクテイカンキョウホゼン</t>
    </rPh>
    <rPh sb="139" eb="141">
      <t>ジギョウ</t>
    </rPh>
    <rPh sb="142" eb="144">
      <t>ショリ</t>
    </rPh>
    <rPh sb="153" eb="155">
      <t>レイワ</t>
    </rPh>
    <rPh sb="156" eb="158">
      <t>ネンド</t>
    </rPh>
    <rPh sb="158" eb="159">
      <t>マツ</t>
    </rPh>
    <rPh sb="160" eb="163">
      <t>セイビリツ</t>
    </rPh>
    <rPh sb="173" eb="176">
      <t>セツゾクリツ</t>
    </rPh>
    <rPh sb="185" eb="187">
      <t>ミコ</t>
    </rPh>
    <rPh sb="201" eb="202">
      <t>ノ</t>
    </rPh>
    <rPh sb="203" eb="204">
      <t>ナヤ</t>
    </rPh>
    <rPh sb="209" eb="210">
      <t>クワ</t>
    </rPh>
    <rPh sb="212" eb="214">
      <t>キョウヨウ</t>
    </rPh>
    <rPh sb="214" eb="216">
      <t>カイシ</t>
    </rPh>
    <rPh sb="221" eb="222">
      <t>オモ</t>
    </rPh>
    <rPh sb="223" eb="225">
      <t>ヨウイン</t>
    </rPh>
    <rPh sb="226" eb="227">
      <t>カンガ</t>
    </rPh>
    <rPh sb="233" eb="234">
      <t>ガ</t>
    </rPh>
    <rPh sb="236" eb="237">
      <t>ムズカ</t>
    </rPh>
    <rPh sb="239" eb="241">
      <t>ジョウキョウ</t>
    </rPh>
    <rPh sb="247" eb="249">
      <t>ジッサイ</t>
    </rPh>
    <rPh sb="251" eb="252">
      <t>スイ</t>
    </rPh>
    <rPh sb="252" eb="254">
      <t>ショリ</t>
    </rPh>
    <rPh sb="255" eb="256">
      <t>オコナ</t>
    </rPh>
    <rPh sb="266" eb="267">
      <t>シメ</t>
    </rPh>
    <rPh sb="269" eb="272">
      <t>スイセンカ</t>
    </rPh>
    <rPh sb="272" eb="273">
      <t>リツ</t>
    </rPh>
    <rPh sb="282" eb="284">
      <t>ゼンコク</t>
    </rPh>
    <rPh sb="284" eb="286">
      <t>ヘイキン</t>
    </rPh>
    <rPh sb="295" eb="297">
      <t>ルイジ</t>
    </rPh>
    <rPh sb="297" eb="299">
      <t>ダンタイ</t>
    </rPh>
    <rPh sb="299" eb="302">
      <t>ヘイキンチ</t>
    </rPh>
    <rPh sb="303" eb="306">
      <t>スイセンカ</t>
    </rPh>
    <rPh sb="307" eb="308">
      <t>ハカ</t>
    </rPh>
    <rPh sb="315" eb="316">
      <t>オオ</t>
    </rPh>
    <rPh sb="327" eb="329">
      <t>ケイヒ</t>
    </rPh>
    <rPh sb="331" eb="332">
      <t>ヒク</t>
    </rPh>
    <rPh sb="333" eb="335">
      <t>コウキョウ</t>
    </rPh>
    <rPh sb="335" eb="337">
      <t>シュウニュウ</t>
    </rPh>
    <rPh sb="337" eb="340">
      <t>ゲスイドウ</t>
    </rPh>
    <rPh sb="347" eb="349">
      <t>シヨウ</t>
    </rPh>
    <rPh sb="349" eb="350">
      <t>リョウ</t>
    </rPh>
    <rPh sb="351" eb="352">
      <t>マカナ</t>
    </rPh>
    <rPh sb="363" eb="365">
      <t>エイギョウ</t>
    </rPh>
    <rPh sb="365" eb="367">
      <t>シュウエキ</t>
    </rPh>
    <rPh sb="368" eb="369">
      <t>ヒク</t>
    </rPh>
    <rPh sb="373" eb="375">
      <t>ユウシュウ</t>
    </rPh>
    <rPh sb="375" eb="377">
      <t>スイリョウ</t>
    </rPh>
    <rPh sb="384" eb="386">
      <t>オスイ</t>
    </rPh>
    <rPh sb="386" eb="388">
      <t>ショリ</t>
    </rPh>
    <rPh sb="388" eb="390">
      <t>ゲンカ</t>
    </rPh>
    <rPh sb="397" eb="398">
      <t>エン</t>
    </rPh>
    <rPh sb="399" eb="401">
      <t>ゼンコク</t>
    </rPh>
    <rPh sb="401" eb="403">
      <t>ヘイキン</t>
    </rPh>
    <rPh sb="414" eb="416">
      <t>ダンタイ</t>
    </rPh>
    <rPh sb="416" eb="418">
      <t>ヒカク</t>
    </rPh>
    <rPh sb="421" eb="423">
      <t>ヒジョウ</t>
    </rPh>
    <rPh sb="431" eb="432">
      <t>エン</t>
    </rPh>
    <rPh sb="434" eb="436">
      <t>ヒジョウ</t>
    </rPh>
    <rPh sb="437" eb="439">
      <t>コウガク</t>
    </rPh>
    <rPh sb="440" eb="443">
      <t>コウリツテキ</t>
    </rPh>
    <rPh sb="444" eb="446">
      <t>オスイ</t>
    </rPh>
    <rPh sb="446" eb="448">
      <t>ショリ</t>
    </rPh>
    <rPh sb="449" eb="450">
      <t>オコナ</t>
    </rPh>
    <rPh sb="455" eb="456">
      <t>リツ</t>
    </rPh>
    <rPh sb="457" eb="459">
      <t>コウジョウ</t>
    </rPh>
    <rPh sb="460" eb="461">
      <t>ハカ</t>
    </rPh>
    <rPh sb="468" eb="470">
      <t>ケンゼン</t>
    </rPh>
    <rPh sb="471" eb="473">
      <t>セツゾク</t>
    </rPh>
    <rPh sb="474" eb="476">
      <t>ケイエイ</t>
    </rPh>
    <rPh sb="477" eb="479">
      <t>デキ</t>
    </rPh>
    <phoneticPr fontId="4"/>
  </si>
  <si>
    <t>　本町の特定環境保全公共下水道事業は、経営の健全性及び効率性を示す指標はいずれも悪く経営戦略の見直しが必要である。財務状況は、収入を一般会計からの繰入金に依存しており、経営状況は極めて厳しい状況にある。
　今後も積極的な加入促進に努めるとともに、地方債の償還による負担を踏まえ、施設の計画的な維持管理や管理費の削減を行い、健全経営に向け経営の効率化を図っていく必要がある。</t>
    <rPh sb="42" eb="44">
      <t>ケイエイ</t>
    </rPh>
    <rPh sb="44" eb="46">
      <t>センリャク</t>
    </rPh>
    <rPh sb="47" eb="49">
      <t>ミナオ</t>
    </rPh>
    <rPh sb="51" eb="53">
      <t>ヒツヨウ</t>
    </rPh>
    <rPh sb="57" eb="59">
      <t>ザイム</t>
    </rPh>
    <rPh sb="59" eb="61">
      <t>ジョウキョウ</t>
    </rPh>
    <rPh sb="63" eb="65">
      <t>シュウニュウ</t>
    </rPh>
    <rPh sb="66" eb="70">
      <t>イッパンカイケイ</t>
    </rPh>
    <rPh sb="73" eb="76">
      <t>クリイレキン</t>
    </rPh>
    <rPh sb="77" eb="79">
      <t>イゾン</t>
    </rPh>
    <rPh sb="110" eb="112">
      <t>カニュウ</t>
    </rPh>
    <rPh sb="135" eb="136">
      <t>フ</t>
    </rPh>
    <rPh sb="139" eb="141">
      <t>シセツ</t>
    </rPh>
    <rPh sb="142" eb="145">
      <t>ケイカクテキ</t>
    </rPh>
    <rPh sb="146" eb="148">
      <t>イジ</t>
    </rPh>
    <rPh sb="148" eb="150">
      <t>カンリ</t>
    </rPh>
    <rPh sb="155" eb="157">
      <t>サクゲン</t>
    </rPh>
    <phoneticPr fontId="4"/>
  </si>
  <si>
    <t>　本町の特定環境保全公共下水道事業は、平成21年度から供用開始しており、事業開始当初に布設して以降耐用年数経過による更新は行っていないため管渠老朽化率は0.00％である。
　今後は、いずれ到来する更新時期を見据え、耐震化や長寿命計画等により、経費の平準化を図るなど財政面を考慮した維持管理に努める必要がある。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</si>
</sst>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CE6-4F6A-833C-761AABE878A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0.06</c:v>
                </c:pt>
                <c:pt idx="1">
                  <c:v>0.02</c:v>
                </c:pt>
                <c:pt idx="2" formatCode="#,##0.00;&quot;△&quot;#,##0.00">
                  <c:v>0</c:v>
                </c:pt>
                <c:pt idx="3" formatCode="#,##0.00;&quot;△&quot;#,##0.00">
                  <c:v>0</c:v>
                </c:pt>
                <c:pt idx="4">
                  <c:v>0.08</c:v>
                </c:pt>
              </c:numCache>
            </c:numRef>
          </c:val>
          <c:smooth val="0"/>
          <c:extLst>
            <c:ext xmlns:c16="http://schemas.microsoft.com/office/drawing/2014/chart" uri="{C3380CC4-5D6E-409C-BE32-E72D297353CC}">
              <c16:uniqueId val="{00000001-0CE6-4F6A-833C-761AABE878A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9</c:v>
                </c:pt>
                <c:pt idx="1">
                  <c:v>6.8</c:v>
                </c:pt>
                <c:pt idx="2">
                  <c:v>8.9</c:v>
                </c:pt>
                <c:pt idx="3">
                  <c:v>8.9</c:v>
                </c:pt>
                <c:pt idx="4">
                  <c:v>43.33</c:v>
                </c:pt>
              </c:numCache>
            </c:numRef>
          </c:val>
          <c:extLst>
            <c:ext xmlns:c16="http://schemas.microsoft.com/office/drawing/2014/chart" uri="{C3380CC4-5D6E-409C-BE32-E72D297353CC}">
              <c16:uniqueId val="{00000000-FE8B-4D50-8DCD-5DA248024068}"/>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37.65</c:v>
                </c:pt>
                <c:pt idx="1">
                  <c:v>36.71</c:v>
                </c:pt>
                <c:pt idx="2">
                  <c:v>33.799999999999997</c:v>
                </c:pt>
                <c:pt idx="3">
                  <c:v>32.380000000000003</c:v>
                </c:pt>
                <c:pt idx="4">
                  <c:v>36.03</c:v>
                </c:pt>
              </c:numCache>
            </c:numRef>
          </c:val>
          <c:smooth val="0"/>
          <c:extLst>
            <c:ext xmlns:c16="http://schemas.microsoft.com/office/drawing/2014/chart" uri="{C3380CC4-5D6E-409C-BE32-E72D297353CC}">
              <c16:uniqueId val="{00000001-FE8B-4D50-8DCD-5DA248024068}"/>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96.91</c:v>
                </c:pt>
                <c:pt idx="1">
                  <c:v>62.35</c:v>
                </c:pt>
                <c:pt idx="2">
                  <c:v>76.92</c:v>
                </c:pt>
                <c:pt idx="3">
                  <c:v>74.319999999999993</c:v>
                </c:pt>
                <c:pt idx="4">
                  <c:v>73.430000000000007</c:v>
                </c:pt>
              </c:numCache>
            </c:numRef>
          </c:val>
          <c:extLst>
            <c:ext xmlns:c16="http://schemas.microsoft.com/office/drawing/2014/chart" uri="{C3380CC4-5D6E-409C-BE32-E72D297353CC}">
              <c16:uniqueId val="{00000000-DBCC-49A7-9267-ABF072CA9C5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67.37</c:v>
                </c:pt>
                <c:pt idx="1">
                  <c:v>70.05</c:v>
                </c:pt>
                <c:pt idx="2">
                  <c:v>67.09</c:v>
                </c:pt>
                <c:pt idx="3">
                  <c:v>67.31</c:v>
                </c:pt>
                <c:pt idx="4">
                  <c:v>63.97</c:v>
                </c:pt>
              </c:numCache>
            </c:numRef>
          </c:val>
          <c:smooth val="0"/>
          <c:extLst>
            <c:ext xmlns:c16="http://schemas.microsoft.com/office/drawing/2014/chart" uri="{C3380CC4-5D6E-409C-BE32-E72D297353CC}">
              <c16:uniqueId val="{00000001-DBCC-49A7-9267-ABF072CA9C5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78.28</c:v>
                </c:pt>
                <c:pt idx="1">
                  <c:v>85.38</c:v>
                </c:pt>
                <c:pt idx="2">
                  <c:v>82.7</c:v>
                </c:pt>
                <c:pt idx="3">
                  <c:v>98.32</c:v>
                </c:pt>
                <c:pt idx="4">
                  <c:v>96.42</c:v>
                </c:pt>
              </c:numCache>
            </c:numRef>
          </c:val>
          <c:extLst>
            <c:ext xmlns:c16="http://schemas.microsoft.com/office/drawing/2014/chart" uri="{C3380CC4-5D6E-409C-BE32-E72D297353CC}">
              <c16:uniqueId val="{00000000-3FCF-4A8C-BF6B-97D0D40CAA5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101.38</c:v>
                </c:pt>
                <c:pt idx="1">
                  <c:v>100.3</c:v>
                </c:pt>
                <c:pt idx="2">
                  <c:v>99.59</c:v>
                </c:pt>
                <c:pt idx="3">
                  <c:v>95.51</c:v>
                </c:pt>
                <c:pt idx="4">
                  <c:v>98.85</c:v>
                </c:pt>
              </c:numCache>
            </c:numRef>
          </c:val>
          <c:smooth val="0"/>
          <c:extLst>
            <c:ext xmlns:c16="http://schemas.microsoft.com/office/drawing/2014/chart" uri="{C3380CC4-5D6E-409C-BE32-E72D297353CC}">
              <c16:uniqueId val="{00000001-3FCF-4A8C-BF6B-97D0D40CAA5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23.6</c:v>
                </c:pt>
                <c:pt idx="1">
                  <c:v>26.49</c:v>
                </c:pt>
                <c:pt idx="2">
                  <c:v>28.94</c:v>
                </c:pt>
                <c:pt idx="3">
                  <c:v>31.4</c:v>
                </c:pt>
                <c:pt idx="4">
                  <c:v>33.06</c:v>
                </c:pt>
              </c:numCache>
            </c:numRef>
          </c:val>
          <c:extLst>
            <c:ext xmlns:c16="http://schemas.microsoft.com/office/drawing/2014/chart" uri="{C3380CC4-5D6E-409C-BE32-E72D297353CC}">
              <c16:uniqueId val="{00000000-A01C-496E-9B73-605D64534B0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13.2</c:v>
                </c:pt>
                <c:pt idx="1">
                  <c:v>15.82</c:v>
                </c:pt>
                <c:pt idx="2">
                  <c:v>18.97</c:v>
                </c:pt>
                <c:pt idx="3">
                  <c:v>21.72</c:v>
                </c:pt>
                <c:pt idx="4">
                  <c:v>19.75</c:v>
                </c:pt>
              </c:numCache>
            </c:numRef>
          </c:val>
          <c:smooth val="0"/>
          <c:extLst>
            <c:ext xmlns:c16="http://schemas.microsoft.com/office/drawing/2014/chart" uri="{C3380CC4-5D6E-409C-BE32-E72D297353CC}">
              <c16:uniqueId val="{00000001-A01C-496E-9B73-605D64534B0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417-4399-A1D9-1B1F42A3ECB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417-4399-A1D9-1B1F42A3ECB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905.04</c:v>
                </c:pt>
                <c:pt idx="1">
                  <c:v>1324.95</c:v>
                </c:pt>
                <c:pt idx="2">
                  <c:v>1467.07</c:v>
                </c:pt>
                <c:pt idx="3">
                  <c:v>36.119999999999997</c:v>
                </c:pt>
                <c:pt idx="4">
                  <c:v>66.819999999999993</c:v>
                </c:pt>
              </c:numCache>
            </c:numRef>
          </c:val>
          <c:extLst>
            <c:ext xmlns:c16="http://schemas.microsoft.com/office/drawing/2014/chart" uri="{C3380CC4-5D6E-409C-BE32-E72D297353CC}">
              <c16:uniqueId val="{00000000-64AA-4F72-AC3C-3DD66DBF3CD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360.63</c:v>
                </c:pt>
                <c:pt idx="1">
                  <c:v>254.91</c:v>
                </c:pt>
                <c:pt idx="2">
                  <c:v>366.52</c:v>
                </c:pt>
                <c:pt idx="3">
                  <c:v>393.98</c:v>
                </c:pt>
                <c:pt idx="4">
                  <c:v>313.61</c:v>
                </c:pt>
              </c:numCache>
            </c:numRef>
          </c:val>
          <c:smooth val="0"/>
          <c:extLst>
            <c:ext xmlns:c16="http://schemas.microsoft.com/office/drawing/2014/chart" uri="{C3380CC4-5D6E-409C-BE32-E72D297353CC}">
              <c16:uniqueId val="{00000001-64AA-4F72-AC3C-3DD66DBF3CD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63.22</c:v>
                </c:pt>
                <c:pt idx="1">
                  <c:v>419.04</c:v>
                </c:pt>
                <c:pt idx="2">
                  <c:v>292.12</c:v>
                </c:pt>
                <c:pt idx="3">
                  <c:v>254.38</c:v>
                </c:pt>
                <c:pt idx="4">
                  <c:v>352.87</c:v>
                </c:pt>
              </c:numCache>
            </c:numRef>
          </c:val>
          <c:extLst>
            <c:ext xmlns:c16="http://schemas.microsoft.com/office/drawing/2014/chart" uri="{C3380CC4-5D6E-409C-BE32-E72D297353CC}">
              <c16:uniqueId val="{00000000-CAED-48F3-9C9A-F747AD46737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75.33</c:v>
                </c:pt>
                <c:pt idx="1">
                  <c:v>64.17</c:v>
                </c:pt>
                <c:pt idx="2">
                  <c:v>89.11</c:v>
                </c:pt>
                <c:pt idx="3">
                  <c:v>82.97</c:v>
                </c:pt>
                <c:pt idx="4">
                  <c:v>113.15</c:v>
                </c:pt>
              </c:numCache>
            </c:numRef>
          </c:val>
          <c:smooth val="0"/>
          <c:extLst>
            <c:ext xmlns:c16="http://schemas.microsoft.com/office/drawing/2014/chart" uri="{C3380CC4-5D6E-409C-BE32-E72D297353CC}">
              <c16:uniqueId val="{00000001-CAED-48F3-9C9A-F747AD46737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3A0-47BC-A832-5F5F9EA9E78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1087.96</c:v>
                </c:pt>
                <c:pt idx="1">
                  <c:v>1209.45</c:v>
                </c:pt>
                <c:pt idx="2">
                  <c:v>1042.6400000000001</c:v>
                </c:pt>
                <c:pt idx="3">
                  <c:v>1305.58</c:v>
                </c:pt>
                <c:pt idx="4">
                  <c:v>1219.99</c:v>
                </c:pt>
              </c:numCache>
            </c:numRef>
          </c:val>
          <c:smooth val="0"/>
          <c:extLst>
            <c:ext xmlns:c16="http://schemas.microsoft.com/office/drawing/2014/chart" uri="{C3380CC4-5D6E-409C-BE32-E72D297353CC}">
              <c16:uniqueId val="{00000001-03A0-47BC-A832-5F5F9EA9E78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18.18</c:v>
                </c:pt>
                <c:pt idx="1">
                  <c:v>21.77</c:v>
                </c:pt>
                <c:pt idx="2">
                  <c:v>21.41</c:v>
                </c:pt>
                <c:pt idx="3">
                  <c:v>18.63</c:v>
                </c:pt>
                <c:pt idx="4">
                  <c:v>20.3</c:v>
                </c:pt>
              </c:numCache>
            </c:numRef>
          </c:val>
          <c:extLst>
            <c:ext xmlns:c16="http://schemas.microsoft.com/office/drawing/2014/chart" uri="{C3380CC4-5D6E-409C-BE32-E72D297353CC}">
              <c16:uniqueId val="{00000000-C66A-4A99-B949-E7CBC0100FF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59.67</c:v>
                </c:pt>
                <c:pt idx="1">
                  <c:v>55.93</c:v>
                </c:pt>
                <c:pt idx="2">
                  <c:v>55.76</c:v>
                </c:pt>
                <c:pt idx="3">
                  <c:v>51.73</c:v>
                </c:pt>
                <c:pt idx="4">
                  <c:v>48.61</c:v>
                </c:pt>
              </c:numCache>
            </c:numRef>
          </c:val>
          <c:smooth val="0"/>
          <c:extLst>
            <c:ext xmlns:c16="http://schemas.microsoft.com/office/drawing/2014/chart" uri="{C3380CC4-5D6E-409C-BE32-E72D297353CC}">
              <c16:uniqueId val="{00000001-C66A-4A99-B949-E7CBC0100FF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1125.17</c:v>
                </c:pt>
                <c:pt idx="1">
                  <c:v>1053.9000000000001</c:v>
                </c:pt>
                <c:pt idx="2">
                  <c:v>1068.32</c:v>
                </c:pt>
                <c:pt idx="3">
                  <c:v>1229.3900000000001</c:v>
                </c:pt>
                <c:pt idx="4">
                  <c:v>1050.32</c:v>
                </c:pt>
              </c:numCache>
            </c:numRef>
          </c:val>
          <c:extLst>
            <c:ext xmlns:c16="http://schemas.microsoft.com/office/drawing/2014/chart" uri="{C3380CC4-5D6E-409C-BE32-E72D297353CC}">
              <c16:uniqueId val="{00000000-E0D2-46E4-932F-BBE6F5D3C8D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270.60000000000002</c:v>
                </c:pt>
                <c:pt idx="1">
                  <c:v>289.60000000000002</c:v>
                </c:pt>
                <c:pt idx="2">
                  <c:v>296.14999999999998</c:v>
                </c:pt>
                <c:pt idx="3">
                  <c:v>290.54000000000002</c:v>
                </c:pt>
                <c:pt idx="4">
                  <c:v>319.42</c:v>
                </c:pt>
              </c:numCache>
            </c:numRef>
          </c:val>
          <c:smooth val="0"/>
          <c:extLst>
            <c:ext xmlns:c16="http://schemas.microsoft.com/office/drawing/2014/chart" uri="{C3380CC4-5D6E-409C-BE32-E72D297353CC}">
              <c16:uniqueId val="{00000001-E0D2-46E4-932F-BBE6F5D3C8D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Z46"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広島県　世羅町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特定環境保全公共下水道</v>
      </c>
      <c r="Q8" s="39"/>
      <c r="R8" s="39"/>
      <c r="S8" s="39"/>
      <c r="T8" s="39"/>
      <c r="U8" s="39"/>
      <c r="V8" s="39"/>
      <c r="W8" s="39" t="str">
        <f>データ!L6</f>
        <v>D3</v>
      </c>
      <c r="X8" s="39"/>
      <c r="Y8" s="39"/>
      <c r="Z8" s="39"/>
      <c r="AA8" s="39"/>
      <c r="AB8" s="39"/>
      <c r="AC8" s="39"/>
      <c r="AD8" s="40" t="str">
        <f>データ!$M$6</f>
        <v>非設置</v>
      </c>
      <c r="AE8" s="40"/>
      <c r="AF8" s="40"/>
      <c r="AG8" s="40"/>
      <c r="AH8" s="40"/>
      <c r="AI8" s="40"/>
      <c r="AJ8" s="40"/>
      <c r="AK8" s="3"/>
      <c r="AL8" s="41">
        <f>データ!S6</f>
        <v>14841</v>
      </c>
      <c r="AM8" s="41"/>
      <c r="AN8" s="41"/>
      <c r="AO8" s="41"/>
      <c r="AP8" s="41"/>
      <c r="AQ8" s="41"/>
      <c r="AR8" s="41"/>
      <c r="AS8" s="41"/>
      <c r="AT8" s="34">
        <f>データ!T6</f>
        <v>278.14</v>
      </c>
      <c r="AU8" s="34"/>
      <c r="AV8" s="34"/>
      <c r="AW8" s="34"/>
      <c r="AX8" s="34"/>
      <c r="AY8" s="34"/>
      <c r="AZ8" s="34"/>
      <c r="BA8" s="34"/>
      <c r="BB8" s="34">
        <f>データ!U6</f>
        <v>53.36</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85.29</v>
      </c>
      <c r="J10" s="34"/>
      <c r="K10" s="34"/>
      <c r="L10" s="34"/>
      <c r="M10" s="34"/>
      <c r="N10" s="34"/>
      <c r="O10" s="34"/>
      <c r="P10" s="34">
        <f>データ!P6</f>
        <v>0.97</v>
      </c>
      <c r="Q10" s="34"/>
      <c r="R10" s="34"/>
      <c r="S10" s="34"/>
      <c r="T10" s="34"/>
      <c r="U10" s="34"/>
      <c r="V10" s="34"/>
      <c r="W10" s="34">
        <f>データ!Q6</f>
        <v>100.15</v>
      </c>
      <c r="X10" s="34"/>
      <c r="Y10" s="34"/>
      <c r="Z10" s="34"/>
      <c r="AA10" s="34"/>
      <c r="AB10" s="34"/>
      <c r="AC10" s="34"/>
      <c r="AD10" s="41">
        <f>データ!R6</f>
        <v>4950</v>
      </c>
      <c r="AE10" s="41"/>
      <c r="AF10" s="41"/>
      <c r="AG10" s="41"/>
      <c r="AH10" s="41"/>
      <c r="AI10" s="41"/>
      <c r="AJ10" s="41"/>
      <c r="AK10" s="2"/>
      <c r="AL10" s="41">
        <f>データ!V6</f>
        <v>143</v>
      </c>
      <c r="AM10" s="41"/>
      <c r="AN10" s="41"/>
      <c r="AO10" s="41"/>
      <c r="AP10" s="41"/>
      <c r="AQ10" s="41"/>
      <c r="AR10" s="41"/>
      <c r="AS10" s="41"/>
      <c r="AT10" s="34">
        <f>データ!W6</f>
        <v>0.12</v>
      </c>
      <c r="AU10" s="34"/>
      <c r="AV10" s="34"/>
      <c r="AW10" s="34"/>
      <c r="AX10" s="34"/>
      <c r="AY10" s="34"/>
      <c r="AZ10" s="34"/>
      <c r="BA10" s="34"/>
      <c r="BB10" s="34">
        <f>データ!X6</f>
        <v>1191.67</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113</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115</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FfZfaoTxq4MJhR5a1s+PjPqCfeS+UAKlwDA2LdDwntt04IBXCZtHjYw9HmDN1DEcWZsA6/HnfaPQC3wpKNbcKw==" saltValue="w8BXFR9FVkaNCNTGhFEBw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344621</v>
      </c>
      <c r="D6" s="19">
        <f t="shared" si="3"/>
        <v>46</v>
      </c>
      <c r="E6" s="19">
        <f t="shared" si="3"/>
        <v>17</v>
      </c>
      <c r="F6" s="19">
        <f t="shared" si="3"/>
        <v>4</v>
      </c>
      <c r="G6" s="19">
        <f t="shared" si="3"/>
        <v>0</v>
      </c>
      <c r="H6" s="19" t="str">
        <f t="shared" si="3"/>
        <v>広島県　世羅町</v>
      </c>
      <c r="I6" s="19" t="str">
        <f t="shared" si="3"/>
        <v>法適用</v>
      </c>
      <c r="J6" s="19" t="str">
        <f t="shared" si="3"/>
        <v>下水道事業</v>
      </c>
      <c r="K6" s="19" t="str">
        <f t="shared" si="3"/>
        <v>特定環境保全公共下水道</v>
      </c>
      <c r="L6" s="19" t="str">
        <f t="shared" si="3"/>
        <v>D3</v>
      </c>
      <c r="M6" s="19" t="str">
        <f t="shared" si="3"/>
        <v>非設置</v>
      </c>
      <c r="N6" s="20" t="str">
        <f t="shared" si="3"/>
        <v>-</v>
      </c>
      <c r="O6" s="20">
        <f t="shared" si="3"/>
        <v>85.29</v>
      </c>
      <c r="P6" s="20">
        <f t="shared" si="3"/>
        <v>0.97</v>
      </c>
      <c r="Q6" s="20">
        <f t="shared" si="3"/>
        <v>100.15</v>
      </c>
      <c r="R6" s="20">
        <f t="shared" si="3"/>
        <v>4950</v>
      </c>
      <c r="S6" s="20">
        <f t="shared" si="3"/>
        <v>14841</v>
      </c>
      <c r="T6" s="20">
        <f t="shared" si="3"/>
        <v>278.14</v>
      </c>
      <c r="U6" s="20">
        <f t="shared" si="3"/>
        <v>53.36</v>
      </c>
      <c r="V6" s="20">
        <f t="shared" si="3"/>
        <v>143</v>
      </c>
      <c r="W6" s="20">
        <f t="shared" si="3"/>
        <v>0.12</v>
      </c>
      <c r="X6" s="20">
        <f t="shared" si="3"/>
        <v>1191.67</v>
      </c>
      <c r="Y6" s="21">
        <f>IF(Y7="",NA(),Y7)</f>
        <v>78.28</v>
      </c>
      <c r="Z6" s="21">
        <f t="shared" ref="Z6:AH6" si="4">IF(Z7="",NA(),Z7)</f>
        <v>85.38</v>
      </c>
      <c r="AA6" s="21">
        <f t="shared" si="4"/>
        <v>82.7</v>
      </c>
      <c r="AB6" s="21">
        <f t="shared" si="4"/>
        <v>98.32</v>
      </c>
      <c r="AC6" s="21">
        <f t="shared" si="4"/>
        <v>96.42</v>
      </c>
      <c r="AD6" s="21">
        <f t="shared" si="4"/>
        <v>101.38</v>
      </c>
      <c r="AE6" s="21">
        <f t="shared" si="4"/>
        <v>100.3</v>
      </c>
      <c r="AF6" s="21">
        <f t="shared" si="4"/>
        <v>99.59</v>
      </c>
      <c r="AG6" s="21">
        <f t="shared" si="4"/>
        <v>95.51</v>
      </c>
      <c r="AH6" s="21">
        <f t="shared" si="4"/>
        <v>98.85</v>
      </c>
      <c r="AI6" s="20" t="str">
        <f>IF(AI7="","",IF(AI7="-","【-】","【"&amp;SUBSTITUTE(TEXT(AI7,"#,##0.00"),"-","△")&amp;"】"))</f>
        <v>【105.09】</v>
      </c>
      <c r="AJ6" s="21">
        <f>IF(AJ7="",NA(),AJ7)</f>
        <v>905.04</v>
      </c>
      <c r="AK6" s="21">
        <f t="shared" ref="AK6:AS6" si="5">IF(AK7="",NA(),AK7)</f>
        <v>1324.95</v>
      </c>
      <c r="AL6" s="21">
        <f t="shared" si="5"/>
        <v>1467.07</v>
      </c>
      <c r="AM6" s="21">
        <f t="shared" si="5"/>
        <v>36.119999999999997</v>
      </c>
      <c r="AN6" s="21">
        <f t="shared" si="5"/>
        <v>66.819999999999993</v>
      </c>
      <c r="AO6" s="21">
        <f t="shared" si="5"/>
        <v>360.63</v>
      </c>
      <c r="AP6" s="21">
        <f t="shared" si="5"/>
        <v>254.91</v>
      </c>
      <c r="AQ6" s="21">
        <f t="shared" si="5"/>
        <v>366.52</v>
      </c>
      <c r="AR6" s="21">
        <f t="shared" si="5"/>
        <v>393.98</v>
      </c>
      <c r="AS6" s="21">
        <f t="shared" si="5"/>
        <v>313.61</v>
      </c>
      <c r="AT6" s="20" t="str">
        <f>IF(AT7="","",IF(AT7="-","【-】","【"&amp;SUBSTITUTE(TEXT(AT7,"#,##0.00"),"-","△")&amp;"】"))</f>
        <v>【65.73】</v>
      </c>
      <c r="AU6" s="21">
        <f>IF(AU7="",NA(),AU7)</f>
        <v>63.22</v>
      </c>
      <c r="AV6" s="21">
        <f t="shared" ref="AV6:BD6" si="6">IF(AV7="",NA(),AV7)</f>
        <v>419.04</v>
      </c>
      <c r="AW6" s="21">
        <f t="shared" si="6"/>
        <v>292.12</v>
      </c>
      <c r="AX6" s="21">
        <f t="shared" si="6"/>
        <v>254.38</v>
      </c>
      <c r="AY6" s="21">
        <f t="shared" si="6"/>
        <v>352.87</v>
      </c>
      <c r="AZ6" s="21">
        <f t="shared" si="6"/>
        <v>75.33</v>
      </c>
      <c r="BA6" s="21">
        <f t="shared" si="6"/>
        <v>64.17</v>
      </c>
      <c r="BB6" s="21">
        <f t="shared" si="6"/>
        <v>89.11</v>
      </c>
      <c r="BC6" s="21">
        <f t="shared" si="6"/>
        <v>82.97</v>
      </c>
      <c r="BD6" s="21">
        <f t="shared" si="6"/>
        <v>113.15</v>
      </c>
      <c r="BE6" s="20" t="str">
        <f>IF(BE7="","",IF(BE7="-","【-】","【"&amp;SUBSTITUTE(TEXT(BE7,"#,##0.00"),"-","△")&amp;"】"))</f>
        <v>【48.91】</v>
      </c>
      <c r="BF6" s="20">
        <f>IF(BF7="",NA(),BF7)</f>
        <v>0</v>
      </c>
      <c r="BG6" s="20">
        <f t="shared" ref="BG6:BO6" si="7">IF(BG7="",NA(),BG7)</f>
        <v>0</v>
      </c>
      <c r="BH6" s="20">
        <f t="shared" si="7"/>
        <v>0</v>
      </c>
      <c r="BI6" s="20">
        <f t="shared" si="7"/>
        <v>0</v>
      </c>
      <c r="BJ6" s="20">
        <f t="shared" si="7"/>
        <v>0</v>
      </c>
      <c r="BK6" s="21">
        <f t="shared" si="7"/>
        <v>1087.96</v>
      </c>
      <c r="BL6" s="21">
        <f t="shared" si="7"/>
        <v>1209.45</v>
      </c>
      <c r="BM6" s="21">
        <f t="shared" si="7"/>
        <v>1042.6400000000001</v>
      </c>
      <c r="BN6" s="21">
        <f t="shared" si="7"/>
        <v>1305.58</v>
      </c>
      <c r="BO6" s="21">
        <f t="shared" si="7"/>
        <v>1219.99</v>
      </c>
      <c r="BP6" s="20" t="str">
        <f>IF(BP7="","",IF(BP7="-","【-】","【"&amp;SUBSTITUTE(TEXT(BP7,"#,##0.00"),"-","△")&amp;"】"))</f>
        <v>【1,156.82】</v>
      </c>
      <c r="BQ6" s="21">
        <f>IF(BQ7="",NA(),BQ7)</f>
        <v>18.18</v>
      </c>
      <c r="BR6" s="21">
        <f t="shared" ref="BR6:BZ6" si="8">IF(BR7="",NA(),BR7)</f>
        <v>21.77</v>
      </c>
      <c r="BS6" s="21">
        <f t="shared" si="8"/>
        <v>21.41</v>
      </c>
      <c r="BT6" s="21">
        <f t="shared" si="8"/>
        <v>18.63</v>
      </c>
      <c r="BU6" s="21">
        <f t="shared" si="8"/>
        <v>20.3</v>
      </c>
      <c r="BV6" s="21">
        <f t="shared" si="8"/>
        <v>59.67</v>
      </c>
      <c r="BW6" s="21">
        <f t="shared" si="8"/>
        <v>55.93</v>
      </c>
      <c r="BX6" s="21">
        <f t="shared" si="8"/>
        <v>55.76</v>
      </c>
      <c r="BY6" s="21">
        <f t="shared" si="8"/>
        <v>51.73</v>
      </c>
      <c r="BZ6" s="21">
        <f t="shared" si="8"/>
        <v>48.61</v>
      </c>
      <c r="CA6" s="20" t="str">
        <f>IF(CA7="","",IF(CA7="-","【-】","【"&amp;SUBSTITUTE(TEXT(CA7,"#,##0.00"),"-","△")&amp;"】"))</f>
        <v>【75.33】</v>
      </c>
      <c r="CB6" s="21">
        <f>IF(CB7="",NA(),CB7)</f>
        <v>1125.17</v>
      </c>
      <c r="CC6" s="21">
        <f t="shared" ref="CC6:CK6" si="9">IF(CC7="",NA(),CC7)</f>
        <v>1053.9000000000001</v>
      </c>
      <c r="CD6" s="21">
        <f t="shared" si="9"/>
        <v>1068.32</v>
      </c>
      <c r="CE6" s="21">
        <f t="shared" si="9"/>
        <v>1229.3900000000001</v>
      </c>
      <c r="CF6" s="21">
        <f t="shared" si="9"/>
        <v>1050.32</v>
      </c>
      <c r="CG6" s="21">
        <f t="shared" si="9"/>
        <v>270.60000000000002</v>
      </c>
      <c r="CH6" s="21">
        <f t="shared" si="9"/>
        <v>289.60000000000002</v>
      </c>
      <c r="CI6" s="21">
        <f t="shared" si="9"/>
        <v>296.14999999999998</v>
      </c>
      <c r="CJ6" s="21">
        <f t="shared" si="9"/>
        <v>290.54000000000002</v>
      </c>
      <c r="CK6" s="21">
        <f t="shared" si="9"/>
        <v>319.42</v>
      </c>
      <c r="CL6" s="20" t="str">
        <f>IF(CL7="","",IF(CL7="-","【-】","【"&amp;SUBSTITUTE(TEXT(CL7,"#,##0.00"),"-","△")&amp;"】"))</f>
        <v>【215.73】</v>
      </c>
      <c r="CM6" s="21">
        <f>IF(CM7="",NA(),CM7)</f>
        <v>9</v>
      </c>
      <c r="CN6" s="21">
        <f t="shared" ref="CN6:CV6" si="10">IF(CN7="",NA(),CN7)</f>
        <v>6.8</v>
      </c>
      <c r="CO6" s="21">
        <f t="shared" si="10"/>
        <v>8.9</v>
      </c>
      <c r="CP6" s="21">
        <f t="shared" si="10"/>
        <v>8.9</v>
      </c>
      <c r="CQ6" s="21">
        <f t="shared" si="10"/>
        <v>43.33</v>
      </c>
      <c r="CR6" s="21">
        <f t="shared" si="10"/>
        <v>37.65</v>
      </c>
      <c r="CS6" s="21">
        <f t="shared" si="10"/>
        <v>36.71</v>
      </c>
      <c r="CT6" s="21">
        <f t="shared" si="10"/>
        <v>33.799999999999997</v>
      </c>
      <c r="CU6" s="21">
        <f t="shared" si="10"/>
        <v>32.380000000000003</v>
      </c>
      <c r="CV6" s="21">
        <f t="shared" si="10"/>
        <v>36.03</v>
      </c>
      <c r="CW6" s="20" t="str">
        <f>IF(CW7="","",IF(CW7="-","【-】","【"&amp;SUBSTITUTE(TEXT(CW7,"#,##0.00"),"-","△")&amp;"】"))</f>
        <v>【43.28】</v>
      </c>
      <c r="CX6" s="21">
        <f>IF(CX7="",NA(),CX7)</f>
        <v>96.91</v>
      </c>
      <c r="CY6" s="21">
        <f t="shared" ref="CY6:DG6" si="11">IF(CY7="",NA(),CY7)</f>
        <v>62.35</v>
      </c>
      <c r="CZ6" s="21">
        <f t="shared" si="11"/>
        <v>76.92</v>
      </c>
      <c r="DA6" s="21">
        <f t="shared" si="11"/>
        <v>74.319999999999993</v>
      </c>
      <c r="DB6" s="21">
        <f t="shared" si="11"/>
        <v>73.430000000000007</v>
      </c>
      <c r="DC6" s="21">
        <f t="shared" si="11"/>
        <v>67.37</v>
      </c>
      <c r="DD6" s="21">
        <f t="shared" si="11"/>
        <v>70.05</v>
      </c>
      <c r="DE6" s="21">
        <f t="shared" si="11"/>
        <v>67.09</v>
      </c>
      <c r="DF6" s="21">
        <f t="shared" si="11"/>
        <v>67.31</v>
      </c>
      <c r="DG6" s="21">
        <f t="shared" si="11"/>
        <v>63.97</v>
      </c>
      <c r="DH6" s="20" t="str">
        <f>IF(DH7="","",IF(DH7="-","【-】","【"&amp;SUBSTITUTE(TEXT(DH7,"#,##0.00"),"-","△")&amp;"】"))</f>
        <v>【86.21】</v>
      </c>
      <c r="DI6" s="21">
        <f>IF(DI7="",NA(),DI7)</f>
        <v>23.6</v>
      </c>
      <c r="DJ6" s="21">
        <f t="shared" ref="DJ6:DR6" si="12">IF(DJ7="",NA(),DJ7)</f>
        <v>26.49</v>
      </c>
      <c r="DK6" s="21">
        <f t="shared" si="12"/>
        <v>28.94</v>
      </c>
      <c r="DL6" s="21">
        <f t="shared" si="12"/>
        <v>31.4</v>
      </c>
      <c r="DM6" s="21">
        <f t="shared" si="12"/>
        <v>33.06</v>
      </c>
      <c r="DN6" s="21">
        <f t="shared" si="12"/>
        <v>13.2</v>
      </c>
      <c r="DO6" s="21">
        <f t="shared" si="12"/>
        <v>15.82</v>
      </c>
      <c r="DP6" s="21">
        <f t="shared" si="12"/>
        <v>18.97</v>
      </c>
      <c r="DQ6" s="21">
        <f t="shared" si="12"/>
        <v>21.72</v>
      </c>
      <c r="DR6" s="21">
        <f t="shared" si="12"/>
        <v>19.75</v>
      </c>
      <c r="DS6" s="20" t="str">
        <f>IF(DS7="","",IF(DS7="-","【-】","【"&amp;SUBSTITUTE(TEXT(DS7,"#,##0.00"),"-","△")&amp;"】"))</f>
        <v>【29.62】</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【0.09】</v>
      </c>
      <c r="EE6" s="20">
        <f>IF(EE7="",NA(),EE7)</f>
        <v>0</v>
      </c>
      <c r="EF6" s="20">
        <f t="shared" ref="EF6:EN6" si="14">IF(EF7="",NA(),EF7)</f>
        <v>0</v>
      </c>
      <c r="EG6" s="20">
        <f t="shared" si="14"/>
        <v>0</v>
      </c>
      <c r="EH6" s="20">
        <f t="shared" si="14"/>
        <v>0</v>
      </c>
      <c r="EI6" s="20">
        <f t="shared" si="14"/>
        <v>0</v>
      </c>
      <c r="EJ6" s="21">
        <f t="shared" si="14"/>
        <v>0.06</v>
      </c>
      <c r="EK6" s="21">
        <f t="shared" si="14"/>
        <v>0.02</v>
      </c>
      <c r="EL6" s="20">
        <f t="shared" si="14"/>
        <v>0</v>
      </c>
      <c r="EM6" s="20">
        <f t="shared" si="14"/>
        <v>0</v>
      </c>
      <c r="EN6" s="21">
        <f t="shared" si="14"/>
        <v>0.08</v>
      </c>
      <c r="EO6" s="20" t="str">
        <f>IF(EO7="","",IF(EO7="-","【-】","【"&amp;SUBSTITUTE(TEXT(EO7,"#,##0.00"),"-","△")&amp;"】"))</f>
        <v>【0.11】</v>
      </c>
    </row>
    <row r="7" spans="1:148" s="22" customFormat="1" x14ac:dyDescent="0.15">
      <c r="A7" s="14"/>
      <c r="B7" s="23">
        <v>2023</v>
      </c>
      <c r="C7" s="23">
        <v>344621</v>
      </c>
      <c r="D7" s="23">
        <v>46</v>
      </c>
      <c r="E7" s="23">
        <v>17</v>
      </c>
      <c r="F7" s="23">
        <v>4</v>
      </c>
      <c r="G7" s="23">
        <v>0</v>
      </c>
      <c r="H7" s="23" t="s">
        <v>96</v>
      </c>
      <c r="I7" s="23" t="s">
        <v>97</v>
      </c>
      <c r="J7" s="23" t="s">
        <v>98</v>
      </c>
      <c r="K7" s="23" t="s">
        <v>99</v>
      </c>
      <c r="L7" s="23" t="s">
        <v>100</v>
      </c>
      <c r="M7" s="23" t="s">
        <v>101</v>
      </c>
      <c r="N7" s="24" t="s">
        <v>102</v>
      </c>
      <c r="O7" s="24">
        <v>85.29</v>
      </c>
      <c r="P7" s="24">
        <v>0.97</v>
      </c>
      <c r="Q7" s="24">
        <v>100.15</v>
      </c>
      <c r="R7" s="24">
        <v>4950</v>
      </c>
      <c r="S7" s="24">
        <v>14841</v>
      </c>
      <c r="T7" s="24">
        <v>278.14</v>
      </c>
      <c r="U7" s="24">
        <v>53.36</v>
      </c>
      <c r="V7" s="24">
        <v>143</v>
      </c>
      <c r="W7" s="24">
        <v>0.12</v>
      </c>
      <c r="X7" s="24">
        <v>1191.67</v>
      </c>
      <c r="Y7" s="24">
        <v>78.28</v>
      </c>
      <c r="Z7" s="24">
        <v>85.38</v>
      </c>
      <c r="AA7" s="24">
        <v>82.7</v>
      </c>
      <c r="AB7" s="24">
        <v>98.32</v>
      </c>
      <c r="AC7" s="24">
        <v>96.42</v>
      </c>
      <c r="AD7" s="24">
        <v>101.38</v>
      </c>
      <c r="AE7" s="24">
        <v>100.3</v>
      </c>
      <c r="AF7" s="24">
        <v>99.59</v>
      </c>
      <c r="AG7" s="24">
        <v>95.51</v>
      </c>
      <c r="AH7" s="24">
        <v>98.85</v>
      </c>
      <c r="AI7" s="24">
        <v>105.09</v>
      </c>
      <c r="AJ7" s="24">
        <v>905.04</v>
      </c>
      <c r="AK7" s="24">
        <v>1324.95</v>
      </c>
      <c r="AL7" s="24">
        <v>1467.07</v>
      </c>
      <c r="AM7" s="24">
        <v>36.119999999999997</v>
      </c>
      <c r="AN7" s="24">
        <v>66.819999999999993</v>
      </c>
      <c r="AO7" s="24">
        <v>360.63</v>
      </c>
      <c r="AP7" s="24">
        <v>254.91</v>
      </c>
      <c r="AQ7" s="24">
        <v>366.52</v>
      </c>
      <c r="AR7" s="24">
        <v>393.98</v>
      </c>
      <c r="AS7" s="24">
        <v>313.61</v>
      </c>
      <c r="AT7" s="24">
        <v>65.73</v>
      </c>
      <c r="AU7" s="24">
        <v>63.22</v>
      </c>
      <c r="AV7" s="24">
        <v>419.04</v>
      </c>
      <c r="AW7" s="24">
        <v>292.12</v>
      </c>
      <c r="AX7" s="24">
        <v>254.38</v>
      </c>
      <c r="AY7" s="24">
        <v>352.87</v>
      </c>
      <c r="AZ7" s="24">
        <v>75.33</v>
      </c>
      <c r="BA7" s="24">
        <v>64.17</v>
      </c>
      <c r="BB7" s="24">
        <v>89.11</v>
      </c>
      <c r="BC7" s="24">
        <v>82.97</v>
      </c>
      <c r="BD7" s="24">
        <v>113.15</v>
      </c>
      <c r="BE7" s="24">
        <v>48.91</v>
      </c>
      <c r="BF7" s="24">
        <v>0</v>
      </c>
      <c r="BG7" s="24">
        <v>0</v>
      </c>
      <c r="BH7" s="24">
        <v>0</v>
      </c>
      <c r="BI7" s="24">
        <v>0</v>
      </c>
      <c r="BJ7" s="24">
        <v>0</v>
      </c>
      <c r="BK7" s="24">
        <v>1087.96</v>
      </c>
      <c r="BL7" s="24">
        <v>1209.45</v>
      </c>
      <c r="BM7" s="24">
        <v>1042.6400000000001</v>
      </c>
      <c r="BN7" s="24">
        <v>1305.58</v>
      </c>
      <c r="BO7" s="24">
        <v>1219.99</v>
      </c>
      <c r="BP7" s="24">
        <v>1156.82</v>
      </c>
      <c r="BQ7" s="24">
        <v>18.18</v>
      </c>
      <c r="BR7" s="24">
        <v>21.77</v>
      </c>
      <c r="BS7" s="24">
        <v>21.41</v>
      </c>
      <c r="BT7" s="24">
        <v>18.63</v>
      </c>
      <c r="BU7" s="24">
        <v>20.3</v>
      </c>
      <c r="BV7" s="24">
        <v>59.67</v>
      </c>
      <c r="BW7" s="24">
        <v>55.93</v>
      </c>
      <c r="BX7" s="24">
        <v>55.76</v>
      </c>
      <c r="BY7" s="24">
        <v>51.73</v>
      </c>
      <c r="BZ7" s="24">
        <v>48.61</v>
      </c>
      <c r="CA7" s="24">
        <v>75.33</v>
      </c>
      <c r="CB7" s="24">
        <v>1125.17</v>
      </c>
      <c r="CC7" s="24">
        <v>1053.9000000000001</v>
      </c>
      <c r="CD7" s="24">
        <v>1068.32</v>
      </c>
      <c r="CE7" s="24">
        <v>1229.3900000000001</v>
      </c>
      <c r="CF7" s="24">
        <v>1050.32</v>
      </c>
      <c r="CG7" s="24">
        <v>270.60000000000002</v>
      </c>
      <c r="CH7" s="24">
        <v>289.60000000000002</v>
      </c>
      <c r="CI7" s="24">
        <v>296.14999999999998</v>
      </c>
      <c r="CJ7" s="24">
        <v>290.54000000000002</v>
      </c>
      <c r="CK7" s="24">
        <v>319.42</v>
      </c>
      <c r="CL7" s="24">
        <v>215.73</v>
      </c>
      <c r="CM7" s="24">
        <v>9</v>
      </c>
      <c r="CN7" s="24">
        <v>6.8</v>
      </c>
      <c r="CO7" s="24">
        <v>8.9</v>
      </c>
      <c r="CP7" s="24">
        <v>8.9</v>
      </c>
      <c r="CQ7" s="24">
        <v>43.33</v>
      </c>
      <c r="CR7" s="24">
        <v>37.65</v>
      </c>
      <c r="CS7" s="24">
        <v>36.71</v>
      </c>
      <c r="CT7" s="24">
        <v>33.799999999999997</v>
      </c>
      <c r="CU7" s="24">
        <v>32.380000000000003</v>
      </c>
      <c r="CV7" s="24">
        <v>36.03</v>
      </c>
      <c r="CW7" s="24">
        <v>43.28</v>
      </c>
      <c r="CX7" s="24">
        <v>96.91</v>
      </c>
      <c r="CY7" s="24">
        <v>62.35</v>
      </c>
      <c r="CZ7" s="24">
        <v>76.92</v>
      </c>
      <c r="DA7" s="24">
        <v>74.319999999999993</v>
      </c>
      <c r="DB7" s="24">
        <v>73.430000000000007</v>
      </c>
      <c r="DC7" s="24">
        <v>67.37</v>
      </c>
      <c r="DD7" s="24">
        <v>70.05</v>
      </c>
      <c r="DE7" s="24">
        <v>67.09</v>
      </c>
      <c r="DF7" s="24">
        <v>67.31</v>
      </c>
      <c r="DG7" s="24">
        <v>63.97</v>
      </c>
      <c r="DH7" s="24">
        <v>86.21</v>
      </c>
      <c r="DI7" s="24">
        <v>23.6</v>
      </c>
      <c r="DJ7" s="24">
        <v>26.49</v>
      </c>
      <c r="DK7" s="24">
        <v>28.94</v>
      </c>
      <c r="DL7" s="24">
        <v>31.4</v>
      </c>
      <c r="DM7" s="24">
        <v>33.06</v>
      </c>
      <c r="DN7" s="24">
        <v>13.2</v>
      </c>
      <c r="DO7" s="24">
        <v>15.82</v>
      </c>
      <c r="DP7" s="24">
        <v>18.97</v>
      </c>
      <c r="DQ7" s="24">
        <v>21.72</v>
      </c>
      <c r="DR7" s="24">
        <v>19.75</v>
      </c>
      <c r="DS7" s="24">
        <v>29.62</v>
      </c>
      <c r="DT7" s="24">
        <v>0</v>
      </c>
      <c r="DU7" s="24">
        <v>0</v>
      </c>
      <c r="DV7" s="24">
        <v>0</v>
      </c>
      <c r="DW7" s="24">
        <v>0</v>
      </c>
      <c r="DX7" s="24">
        <v>0</v>
      </c>
      <c r="DY7" s="24">
        <v>0</v>
      </c>
      <c r="DZ7" s="24">
        <v>0</v>
      </c>
      <c r="EA7" s="24">
        <v>0</v>
      </c>
      <c r="EB7" s="24">
        <v>0</v>
      </c>
      <c r="EC7" s="24">
        <v>0</v>
      </c>
      <c r="ED7" s="24">
        <v>0.09</v>
      </c>
      <c r="EE7" s="24">
        <v>0</v>
      </c>
      <c r="EF7" s="24">
        <v>0</v>
      </c>
      <c r="EG7" s="24">
        <v>0</v>
      </c>
      <c r="EH7" s="24">
        <v>0</v>
      </c>
      <c r="EI7" s="24">
        <v>0</v>
      </c>
      <c r="EJ7" s="24">
        <v>0.06</v>
      </c>
      <c r="EK7" s="24">
        <v>0.02</v>
      </c>
      <c r="EL7" s="24">
        <v>0</v>
      </c>
      <c r="EM7" s="24">
        <v>0</v>
      </c>
      <c r="EN7" s="24">
        <v>0.08</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id-suidou014@sera.local</cp:lastModifiedBy>
  <cp:lastPrinted>2025-01-31T09:20:13Z</cp:lastPrinted>
  <dcterms:created xsi:type="dcterms:W3CDTF">2025-01-24T07:13:50Z</dcterms:created>
  <dcterms:modified xsi:type="dcterms:W3CDTF">2025-01-31T09:20:25Z</dcterms:modified>
  <cp:category/>
</cp:coreProperties>
</file>