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mc:AlternateContent xmlns:mc="http://schemas.openxmlformats.org/markup-compatibility/2006">
    <mc:Choice Requires="x15">
      <x15ac:absPath xmlns:x15ac="http://schemas.microsoft.com/office/spreadsheetml/2010/11/ac" url="\\10.1.1.11\世羅町\財政課\●地方公営企業（起債除き）\R06地方公営企業\【070127】■（0203〆）【広島県市町行財政課】公営企業に係る経営比較分析表（令和５年度決算）の分析等について（依頼）\県提出\"/>
    </mc:Choice>
  </mc:AlternateContent>
  <xr:revisionPtr revIDLastSave="0" documentId="13_ncr:1_{5A0E9EB0-08C0-4515-B9AC-F3A115A9B91A}" xr6:coauthVersionLast="36" xr6:coauthVersionMax="47" xr10:uidLastSave="{00000000-0000-0000-0000-000000000000}"/>
  <workbookProtection workbookAlgorithmName="SHA-512" workbookHashValue="kqKOKd/QiTW0icoCTK3PYuuAZoIb11c8ol23IWJCQrnkobeNHgJL4KzBm9eHab5ENzdtxkk8xYA2g1QGHeb6Pg==" workbookSaltValue="hWcB0AFps9UWhbNNbz4wTQ==" workbookSpinCount="100000" lockStructure="1"/>
  <bookViews>
    <workbookView xWindow="0" yWindow="0" windowWidth="28800" windowHeight="1143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S6" i="5"/>
  <c r="AL8" i="4" s="1"/>
  <c r="R6" i="5"/>
  <c r="AD10" i="4" s="1"/>
  <c r="Q6" i="5"/>
  <c r="W10" i="4" s="1"/>
  <c r="P6" i="5"/>
  <c r="O6" i="5"/>
  <c r="I10" i="4" s="1"/>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K85" i="4"/>
  <c r="H85" i="4"/>
  <c r="E85" i="4"/>
  <c r="P10" i="4"/>
  <c r="AT8" i="4"/>
  <c r="W8"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<sst xmlns="http://schemas.openxmlformats.org/spreadsheetml/2006/main" count="231" uniqueCount="115">
  <si>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</si>
  <si>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</si>
  <si>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</si>
  <si>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</si>
  <si>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</si>
  <si>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</si>
  <si>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</si>
  <si>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</si>
  <si>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</si>
  <si>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</si>
  <si>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</si>
  <si>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</si>
  <si>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</si>
  <si>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</si>
  <si>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</si>
  <si>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</si>
  <si>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</si>
  <si>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</si>
  <si>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</si>
  <si>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</si>
  <si>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</si>
  <si>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</si>
  <si>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</si>
  <si>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</si>
  <si>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</si>
  <si>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</si>
  <si>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</si>
  <si>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</si>
  <si>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</si>
  <si>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</si>
  <si>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</si>
  <si>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</si>
  <si>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</si>
  <si>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</si>
  <si>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</si>
  <si>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</si>
  <si>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</si>
  <si>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</si>
  <si>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</si>
  <si>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</si>
  <si>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</si>
  <si>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</si>
  <si>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</si>
  <si>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</si>
  <si>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</si>
  <si>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</si>
  <si>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</si>
  <si>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</si>
  <si>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</si>
  <si>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</si>
  <si>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</si>
  <si>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</si>
  <si>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</si>
  <si>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</si>
  <si>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</si>
  <si>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</si>
  <si>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</si>
  <si>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</si>
  <si>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</si>
  <si>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</si>
  <si>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</si>
  <si>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</si>
  <si>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</si>
  <si>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</si>
  <si>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</si>
  <si>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</si>
  <si>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</si>
  <si>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</si>
  <si>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</si>
  <si>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</si>
  <si>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</si>
  <si>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</si>
  <si>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</si>
  <si>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</si>
  <si>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</si>
  <si>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</si>
  <si>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</si>
  <si>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</si>
  <si>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</si>
  <si>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</si>
  <si>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</si>
  <si>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</si>
  <si>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</si>
  <si>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</si>
  <si>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</si>
  <si>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</si>
  <si>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</si>
  <si>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</si>
  <si>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</si>
  <si>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</si>
  <si>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</si>
  <si>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</si>
  <si>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</si>
  <si>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</si>
  <si>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</si>
  <si>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</si>
  <si>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世羅町</t>
  </si>
  <si>
    <t>法適用</t>
  </si>
  <si>
    <t>下水道事業</t>
  </si>
  <si>
    <t>公共下水道</t>
  </si>
  <si>
    <t>Cd3</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</si>
  <si>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</si>
  <si>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</si>
  <si>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</si>
  <si>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</si>
  <si>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</si>
  <si>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</si>
  <si>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</si>
  <si>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</si>
  <si>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</si>
  <si>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</si>
  <si>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</si>
  <si>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本町の単年度収支は、令和４年度に、平成26年度から令和３年度までの建設改良費に充てた起債の元金償還金に対する繰入金を収益化したことにより累積欠損額が減少したため、経常収支比率は100.66％となり、累積欠損金比率も25.67％となった。
　本町の公共下水道事業は平成21年度より供用を開始し、令和５年度末の整備率は91.72%であるが、接続率は46.1%と伸び悩んでいる。高齢者世帯の増加や供用開始前に合併浄化槽を設置しているなどが主な要因と考えられる。
　実際に汚水処理を行っている人口の割合を示した水洗化率は49.07％で、全国平均（95.91％）や類似団体平均値（68.58％）と比較すると大きく下回っている。経費回収率も28.53％と低く公共下水道にかかる経費を使用料で賄えていない。
　また、営業収益が低いため、有収水量１㎥当たりの汚水処理原価は820.61円（全国平均：138.75円、類似団体平均値：617.20円）と高額で効率的な汚水処理が行えていないことが分かる。
　今後は、引き続き積極的な普及促進に努め、水洗化率の向上を図るとともに、事業計画及び経営戦略の改定を行い、健全で効率的な経営が出来るよう努める必要がある。　</t>
    <rPh sb="11" eb="13">
      <t>レイワ</t>
    </rPh>
    <rPh sb="14" eb="16">
      <t>ネンド</t>
    </rPh>
    <rPh sb="43" eb="45">
      <t>キサイ</t>
    </rPh>
    <rPh sb="133" eb="135">
      <t>ジギョウ</t>
    </rPh>
    <rPh sb="136" eb="138">
      <t>ショリ</t>
    </rPh>
    <rPh sb="147" eb="149">
      <t>レイワ</t>
    </rPh>
    <rPh sb="150" eb="152">
      <t>ネンド</t>
    </rPh>
    <rPh sb="152" eb="153">
      <t>マツ</t>
    </rPh>
    <rPh sb="154" eb="157">
      <t>セイビリツ</t>
    </rPh>
    <rPh sb="169" eb="172">
      <t>セツゾクリツ</t>
    </rPh>
    <rPh sb="181" eb="183">
      <t>ミコ</t>
    </rPh>
    <rPh sb="197" eb="198">
      <t>ノ</t>
    </rPh>
    <rPh sb="199" eb="200">
      <t>ナヤ</t>
    </rPh>
    <rPh sb="205" eb="206">
      <t>クワ</t>
    </rPh>
    <rPh sb="208" eb="210">
      <t>キョウヨウ</t>
    </rPh>
    <rPh sb="210" eb="212">
      <t>カイシ</t>
    </rPh>
    <rPh sb="217" eb="218">
      <t>オモ</t>
    </rPh>
    <rPh sb="219" eb="221">
      <t>ヨウイン</t>
    </rPh>
    <rPh sb="222" eb="223">
      <t>カンガ</t>
    </rPh>
    <rPh sb="229" eb="230">
      <t>ガ</t>
    </rPh>
    <rPh sb="232" eb="233">
      <t>ムズカ</t>
    </rPh>
    <rPh sb="235" eb="237">
      <t>ジョウキョウ</t>
    </rPh>
    <rPh sb="243" eb="245">
      <t>ジッサイ</t>
    </rPh>
    <rPh sb="247" eb="248">
      <t>スイ</t>
    </rPh>
    <rPh sb="248" eb="250">
      <t>ショリ</t>
    </rPh>
    <rPh sb="251" eb="252">
      <t>オコナ</t>
    </rPh>
    <rPh sb="262" eb="263">
      <t>シメ</t>
    </rPh>
    <rPh sb="265" eb="268">
      <t>スイセンカ</t>
    </rPh>
    <rPh sb="268" eb="269">
      <t>リツ</t>
    </rPh>
    <rPh sb="278" eb="280">
      <t>ゼンコク</t>
    </rPh>
    <rPh sb="280" eb="282">
      <t>ヘイキン</t>
    </rPh>
    <rPh sb="291" eb="293">
      <t>ルイジ</t>
    </rPh>
    <rPh sb="293" eb="295">
      <t>ダンタイ</t>
    </rPh>
    <rPh sb="295" eb="298">
      <t>ヘイキンチ</t>
    </rPh>
    <rPh sb="310" eb="311">
      <t>オオ</t>
    </rPh>
    <rPh sb="313" eb="315">
      <t>シタマワ</t>
    </rPh>
    <rPh sb="322" eb="324">
      <t>ケイヒ</t>
    </rPh>
    <rPh sb="324" eb="326">
      <t>カイシュウ</t>
    </rPh>
    <rPh sb="326" eb="327">
      <t>リツ</t>
    </rPh>
    <rPh sb="335" eb="336">
      <t>ヒク</t>
    </rPh>
    <rPh sb="337" eb="339">
      <t>コウキョウ</t>
    </rPh>
    <rPh sb="339" eb="342">
      <t>ゲスイドウ</t>
    </rPh>
    <rPh sb="349" eb="351">
      <t>シヨウ</t>
    </rPh>
    <rPh sb="351" eb="352">
      <t>リョウ</t>
    </rPh>
    <rPh sb="353" eb="354">
      <t>マカナ</t>
    </rPh>
    <rPh sb="365" eb="367">
      <t>エイギョウ</t>
    </rPh>
    <rPh sb="367" eb="369">
      <t>シュウエキ</t>
    </rPh>
    <rPh sb="370" eb="371">
      <t>ヒク</t>
    </rPh>
    <rPh sb="375" eb="377">
      <t>ユウシュウ</t>
    </rPh>
    <rPh sb="377" eb="379">
      <t>スイリョウ</t>
    </rPh>
    <rPh sb="385" eb="387">
      <t>オスイ</t>
    </rPh>
    <rPh sb="387" eb="389">
      <t>ショリ</t>
    </rPh>
    <rPh sb="389" eb="391">
      <t>ゲンカ</t>
    </rPh>
    <rPh sb="398" eb="399">
      <t>エン</t>
    </rPh>
    <rPh sb="400" eb="402">
      <t>ゼンコク</t>
    </rPh>
    <rPh sb="402" eb="404">
      <t>ヘイキン</t>
    </rPh>
    <rPh sb="415" eb="417">
      <t>ダンタイ</t>
    </rPh>
    <rPh sb="424" eb="425">
      <t>エン</t>
    </rPh>
    <rPh sb="427" eb="429">
      <t>ヒジョウ</t>
    </rPh>
    <rPh sb="430" eb="432">
      <t>コウガク</t>
    </rPh>
    <rPh sb="433" eb="436">
      <t>コウリツテキ</t>
    </rPh>
    <rPh sb="437" eb="439">
      <t>オスイ</t>
    </rPh>
    <rPh sb="439" eb="441">
      <t>ショリ</t>
    </rPh>
    <rPh sb="442" eb="443">
      <t>オコナ</t>
    </rPh>
    <rPh sb="448" eb="449">
      <t>リツ</t>
    </rPh>
    <rPh sb="450" eb="452">
      <t>コウジョウ</t>
    </rPh>
    <rPh sb="453" eb="454">
      <t>ハカ</t>
    </rPh>
    <rPh sb="461" eb="463">
      <t>ケンゼン</t>
    </rPh>
    <rPh sb="464" eb="467">
      <t>コウリツテキ</t>
    </rPh>
    <rPh sb="468" eb="470">
      <t>ケイエイ</t>
    </rPh>
    <rPh sb="471" eb="473">
      <t>デキ</t>
    </rPh>
    <phoneticPr fontId="4"/>
  </si>
  <si>
    <t>　本町の公共下水道事業は平成12年度に事業着手し、平成21年に一部供用開始しており、現在整備計画区域内の整備途上である。しかしながら、少子高齢化による人口減少等から普及率が伸び悩んでおり、経費回収率などの経営の効率性、また施設の効率性に関する指標はいずれも低く経営状況は非常に厳しい。そのため、一般会計からの繰入金に依存する経営となっている。
　今後も積極的な普及促進を行うことで収益率の向上を図るとともに経営の効率性を高め、地方債償還による負担を考慮しながら計画的な整備を行っていく必要がある。</t>
    <rPh sb="88" eb="89">
      <t>ナヤ</t>
    </rPh>
    <rPh sb="190" eb="193">
      <t>シュウエキリツ</t>
    </rPh>
    <rPh sb="194" eb="196">
      <t>コウジョウ</t>
    </rPh>
    <rPh sb="197" eb="198">
      <t>ハカ</t>
    </rPh>
    <rPh sb="210" eb="211">
      <t>タカ</t>
    </rPh>
    <phoneticPr fontId="4"/>
  </si>
  <si>
    <t>　本町の公共下水道事業の供用開始は平成21年度からで、計画処理面積100㏊に対し令和５年度末の整備面積は92㏊である。
　資産の老朽化度合いを示す有形固定資産減価償却率は、33.06％と全国平均(41.09％)を下回っている。
　今後は施設の更新時期を踏まえ、経費の平準化を図りながら財政健全化に向け施設の維持管理に努める必要がある。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</si>
</sst>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563-467F-A23B-7C4999AC045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quot;-&quot;">
                  <c:v>3.35</c:v>
                </c:pt>
                <c:pt idx="4" formatCode="#,##0.00;&quot;△&quot;#,##0.00;&quot;-&quot;">
                  <c:v>1.24</c:v>
                </c:pt>
              </c:numCache>
            </c:numRef>
          </c:val>
          <c:smooth val="0"/>
          <c:extLst>
            <c:ext xmlns:c16="http://schemas.microsoft.com/office/drawing/2014/chart" uri="{C3380CC4-5D6E-409C-BE32-E72D297353CC}">
              <c16:uniqueId val="{00000001-9563-467F-A23B-7C4999AC045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39.700000000000003</c:v>
                </c:pt>
                <c:pt idx="1">
                  <c:v>41</c:v>
                </c:pt>
                <c:pt idx="2">
                  <c:v>56.7</c:v>
                </c:pt>
                <c:pt idx="3">
                  <c:v>61.5</c:v>
                </c:pt>
                <c:pt idx="4">
                  <c:v>29.78</c:v>
                </c:pt>
              </c:numCache>
            </c:numRef>
          </c:val>
          <c:extLst>
            <c:ext xmlns:c16="http://schemas.microsoft.com/office/drawing/2014/chart" uri="{C3380CC4-5D6E-409C-BE32-E72D297353CC}">
              <c16:uniqueId val="{00000000-4DA3-4AF5-B752-A0346AC39DA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39.51</c:v>
                </c:pt>
                <c:pt idx="1">
                  <c:v>41.6</c:v>
                </c:pt>
                <c:pt idx="2">
                  <c:v>43.76</c:v>
                </c:pt>
                <c:pt idx="3">
                  <c:v>40.72</c:v>
                </c:pt>
                <c:pt idx="4">
                  <c:v>44.17</c:v>
                </c:pt>
              </c:numCache>
            </c:numRef>
          </c:val>
          <c:smooth val="0"/>
          <c:extLst>
            <c:ext xmlns:c16="http://schemas.microsoft.com/office/drawing/2014/chart" uri="{C3380CC4-5D6E-409C-BE32-E72D297353CC}">
              <c16:uniqueId val="{00000001-4DA3-4AF5-B752-A0346AC39DA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49.44</c:v>
                </c:pt>
                <c:pt idx="1">
                  <c:v>44.21</c:v>
                </c:pt>
                <c:pt idx="2">
                  <c:v>51.62</c:v>
                </c:pt>
                <c:pt idx="3">
                  <c:v>53.34</c:v>
                </c:pt>
                <c:pt idx="4">
                  <c:v>49.07</c:v>
                </c:pt>
              </c:numCache>
            </c:numRef>
          </c:val>
          <c:extLst>
            <c:ext xmlns:c16="http://schemas.microsoft.com/office/drawing/2014/chart" uri="{C3380CC4-5D6E-409C-BE32-E72D297353CC}">
              <c16:uniqueId val="{00000000-DE9A-4333-8247-FFE572BFA6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61.03</c:v>
                </c:pt>
                <c:pt idx="1">
                  <c:v>64.790000000000006</c:v>
                </c:pt>
                <c:pt idx="2">
                  <c:v>65.75</c:v>
                </c:pt>
                <c:pt idx="3">
                  <c:v>67.569999999999993</c:v>
                </c:pt>
                <c:pt idx="4">
                  <c:v>68.58</c:v>
                </c:pt>
              </c:numCache>
            </c:numRef>
          </c:val>
          <c:smooth val="0"/>
          <c:extLst>
            <c:ext xmlns:c16="http://schemas.microsoft.com/office/drawing/2014/chart" uri="{C3380CC4-5D6E-409C-BE32-E72D297353CC}">
              <c16:uniqueId val="{00000001-DE9A-4333-8247-FFE572BFA6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79.89</c:v>
                </c:pt>
                <c:pt idx="1">
                  <c:v>88.78</c:v>
                </c:pt>
                <c:pt idx="2">
                  <c:v>85.95</c:v>
                </c:pt>
                <c:pt idx="3">
                  <c:v>101.92</c:v>
                </c:pt>
                <c:pt idx="4">
                  <c:v>100.66</c:v>
                </c:pt>
              </c:numCache>
            </c:numRef>
          </c:val>
          <c:extLst>
            <c:ext xmlns:c16="http://schemas.microsoft.com/office/drawing/2014/chart" uri="{C3380CC4-5D6E-409C-BE32-E72D297353CC}">
              <c16:uniqueId val="{00000000-394B-4952-8393-B711C99A605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formatCode="#,##0.00;&quot;△&quot;#,##0.00">
                  <c:v>#N/A</c:v>
                </c:pt>
                <c:pt idx="1">
                  <c:v>98.59</c:v>
                </c:pt>
                <c:pt idx="2">
                  <c:v>105.85</c:v>
                </c:pt>
                <c:pt idx="3">
                  <c:v>108.08</c:v>
                </c:pt>
                <c:pt idx="4">
                  <c:v>110.77</c:v>
                </c:pt>
              </c:numCache>
            </c:numRef>
          </c:val>
          <c:smooth val="0"/>
          <c:extLst>
            <c:ext xmlns:c16="http://schemas.microsoft.com/office/drawing/2014/chart" uri="{C3380CC4-5D6E-409C-BE32-E72D297353CC}">
              <c16:uniqueId val="{00000001-394B-4952-8393-B711C99A605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23.6</c:v>
                </c:pt>
                <c:pt idx="1">
                  <c:v>26.49</c:v>
                </c:pt>
                <c:pt idx="2">
                  <c:v>28.94</c:v>
                </c:pt>
                <c:pt idx="3">
                  <c:v>31.98</c:v>
                </c:pt>
                <c:pt idx="4">
                  <c:v>33.06</c:v>
                </c:pt>
              </c:numCache>
            </c:numRef>
          </c:val>
          <c:extLst>
            <c:ext xmlns:c16="http://schemas.microsoft.com/office/drawing/2014/chart" uri="{C3380CC4-5D6E-409C-BE32-E72D297353CC}">
              <c16:uniqueId val="{00000000-8345-492E-B2F1-A04A4D97680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formatCode="#,##0.00;&quot;△&quot;#,##0.00">
                  <c:v>#N/A</c:v>
                </c:pt>
                <c:pt idx="1">
                  <c:v>10.82</c:v>
                </c:pt>
                <c:pt idx="2">
                  <c:v>15.36</c:v>
                </c:pt>
                <c:pt idx="3">
                  <c:v>13.17</c:v>
                </c:pt>
                <c:pt idx="4">
                  <c:v>15.94</c:v>
                </c:pt>
              </c:numCache>
            </c:numRef>
          </c:val>
          <c:smooth val="0"/>
          <c:extLst>
            <c:ext xmlns:c16="http://schemas.microsoft.com/office/drawing/2014/chart" uri="{C3380CC4-5D6E-409C-BE32-E72D297353CC}">
              <c16:uniqueId val="{00000001-8345-492E-B2F1-A04A4D97680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0DF-49E6-A098-72F64FD326F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0</c:v>
                </c:pt>
                <c:pt idx="2">
                  <c:v>0</c:v>
                </c:pt>
                <c:pt idx="3">
                  <c:v>0</c:v>
                </c:pt>
                <c:pt idx="4">
                  <c:v>0</c:v>
                </c:pt>
              </c:numCache>
            </c:numRef>
          </c:val>
          <c:smooth val="0"/>
          <c:extLst>
            <c:ext xmlns:c16="http://schemas.microsoft.com/office/drawing/2014/chart" uri="{C3380CC4-5D6E-409C-BE32-E72D297353CC}">
              <c16:uniqueId val="{00000001-E0DF-49E6-A098-72F64FD326F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889.42</c:v>
                </c:pt>
                <c:pt idx="1">
                  <c:v>965.08</c:v>
                </c:pt>
                <c:pt idx="2">
                  <c:v>1020.56</c:v>
                </c:pt>
                <c:pt idx="3">
                  <c:v>36.119999999999997</c:v>
                </c:pt>
                <c:pt idx="4">
                  <c:v>25.67</c:v>
                </c:pt>
              </c:numCache>
            </c:numRef>
          </c:val>
          <c:extLst>
            <c:ext xmlns:c16="http://schemas.microsoft.com/office/drawing/2014/chart" uri="{C3380CC4-5D6E-409C-BE32-E72D297353CC}">
              <c16:uniqueId val="{00000000-8FE3-4362-97D3-8A26ABFDE1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formatCode="#,##0.00;&quot;△&quot;#,##0.00">
                  <c:v>#N/A</c:v>
                </c:pt>
                <c:pt idx="1">
                  <c:v>79.680000000000007</c:v>
                </c:pt>
                <c:pt idx="2">
                  <c:v>106.88</c:v>
                </c:pt>
                <c:pt idx="3">
                  <c:v>15</c:v>
                </c:pt>
                <c:pt idx="4">
                  <c:v>5.61</c:v>
                </c:pt>
              </c:numCache>
            </c:numRef>
          </c:val>
          <c:smooth val="0"/>
          <c:extLst>
            <c:ext xmlns:c16="http://schemas.microsoft.com/office/drawing/2014/chart" uri="{C3380CC4-5D6E-409C-BE32-E72D297353CC}">
              <c16:uniqueId val="{00000001-8FE3-4362-97D3-8A26ABFDE1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102.12</c:v>
                </c:pt>
                <c:pt idx="1">
                  <c:v>335.53</c:v>
                </c:pt>
                <c:pt idx="2">
                  <c:v>325.64999999999998</c:v>
                </c:pt>
                <c:pt idx="3">
                  <c:v>284.39</c:v>
                </c:pt>
                <c:pt idx="4">
                  <c:v>363.19</c:v>
                </c:pt>
              </c:numCache>
            </c:numRef>
          </c:val>
          <c:extLst>
            <c:ext xmlns:c16="http://schemas.microsoft.com/office/drawing/2014/chart" uri="{C3380CC4-5D6E-409C-BE32-E72D297353CC}">
              <c16:uniqueId val="{00000000-136D-40C6-835D-8DCB6D37BF1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formatCode="#,##0.00;&quot;△&quot;#,##0.00">
                  <c:v>#N/A</c:v>
                </c:pt>
                <c:pt idx="1">
                  <c:v>183.7</c:v>
                </c:pt>
                <c:pt idx="2">
                  <c:v>157.30000000000001</c:v>
                </c:pt>
                <c:pt idx="3">
                  <c:v>224.97</c:v>
                </c:pt>
                <c:pt idx="4">
                  <c:v>189.51</c:v>
                </c:pt>
              </c:numCache>
            </c:numRef>
          </c:val>
          <c:smooth val="0"/>
          <c:extLst>
            <c:ext xmlns:c16="http://schemas.microsoft.com/office/drawing/2014/chart" uri="{C3380CC4-5D6E-409C-BE32-E72D297353CC}">
              <c16:uniqueId val="{00000001-136D-40C6-835D-8DCB6D37BF1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930-4F32-8316-DF0623304AA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808.77</c:v>
                </c:pt>
                <c:pt idx="1">
                  <c:v>560.16</c:v>
                </c:pt>
                <c:pt idx="2">
                  <c:v>954.29</c:v>
                </c:pt>
                <c:pt idx="3">
                  <c:v>1332.23</c:v>
                </c:pt>
                <c:pt idx="4">
                  <c:v>1414.79</c:v>
                </c:pt>
              </c:numCache>
            </c:numRef>
          </c:val>
          <c:smooth val="0"/>
          <c:extLst>
            <c:ext xmlns:c16="http://schemas.microsoft.com/office/drawing/2014/chart" uri="{C3380CC4-5D6E-409C-BE32-E72D297353CC}">
              <c16:uniqueId val="{00000001-4930-4F32-8316-DF0623304AA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22.89</c:v>
                </c:pt>
                <c:pt idx="1">
                  <c:v>28.71</c:v>
                </c:pt>
                <c:pt idx="2">
                  <c:v>27.44</c:v>
                </c:pt>
                <c:pt idx="3">
                  <c:v>24.85</c:v>
                </c:pt>
                <c:pt idx="4">
                  <c:v>28.53</c:v>
                </c:pt>
              </c:numCache>
            </c:numRef>
          </c:val>
          <c:extLst>
            <c:ext xmlns:c16="http://schemas.microsoft.com/office/drawing/2014/chart" uri="{C3380CC4-5D6E-409C-BE32-E72D297353CC}">
              <c16:uniqueId val="{00000000-DEE4-47B1-9D33-C58D09B5C8A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48.2</c:v>
                </c:pt>
                <c:pt idx="1">
                  <c:v>30.88</c:v>
                </c:pt>
                <c:pt idx="2">
                  <c:v>34.03</c:v>
                </c:pt>
                <c:pt idx="3">
                  <c:v>26.53</c:v>
                </c:pt>
                <c:pt idx="4">
                  <c:v>25.29</c:v>
                </c:pt>
              </c:numCache>
            </c:numRef>
          </c:val>
          <c:smooth val="0"/>
          <c:extLst>
            <c:ext xmlns:c16="http://schemas.microsoft.com/office/drawing/2014/chart" uri="{C3380CC4-5D6E-409C-BE32-E72D297353CC}">
              <c16:uniqueId val="{00000001-DEE4-47B1-9D33-C58D09B5C8A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933.2</c:v>
                </c:pt>
                <c:pt idx="1">
                  <c:v>796.69</c:v>
                </c:pt>
                <c:pt idx="2">
                  <c:v>832.01</c:v>
                </c:pt>
                <c:pt idx="3">
                  <c:v>923.92</c:v>
                </c:pt>
                <c:pt idx="4">
                  <c:v>820.61</c:v>
                </c:pt>
              </c:numCache>
            </c:numRef>
          </c:val>
          <c:extLst>
            <c:ext xmlns:c16="http://schemas.microsoft.com/office/drawing/2014/chart" uri="{C3380CC4-5D6E-409C-BE32-E72D297353CC}">
              <c16:uniqueId val="{00000000-0D07-4FCA-9285-9322363722A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345.96</c:v>
                </c:pt>
                <c:pt idx="1">
                  <c:v>525.91999999999996</c:v>
                </c:pt>
                <c:pt idx="2">
                  <c:v>470.79</c:v>
                </c:pt>
                <c:pt idx="3">
                  <c:v>628.99</c:v>
                </c:pt>
                <c:pt idx="4">
                  <c:v>617.20000000000005</c:v>
                </c:pt>
              </c:numCache>
            </c:numRef>
          </c:val>
          <c:smooth val="0"/>
          <c:extLst>
            <c:ext xmlns:c16="http://schemas.microsoft.com/office/drawing/2014/chart" uri="{C3380CC4-5D6E-409C-BE32-E72D297353CC}">
              <c16:uniqueId val="{00000001-0D07-4FCA-9285-9322363722A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44"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世羅町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Cd3</v>
      </c>
      <c r="X8" s="64"/>
      <c r="Y8" s="64"/>
      <c r="Z8" s="64"/>
      <c r="AA8" s="64"/>
      <c r="AB8" s="64"/>
      <c r="AC8" s="64"/>
      <c r="AD8" s="65" t="str">
        <f>データ!$M$6</f>
        <v>非設置</v>
      </c>
      <c r="AE8" s="65"/>
      <c r="AF8" s="65"/>
      <c r="AG8" s="65"/>
      <c r="AH8" s="65"/>
      <c r="AI8" s="65"/>
      <c r="AJ8" s="65"/>
      <c r="AK8" s="3"/>
      <c r="AL8" s="44">
        <f>データ!S6</f>
        <v>14841</v>
      </c>
      <c r="AM8" s="44"/>
      <c r="AN8" s="44"/>
      <c r="AO8" s="44"/>
      <c r="AP8" s="44"/>
      <c r="AQ8" s="44"/>
      <c r="AR8" s="44"/>
      <c r="AS8" s="44"/>
      <c r="AT8" s="45">
        <f>データ!T6</f>
        <v>278.14</v>
      </c>
      <c r="AU8" s="45"/>
      <c r="AV8" s="45"/>
      <c r="AW8" s="45"/>
      <c r="AX8" s="45"/>
      <c r="AY8" s="45"/>
      <c r="AZ8" s="45"/>
      <c r="BA8" s="45"/>
      <c r="BB8" s="45">
        <f>データ!U6</f>
        <v>53.36</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76.25</v>
      </c>
      <c r="J10" s="45"/>
      <c r="K10" s="45"/>
      <c r="L10" s="45"/>
      <c r="M10" s="45"/>
      <c r="N10" s="45"/>
      <c r="O10" s="45"/>
      <c r="P10" s="45">
        <f>データ!P6</f>
        <v>10.94</v>
      </c>
      <c r="Q10" s="45"/>
      <c r="R10" s="45"/>
      <c r="S10" s="45"/>
      <c r="T10" s="45"/>
      <c r="U10" s="45"/>
      <c r="V10" s="45"/>
      <c r="W10" s="45">
        <f>データ!Q6</f>
        <v>100.15</v>
      </c>
      <c r="X10" s="45"/>
      <c r="Y10" s="45"/>
      <c r="Z10" s="45"/>
      <c r="AA10" s="45"/>
      <c r="AB10" s="45"/>
      <c r="AC10" s="45"/>
      <c r="AD10" s="44">
        <f>データ!R6</f>
        <v>4950</v>
      </c>
      <c r="AE10" s="44"/>
      <c r="AF10" s="44"/>
      <c r="AG10" s="44"/>
      <c r="AH10" s="44"/>
      <c r="AI10" s="44"/>
      <c r="AJ10" s="44"/>
      <c r="AK10" s="2"/>
      <c r="AL10" s="44">
        <f>データ!V6</f>
        <v>1612</v>
      </c>
      <c r="AM10" s="44"/>
      <c r="AN10" s="44"/>
      <c r="AO10" s="44"/>
      <c r="AP10" s="44"/>
      <c r="AQ10" s="44"/>
      <c r="AR10" s="44"/>
      <c r="AS10" s="44"/>
      <c r="AT10" s="45">
        <f>データ!W6</f>
        <v>0.92</v>
      </c>
      <c r="AU10" s="45"/>
      <c r="AV10" s="45"/>
      <c r="AW10" s="45"/>
      <c r="AX10" s="45"/>
      <c r="AY10" s="45"/>
      <c r="AZ10" s="45"/>
      <c r="BA10" s="45"/>
      <c r="BB10" s="45">
        <f>データ!X6</f>
        <v>1752.17</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wJXIj1gX9MlVrR4FoLY85Nhw4gfbfTi7wVoi4yk09nu+LbxCQyV0m3OAVdjkx4nJtv4T4t3kB7ZJOFTFTE1Khg==" saltValue="nfHTuGyHELi8W46Eb8K/h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344621</v>
      </c>
      <c r="D6" s="19">
        <f t="shared" si="3"/>
        <v>46</v>
      </c>
      <c r="E6" s="19">
        <f t="shared" si="3"/>
        <v>17</v>
      </c>
      <c r="F6" s="19">
        <f t="shared" si="3"/>
        <v>1</v>
      </c>
      <c r="G6" s="19">
        <f t="shared" si="3"/>
        <v>0</v>
      </c>
      <c r="H6" s="19" t="str">
        <f t="shared" si="3"/>
        <v>広島県　世羅町</v>
      </c>
      <c r="I6" s="19" t="str">
        <f t="shared" si="3"/>
        <v>法適用</v>
      </c>
      <c r="J6" s="19" t="str">
        <f t="shared" si="3"/>
        <v>下水道事業</v>
      </c>
      <c r="K6" s="19" t="str">
        <f t="shared" si="3"/>
        <v>公共下水道</v>
      </c>
      <c r="L6" s="19" t="str">
        <f t="shared" si="3"/>
        <v>Cd3</v>
      </c>
      <c r="M6" s="19" t="str">
        <f t="shared" si="3"/>
        <v>非設置</v>
      </c>
      <c r="N6" s="20" t="str">
        <f t="shared" si="3"/>
        <v>-</v>
      </c>
      <c r="O6" s="20">
        <f t="shared" si="3"/>
        <v>76.25</v>
      </c>
      <c r="P6" s="20">
        <f t="shared" si="3"/>
        <v>10.94</v>
      </c>
      <c r="Q6" s="20">
        <f t="shared" si="3"/>
        <v>100.15</v>
      </c>
      <c r="R6" s="20">
        <f t="shared" si="3"/>
        <v>4950</v>
      </c>
      <c r="S6" s="20">
        <f t="shared" si="3"/>
        <v>14841</v>
      </c>
      <c r="T6" s="20">
        <f t="shared" si="3"/>
        <v>278.14</v>
      </c>
      <c r="U6" s="20">
        <f t="shared" si="3"/>
        <v>53.36</v>
      </c>
      <c r="V6" s="20">
        <f t="shared" si="3"/>
        <v>1612</v>
      </c>
      <c r="W6" s="20">
        <f t="shared" si="3"/>
        <v>0.92</v>
      </c>
      <c r="X6" s="20">
        <f t="shared" si="3"/>
        <v>1752.17</v>
      </c>
      <c r="Y6" s="21">
        <f>IF(Y7="",NA(),Y7)</f>
        <v>79.89</v>
      </c>
      <c r="Z6" s="21">
        <f t="shared" ref="Z6:AH6" si="4">IF(Z7="",NA(),Z7)</f>
        <v>88.78</v>
      </c>
      <c r="AA6" s="21">
        <f t="shared" si="4"/>
        <v>85.95</v>
      </c>
      <c r="AB6" s="21">
        <f t="shared" si="4"/>
        <v>101.92</v>
      </c>
      <c r="AC6" s="21">
        <f t="shared" si="4"/>
        <v>100.66</v>
      </c>
      <c r="AD6" s="20" t="e">
        <f t="shared" si="4"/>
        <v>#N/A</v>
      </c>
      <c r="AE6" s="21">
        <f t="shared" si="4"/>
        <v>98.59</v>
      </c>
      <c r="AF6" s="21">
        <f t="shared" si="4"/>
        <v>105.85</v>
      </c>
      <c r="AG6" s="21">
        <f t="shared" si="4"/>
        <v>108.08</v>
      </c>
      <c r="AH6" s="21">
        <f t="shared" si="4"/>
        <v>110.77</v>
      </c>
      <c r="AI6" s="20" t="str">
        <f>IF(AI7="","",IF(AI7="-","【-】","【"&amp;SUBSTITUTE(TEXT(AI7,"#,##0.00"),"-","△")&amp;"】"))</f>
        <v>【105.91】</v>
      </c>
      <c r="AJ6" s="21">
        <f>IF(AJ7="",NA(),AJ7)</f>
        <v>889.42</v>
      </c>
      <c r="AK6" s="21">
        <f t="shared" ref="AK6:AS6" si="5">IF(AK7="",NA(),AK7)</f>
        <v>965.08</v>
      </c>
      <c r="AL6" s="21">
        <f t="shared" si="5"/>
        <v>1020.56</v>
      </c>
      <c r="AM6" s="21">
        <f t="shared" si="5"/>
        <v>36.119999999999997</v>
      </c>
      <c r="AN6" s="21">
        <f t="shared" si="5"/>
        <v>25.67</v>
      </c>
      <c r="AO6" s="20" t="e">
        <f t="shared" si="5"/>
        <v>#N/A</v>
      </c>
      <c r="AP6" s="21">
        <f t="shared" si="5"/>
        <v>79.680000000000007</v>
      </c>
      <c r="AQ6" s="21">
        <f t="shared" si="5"/>
        <v>106.88</v>
      </c>
      <c r="AR6" s="21">
        <f t="shared" si="5"/>
        <v>15</v>
      </c>
      <c r="AS6" s="21">
        <f t="shared" si="5"/>
        <v>5.61</v>
      </c>
      <c r="AT6" s="20" t="str">
        <f>IF(AT7="","",IF(AT7="-","【-】","【"&amp;SUBSTITUTE(TEXT(AT7,"#,##0.00"),"-","△")&amp;"】"))</f>
        <v>【3.03】</v>
      </c>
      <c r="AU6" s="21">
        <f>IF(AU7="",NA(),AU7)</f>
        <v>102.12</v>
      </c>
      <c r="AV6" s="21">
        <f t="shared" ref="AV6:BD6" si="6">IF(AV7="",NA(),AV7)</f>
        <v>335.53</v>
      </c>
      <c r="AW6" s="21">
        <f t="shared" si="6"/>
        <v>325.64999999999998</v>
      </c>
      <c r="AX6" s="21">
        <f t="shared" si="6"/>
        <v>284.39</v>
      </c>
      <c r="AY6" s="21">
        <f t="shared" si="6"/>
        <v>363.19</v>
      </c>
      <c r="AZ6" s="20" t="e">
        <f t="shared" si="6"/>
        <v>#N/A</v>
      </c>
      <c r="BA6" s="21">
        <f t="shared" si="6"/>
        <v>183.7</v>
      </c>
      <c r="BB6" s="21">
        <f t="shared" si="6"/>
        <v>157.30000000000001</v>
      </c>
      <c r="BC6" s="21">
        <f t="shared" si="6"/>
        <v>224.97</v>
      </c>
      <c r="BD6" s="21">
        <f t="shared" si="6"/>
        <v>189.51</v>
      </c>
      <c r="BE6" s="20" t="str">
        <f>IF(BE7="","",IF(BE7="-","【-】","【"&amp;SUBSTITUTE(TEXT(BE7,"#,##0.00"),"-","△")&amp;"】"))</f>
        <v>【78.43】</v>
      </c>
      <c r="BF6" s="20">
        <f>IF(BF7="",NA(),BF7)</f>
        <v>0</v>
      </c>
      <c r="BG6" s="20">
        <f t="shared" ref="BG6:BO6" si="7">IF(BG7="",NA(),BG7)</f>
        <v>0</v>
      </c>
      <c r="BH6" s="20">
        <f t="shared" si="7"/>
        <v>0</v>
      </c>
      <c r="BI6" s="20">
        <f t="shared" si="7"/>
        <v>0</v>
      </c>
      <c r="BJ6" s="20">
        <f t="shared" si="7"/>
        <v>0</v>
      </c>
      <c r="BK6" s="21">
        <f t="shared" si="7"/>
        <v>808.77</v>
      </c>
      <c r="BL6" s="21">
        <f t="shared" si="7"/>
        <v>560.16</v>
      </c>
      <c r="BM6" s="21">
        <f t="shared" si="7"/>
        <v>954.29</v>
      </c>
      <c r="BN6" s="21">
        <f t="shared" si="7"/>
        <v>1332.23</v>
      </c>
      <c r="BO6" s="21">
        <f t="shared" si="7"/>
        <v>1414.79</v>
      </c>
      <c r="BP6" s="20" t="str">
        <f>IF(BP7="","",IF(BP7="-","【-】","【"&amp;SUBSTITUTE(TEXT(BP7,"#,##0.00"),"-","△")&amp;"】"))</f>
        <v>【630.82】</v>
      </c>
      <c r="BQ6" s="21">
        <f>IF(BQ7="",NA(),BQ7)</f>
        <v>22.89</v>
      </c>
      <c r="BR6" s="21">
        <f t="shared" ref="BR6:BZ6" si="8">IF(BR7="",NA(),BR7)</f>
        <v>28.71</v>
      </c>
      <c r="BS6" s="21">
        <f t="shared" si="8"/>
        <v>27.44</v>
      </c>
      <c r="BT6" s="21">
        <f t="shared" si="8"/>
        <v>24.85</v>
      </c>
      <c r="BU6" s="21">
        <f t="shared" si="8"/>
        <v>28.53</v>
      </c>
      <c r="BV6" s="21">
        <f t="shared" si="8"/>
        <v>48.2</v>
      </c>
      <c r="BW6" s="21">
        <f t="shared" si="8"/>
        <v>30.88</v>
      </c>
      <c r="BX6" s="21">
        <f t="shared" si="8"/>
        <v>34.03</v>
      </c>
      <c r="BY6" s="21">
        <f t="shared" si="8"/>
        <v>26.53</v>
      </c>
      <c r="BZ6" s="21">
        <f t="shared" si="8"/>
        <v>25.29</v>
      </c>
      <c r="CA6" s="20" t="str">
        <f>IF(CA7="","",IF(CA7="-","【-】","【"&amp;SUBSTITUTE(TEXT(CA7,"#,##0.00"),"-","△")&amp;"】"))</f>
        <v>【97.81】</v>
      </c>
      <c r="CB6" s="21">
        <f>IF(CB7="",NA(),CB7)</f>
        <v>933.2</v>
      </c>
      <c r="CC6" s="21">
        <f t="shared" ref="CC6:CK6" si="9">IF(CC7="",NA(),CC7)</f>
        <v>796.69</v>
      </c>
      <c r="CD6" s="21">
        <f t="shared" si="9"/>
        <v>832.01</v>
      </c>
      <c r="CE6" s="21">
        <f t="shared" si="9"/>
        <v>923.92</v>
      </c>
      <c r="CF6" s="21">
        <f t="shared" si="9"/>
        <v>820.61</v>
      </c>
      <c r="CG6" s="21">
        <f t="shared" si="9"/>
        <v>345.96</v>
      </c>
      <c r="CH6" s="21">
        <f t="shared" si="9"/>
        <v>525.91999999999996</v>
      </c>
      <c r="CI6" s="21">
        <f t="shared" si="9"/>
        <v>470.79</v>
      </c>
      <c r="CJ6" s="21">
        <f t="shared" si="9"/>
        <v>628.99</v>
      </c>
      <c r="CK6" s="21">
        <f t="shared" si="9"/>
        <v>617.20000000000005</v>
      </c>
      <c r="CL6" s="20" t="str">
        <f>IF(CL7="","",IF(CL7="-","【-】","【"&amp;SUBSTITUTE(TEXT(CL7,"#,##0.00"),"-","△")&amp;"】"))</f>
        <v>【138.75】</v>
      </c>
      <c r="CM6" s="21">
        <f>IF(CM7="",NA(),CM7)</f>
        <v>39.700000000000003</v>
      </c>
      <c r="CN6" s="21">
        <f t="shared" ref="CN6:CV6" si="10">IF(CN7="",NA(),CN7)</f>
        <v>41</v>
      </c>
      <c r="CO6" s="21">
        <f t="shared" si="10"/>
        <v>56.7</v>
      </c>
      <c r="CP6" s="21">
        <f t="shared" si="10"/>
        <v>61.5</v>
      </c>
      <c r="CQ6" s="21">
        <f t="shared" si="10"/>
        <v>29.78</v>
      </c>
      <c r="CR6" s="21">
        <f t="shared" si="10"/>
        <v>39.51</v>
      </c>
      <c r="CS6" s="21">
        <f t="shared" si="10"/>
        <v>41.6</v>
      </c>
      <c r="CT6" s="21">
        <f t="shared" si="10"/>
        <v>43.76</v>
      </c>
      <c r="CU6" s="21">
        <f t="shared" si="10"/>
        <v>40.72</v>
      </c>
      <c r="CV6" s="21">
        <f t="shared" si="10"/>
        <v>44.17</v>
      </c>
      <c r="CW6" s="20" t="str">
        <f>IF(CW7="","",IF(CW7="-","【-】","【"&amp;SUBSTITUTE(TEXT(CW7,"#,##0.00"),"-","△")&amp;"】"))</f>
        <v>【58.94】</v>
      </c>
      <c r="CX6" s="21">
        <f>IF(CX7="",NA(),CX7)</f>
        <v>49.44</v>
      </c>
      <c r="CY6" s="21">
        <f t="shared" ref="CY6:DG6" si="11">IF(CY7="",NA(),CY7)</f>
        <v>44.21</v>
      </c>
      <c r="CZ6" s="21">
        <f t="shared" si="11"/>
        <v>51.62</v>
      </c>
      <c r="DA6" s="21">
        <f t="shared" si="11"/>
        <v>53.34</v>
      </c>
      <c r="DB6" s="21">
        <f t="shared" si="11"/>
        <v>49.07</v>
      </c>
      <c r="DC6" s="21">
        <f t="shared" si="11"/>
        <v>61.03</v>
      </c>
      <c r="DD6" s="21">
        <f t="shared" si="11"/>
        <v>64.790000000000006</v>
      </c>
      <c r="DE6" s="21">
        <f t="shared" si="11"/>
        <v>65.75</v>
      </c>
      <c r="DF6" s="21">
        <f t="shared" si="11"/>
        <v>67.569999999999993</v>
      </c>
      <c r="DG6" s="21">
        <f t="shared" si="11"/>
        <v>68.58</v>
      </c>
      <c r="DH6" s="20" t="str">
        <f>IF(DH7="","",IF(DH7="-","【-】","【"&amp;SUBSTITUTE(TEXT(DH7,"#,##0.00"),"-","△")&amp;"】"))</f>
        <v>【95.91】</v>
      </c>
      <c r="DI6" s="21">
        <f>IF(DI7="",NA(),DI7)</f>
        <v>23.6</v>
      </c>
      <c r="DJ6" s="21">
        <f t="shared" ref="DJ6:DR6" si="12">IF(DJ7="",NA(),DJ7)</f>
        <v>26.49</v>
      </c>
      <c r="DK6" s="21">
        <f t="shared" si="12"/>
        <v>28.94</v>
      </c>
      <c r="DL6" s="21">
        <f t="shared" si="12"/>
        <v>31.98</v>
      </c>
      <c r="DM6" s="21">
        <f t="shared" si="12"/>
        <v>33.06</v>
      </c>
      <c r="DN6" s="20" t="e">
        <f t="shared" si="12"/>
        <v>#N/A</v>
      </c>
      <c r="DO6" s="21">
        <f t="shared" si="12"/>
        <v>10.82</v>
      </c>
      <c r="DP6" s="21">
        <f t="shared" si="12"/>
        <v>15.36</v>
      </c>
      <c r="DQ6" s="21">
        <f t="shared" si="12"/>
        <v>13.17</v>
      </c>
      <c r="DR6" s="21">
        <f t="shared" si="12"/>
        <v>15.94</v>
      </c>
      <c r="DS6" s="20" t="str">
        <f>IF(DS7="","",IF(DS7="-","【-】","【"&amp;SUBSTITUTE(TEXT(DS7,"#,##0.00"),"-","△")&amp;"】"))</f>
        <v>【41.09】</v>
      </c>
      <c r="DT6" s="20">
        <f>IF(DT7="",NA(),DT7)</f>
        <v>0</v>
      </c>
      <c r="DU6" s="20">
        <f t="shared" ref="DU6:EC6" si="13">IF(DU7="",NA(),DU7)</f>
        <v>0</v>
      </c>
      <c r="DV6" s="20">
        <f t="shared" si="13"/>
        <v>0</v>
      </c>
      <c r="DW6" s="20">
        <f t="shared" si="13"/>
        <v>0</v>
      </c>
      <c r="DX6" s="20">
        <f t="shared" si="13"/>
        <v>0</v>
      </c>
      <c r="DY6" s="20" t="e">
        <f t="shared" si="13"/>
        <v>#N/A</v>
      </c>
      <c r="DZ6" s="20">
        <f t="shared" si="13"/>
        <v>0</v>
      </c>
      <c r="EA6" s="20">
        <f t="shared" si="13"/>
        <v>0</v>
      </c>
      <c r="EB6" s="20">
        <f t="shared" si="13"/>
        <v>0</v>
      </c>
      <c r="EC6" s="20">
        <f t="shared" si="13"/>
        <v>0</v>
      </c>
      <c r="ED6" s="20" t="str">
        <f>IF(ED7="","",IF(ED7="-","【-】","【"&amp;SUBSTITUTE(TEXT(ED7,"#,##0.00"),"-","△")&amp;"】"))</f>
        <v>【8.68】</v>
      </c>
      <c r="EE6" s="20">
        <f>IF(EE7="",NA(),EE7)</f>
        <v>0</v>
      </c>
      <c r="EF6" s="20">
        <f t="shared" ref="EF6:EN6" si="14">IF(EF7="",NA(),EF7)</f>
        <v>0</v>
      </c>
      <c r="EG6" s="20">
        <f t="shared" si="14"/>
        <v>0</v>
      </c>
      <c r="EH6" s="20">
        <f t="shared" si="14"/>
        <v>0</v>
      </c>
      <c r="EI6" s="20">
        <f t="shared" si="14"/>
        <v>0</v>
      </c>
      <c r="EJ6" s="20">
        <f t="shared" si="14"/>
        <v>0</v>
      </c>
      <c r="EK6" s="20">
        <f t="shared" si="14"/>
        <v>0</v>
      </c>
      <c r="EL6" s="20">
        <f t="shared" si="14"/>
        <v>0</v>
      </c>
      <c r="EM6" s="21">
        <f t="shared" si="14"/>
        <v>3.35</v>
      </c>
      <c r="EN6" s="21">
        <f t="shared" si="14"/>
        <v>1.24</v>
      </c>
      <c r="EO6" s="20" t="str">
        <f>IF(EO7="","",IF(EO7="-","【-】","【"&amp;SUBSTITUTE(TEXT(EO7,"#,##0.00"),"-","△")&amp;"】"))</f>
        <v>【0.22】</v>
      </c>
    </row>
    <row r="7" spans="1:148" s="22" customFormat="1" x14ac:dyDescent="0.15">
      <c r="A7" s="14"/>
      <c r="B7" s="23">
        <v>2023</v>
      </c>
      <c r="C7" s="23">
        <v>344621</v>
      </c>
      <c r="D7" s="23">
        <v>46</v>
      </c>
      <c r="E7" s="23">
        <v>17</v>
      </c>
      <c r="F7" s="23">
        <v>1</v>
      </c>
      <c r="G7" s="23">
        <v>0</v>
      </c>
      <c r="H7" s="23" t="s">
        <v>96</v>
      </c>
      <c r="I7" s="23" t="s">
        <v>97</v>
      </c>
      <c r="J7" s="23" t="s">
        <v>98</v>
      </c>
      <c r="K7" s="23" t="s">
        <v>99</v>
      </c>
      <c r="L7" s="23" t="s">
        <v>100</v>
      </c>
      <c r="M7" s="23" t="s">
        <v>101</v>
      </c>
      <c r="N7" s="24" t="s">
        <v>102</v>
      </c>
      <c r="O7" s="24">
        <v>76.25</v>
      </c>
      <c r="P7" s="24">
        <v>10.94</v>
      </c>
      <c r="Q7" s="24">
        <v>100.15</v>
      </c>
      <c r="R7" s="24">
        <v>4950</v>
      </c>
      <c r="S7" s="24">
        <v>14841</v>
      </c>
      <c r="T7" s="24">
        <v>278.14</v>
      </c>
      <c r="U7" s="24">
        <v>53.36</v>
      </c>
      <c r="V7" s="24">
        <v>1612</v>
      </c>
      <c r="W7" s="24">
        <v>0.92</v>
      </c>
      <c r="X7" s="24">
        <v>1752.17</v>
      </c>
      <c r="Y7" s="24">
        <v>79.89</v>
      </c>
      <c r="Z7" s="24">
        <v>88.78</v>
      </c>
      <c r="AA7" s="24">
        <v>85.95</v>
      </c>
      <c r="AB7" s="24">
        <v>101.92</v>
      </c>
      <c r="AC7" s="24">
        <v>100.66</v>
      </c>
      <c r="AD7" s="24"/>
      <c r="AE7" s="24">
        <v>98.59</v>
      </c>
      <c r="AF7" s="24">
        <v>105.85</v>
      </c>
      <c r="AG7" s="24">
        <v>108.08</v>
      </c>
      <c r="AH7" s="24">
        <v>110.77</v>
      </c>
      <c r="AI7" s="24">
        <v>105.91</v>
      </c>
      <c r="AJ7" s="24">
        <v>889.42</v>
      </c>
      <c r="AK7" s="24">
        <v>965.08</v>
      </c>
      <c r="AL7" s="24">
        <v>1020.56</v>
      </c>
      <c r="AM7" s="24">
        <v>36.119999999999997</v>
      </c>
      <c r="AN7" s="24">
        <v>25.67</v>
      </c>
      <c r="AO7" s="24"/>
      <c r="AP7" s="24">
        <v>79.680000000000007</v>
      </c>
      <c r="AQ7" s="24">
        <v>106.88</v>
      </c>
      <c r="AR7" s="24">
        <v>15</v>
      </c>
      <c r="AS7" s="24">
        <v>5.61</v>
      </c>
      <c r="AT7" s="24">
        <v>3.03</v>
      </c>
      <c r="AU7" s="24">
        <v>102.12</v>
      </c>
      <c r="AV7" s="24">
        <v>335.53</v>
      </c>
      <c r="AW7" s="24">
        <v>325.64999999999998</v>
      </c>
      <c r="AX7" s="24">
        <v>284.39</v>
      </c>
      <c r="AY7" s="24">
        <v>363.19</v>
      </c>
      <c r="AZ7" s="24"/>
      <c r="BA7" s="24">
        <v>183.7</v>
      </c>
      <c r="BB7" s="24">
        <v>157.30000000000001</v>
      </c>
      <c r="BC7" s="24">
        <v>224.97</v>
      </c>
      <c r="BD7" s="24">
        <v>189.51</v>
      </c>
      <c r="BE7" s="24">
        <v>78.430000000000007</v>
      </c>
      <c r="BF7" s="24">
        <v>0</v>
      </c>
      <c r="BG7" s="24">
        <v>0</v>
      </c>
      <c r="BH7" s="24">
        <v>0</v>
      </c>
      <c r="BI7" s="24">
        <v>0</v>
      </c>
      <c r="BJ7" s="24">
        <v>0</v>
      </c>
      <c r="BK7" s="24">
        <v>808.77</v>
      </c>
      <c r="BL7" s="24">
        <v>560.16</v>
      </c>
      <c r="BM7" s="24">
        <v>954.29</v>
      </c>
      <c r="BN7" s="24">
        <v>1332.23</v>
      </c>
      <c r="BO7" s="24">
        <v>1414.79</v>
      </c>
      <c r="BP7" s="24">
        <v>630.82000000000005</v>
      </c>
      <c r="BQ7" s="24">
        <v>22.89</v>
      </c>
      <c r="BR7" s="24">
        <v>28.71</v>
      </c>
      <c r="BS7" s="24">
        <v>27.44</v>
      </c>
      <c r="BT7" s="24">
        <v>24.85</v>
      </c>
      <c r="BU7" s="24">
        <v>28.53</v>
      </c>
      <c r="BV7" s="24">
        <v>48.2</v>
      </c>
      <c r="BW7" s="24">
        <v>30.88</v>
      </c>
      <c r="BX7" s="24">
        <v>34.03</v>
      </c>
      <c r="BY7" s="24">
        <v>26.53</v>
      </c>
      <c r="BZ7" s="24">
        <v>25.29</v>
      </c>
      <c r="CA7" s="24">
        <v>97.81</v>
      </c>
      <c r="CB7" s="24">
        <v>933.2</v>
      </c>
      <c r="CC7" s="24">
        <v>796.69</v>
      </c>
      <c r="CD7" s="24">
        <v>832.01</v>
      </c>
      <c r="CE7" s="24">
        <v>923.92</v>
      </c>
      <c r="CF7" s="24">
        <v>820.61</v>
      </c>
      <c r="CG7" s="24">
        <v>345.96</v>
      </c>
      <c r="CH7" s="24">
        <v>525.91999999999996</v>
      </c>
      <c r="CI7" s="24">
        <v>470.79</v>
      </c>
      <c r="CJ7" s="24">
        <v>628.99</v>
      </c>
      <c r="CK7" s="24">
        <v>617.20000000000005</v>
      </c>
      <c r="CL7" s="24">
        <v>138.75</v>
      </c>
      <c r="CM7" s="24">
        <v>39.700000000000003</v>
      </c>
      <c r="CN7" s="24">
        <v>41</v>
      </c>
      <c r="CO7" s="24">
        <v>56.7</v>
      </c>
      <c r="CP7" s="24">
        <v>61.5</v>
      </c>
      <c r="CQ7" s="24">
        <v>29.78</v>
      </c>
      <c r="CR7" s="24">
        <v>39.51</v>
      </c>
      <c r="CS7" s="24">
        <v>41.6</v>
      </c>
      <c r="CT7" s="24">
        <v>43.76</v>
      </c>
      <c r="CU7" s="24">
        <v>40.72</v>
      </c>
      <c r="CV7" s="24">
        <v>44.17</v>
      </c>
      <c r="CW7" s="24">
        <v>58.94</v>
      </c>
      <c r="CX7" s="24">
        <v>49.44</v>
      </c>
      <c r="CY7" s="24">
        <v>44.21</v>
      </c>
      <c r="CZ7" s="24">
        <v>51.62</v>
      </c>
      <c r="DA7" s="24">
        <v>53.34</v>
      </c>
      <c r="DB7" s="24">
        <v>49.07</v>
      </c>
      <c r="DC7" s="24">
        <v>61.03</v>
      </c>
      <c r="DD7" s="24">
        <v>64.790000000000006</v>
      </c>
      <c r="DE7" s="24">
        <v>65.75</v>
      </c>
      <c r="DF7" s="24">
        <v>67.569999999999993</v>
      </c>
      <c r="DG7" s="24">
        <v>68.58</v>
      </c>
      <c r="DH7" s="24">
        <v>95.91</v>
      </c>
      <c r="DI7" s="24">
        <v>23.6</v>
      </c>
      <c r="DJ7" s="24">
        <v>26.49</v>
      </c>
      <c r="DK7" s="24">
        <v>28.94</v>
      </c>
      <c r="DL7" s="24">
        <v>31.98</v>
      </c>
      <c r="DM7" s="24">
        <v>33.06</v>
      </c>
      <c r="DN7" s="24"/>
      <c r="DO7" s="24">
        <v>10.82</v>
      </c>
      <c r="DP7" s="24">
        <v>15.36</v>
      </c>
      <c r="DQ7" s="24">
        <v>13.17</v>
      </c>
      <c r="DR7" s="24">
        <v>15.94</v>
      </c>
      <c r="DS7" s="24">
        <v>41.09</v>
      </c>
      <c r="DT7" s="24">
        <v>0</v>
      </c>
      <c r="DU7" s="24">
        <v>0</v>
      </c>
      <c r="DV7" s="24">
        <v>0</v>
      </c>
      <c r="DW7" s="24">
        <v>0</v>
      </c>
      <c r="DX7" s="24">
        <v>0</v>
      </c>
      <c r="DY7" s="24"/>
      <c r="DZ7" s="24">
        <v>0</v>
      </c>
      <c r="EA7" s="24">
        <v>0</v>
      </c>
      <c r="EB7" s="24">
        <v>0</v>
      </c>
      <c r="EC7" s="24">
        <v>0</v>
      </c>
      <c r="ED7" s="24">
        <v>8.68</v>
      </c>
      <c r="EE7" s="24">
        <v>0</v>
      </c>
      <c r="EF7" s="24">
        <v>0</v>
      </c>
      <c r="EG7" s="24">
        <v>0</v>
      </c>
      <c r="EH7" s="24">
        <v>0</v>
      </c>
      <c r="EI7" s="24">
        <v>0</v>
      </c>
      <c r="EJ7" s="24">
        <v>0</v>
      </c>
      <c r="EK7" s="24">
        <v>0</v>
      </c>
      <c r="EL7" s="24">
        <v>0</v>
      </c>
      <c r="EM7" s="24">
        <v>3.35</v>
      </c>
      <c r="EN7" s="24">
        <v>1.24</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2025-01-31T09:21:16Z</cp:lastPrinted>
  <dcterms:created xsi:type="dcterms:W3CDTF">2025-01-24T07:05:49Z</dcterms:created>
  <dcterms:modified xsi:type="dcterms:W3CDTF">2025-02-21T06:07:57Z</dcterms:modified>
  <cp:category/>
</cp:coreProperties>
</file>