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openxmlformats.org/package/2006/relationships/metadata/thumbnail" Target="docProps/thumbnail.wmf"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C:\Users\事務-③\Desktop\19　安芸太田町（経営比較分析表）\"/>
    </mc:Choice>
  </mc:AlternateContent>
  <workbookProtection workbookAlgorithmName="SHA-512" workbookHashValue="ehnjrvcAcbie2/tQlUKaMl6xtvmkuTCyXl+7yi6pqkDl3aHzFmSZolCD8peAGDOdr90MpvdxdVaT91NvQPXhFQ==" workbookSaltValue="OBCSENn5UPG/3ZtCI4qK2g==" workbookSpinCount="100000" lockStructure="1"/>
  <bookViews>
    <workbookView xWindow="0" yWindow="0" windowWidth="23040" windowHeight="9210"/>
  </bookViews>
  <sheets>
    <sheet name="法適用_病院事業" sheetId="4" r:id="rId1"/>
    <sheet name="データ" sheetId="5" state="hidden" r:id="rId2"/>
  </sheets>
  <calcPr calcId="152511"/>
  <extLst>
    <ext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F7" i="5"/>
  <c r="EE7" i="5"/>
  <c r="DV79" i="4" s="1"/>
  <c r="ED7" i="5"/>
  <c r="EB7" i="5"/>
  <c r="EA7" i="5"/>
  <c r="DZ7" i="5"/>
  <c r="AT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U6" i="5"/>
  <c r="T6" i="5"/>
  <c r="FZ10" i="4" s="1"/>
  <c r="S6" i="5"/>
  <c r="R6" i="5"/>
  <c r="CN10" i="4" s="1"/>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I80" i="4"/>
  <c r="GT80" i="4"/>
  <c r="FO80" i="4"/>
  <c r="EZ80" i="4"/>
  <c r="EK80" i="4"/>
  <c r="DV80" i="4"/>
  <c r="DG80" i="4"/>
  <c r="BX80" i="4"/>
  <c r="BI80" i="4"/>
  <c r="AE80" i="4"/>
  <c r="P80" i="4"/>
  <c r="MO79" i="4"/>
  <c r="LZ79" i="4"/>
  <c r="LK79" i="4"/>
  <c r="KG79" i="4"/>
  <c r="JB79" i="4"/>
  <c r="IM79" i="4"/>
  <c r="HX79" i="4"/>
  <c r="HI79" i="4"/>
  <c r="GT79" i="4"/>
  <c r="FO79" i="4"/>
  <c r="EZ79" i="4"/>
  <c r="EK79" i="4"/>
  <c r="DG79" i="4"/>
  <c r="BX79" i="4"/>
  <c r="BI79" i="4"/>
  <c r="AT79" i="4"/>
  <c r="AE79" i="4"/>
  <c r="P79" i="4"/>
  <c r="MN56" i="4"/>
  <c r="LY56" i="4"/>
  <c r="LJ56" i="4"/>
  <c r="KU56" i="4"/>
  <c r="KF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BI55" i="4"/>
  <c r="AT55" i="4"/>
  <c r="AE55" i="4"/>
  <c r="P55" i="4"/>
  <c r="MN34" i="4"/>
  <c r="LY34" i="4"/>
  <c r="LJ34" i="4"/>
  <c r="KU34" i="4"/>
  <c r="KF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BI33" i="4"/>
  <c r="AT33" i="4"/>
  <c r="AE33" i="4"/>
  <c r="P33" i="4"/>
  <c r="LP12" i="4"/>
  <c r="JW12" i="4"/>
  <c r="ID12" i="4"/>
  <c r="FZ12" i="4"/>
  <c r="EG12" i="4"/>
  <c r="CN12" i="4"/>
  <c r="AU12" i="4"/>
  <c r="B12" i="4"/>
  <c r="LP10" i="4"/>
  <c r="ID10" i="4"/>
  <c r="EG10" i="4"/>
  <c r="AU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P78" i="4"/>
  <c r="P54" i="4"/>
  <c r="P32" i="4"/>
  <c r="KG78" i="4"/>
  <c r="KF54" i="4"/>
  <c r="KF32" i="4"/>
  <c r="DD32" i="4"/>
  <c r="LZ78" i="4"/>
  <c r="LY54" i="4"/>
  <c r="LY32" i="4"/>
  <c r="IM78" i="4"/>
  <c r="IK54" i="4"/>
  <c r="EZ78" i="4"/>
  <c r="EW54" i="4"/>
  <c r="EW32" i="4"/>
  <c r="BI78" i="4"/>
  <c r="BI32" i="4"/>
  <c r="BI54" i="4"/>
  <c r="IK32" i="4"/>
  <c r="AT78" i="4"/>
  <c r="AT54" i="4"/>
  <c r="AT32" i="4"/>
  <c r="LK78" i="4"/>
  <c r="HX78" i="4"/>
  <c r="HV54" i="4"/>
  <c r="HV32" i="4"/>
  <c r="EK78" i="4"/>
  <c r="EH54" i="4"/>
  <c r="EH32" i="4"/>
  <c r="LJ54" i="4"/>
  <c r="LJ32" i="4"/>
  <c r="DV78" i="4"/>
  <c r="DS54" i="4"/>
  <c r="DS32" i="4"/>
  <c r="AE78" i="4"/>
  <c r="AE54" i="4"/>
  <c r="AE32" i="4"/>
  <c r="KV78" i="4"/>
  <c r="KU54" i="4"/>
  <c r="KU32" i="4"/>
  <c r="HI78" i="4"/>
  <c r="HG54" i="4"/>
  <c r="HG32" i="4"/>
</calcChain>
</file>

<file path=xl/sharedStrings.xml><?xml version="1.0" encoding="utf-8"?>
<sst xmlns="http://schemas.openxmlformats.org/spreadsheetml/2006/main" count="342" uniqueCount="193">
  <si>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</si>
  <si>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</si>
  <si>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</si>
  <si>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</si>
  <si>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</si>
  <si>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</si>
  <si>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</si>
  <si>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</si>
  <si>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</si>
  <si>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</si>
  <si>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</si>
  <si>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</si>
  <si>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</si>
  <si>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</si>
  <si>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</si>
  <si>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</si>
  <si>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</si>
  <si>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</si>
  <si>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</si>
  <si>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</si>
  <si>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</si>
  <si>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</si>
  <si>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</si>
  <si>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</si>
  <si>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</si>
  <si>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</si>
  <si>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</si>
  <si>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</si>
  <si>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</si>
  <si>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</si>
  <si>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</si>
  <si>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</si>
  <si>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</si>
  <si>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</si>
  <si>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</si>
  <si>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</si>
  <si>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</si>
  <si>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</si>
  <si>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</si>
  <si>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</si>
  <si>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</si>
  <si>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</si>
  <si>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</si>
  <si>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</si>
  <si>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</si>
  <si>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</si>
  <si>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</si>
  <si>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</si>
  <si>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</si>
  <si>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</si>
  <si>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</si>
  <si>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</si>
  <si>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</si>
  <si>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</si>
  <si>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</si>
  <si>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</si>
  <si>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</si>
  <si>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</si>
  <si>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</si>
  <si>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</si>
  <si>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</si>
  <si>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</si>
  <si>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</si>
  <si>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</si>
  <si>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</si>
  <si>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</si>
  <si>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</si>
  <si>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</si>
  <si>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</si>
  <si>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</si>
  <si>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</si>
  <si>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</si>
  <si>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</si>
  <si>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</si>
  <si>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</si>
  <si>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</si>
  <si>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</si>
  <si>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</si>
  <si>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</si>
  <si>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</si>
  <si>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</si>
  <si>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</si>
  <si>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</si>
  <si>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</si>
  <si>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</si>
  <si>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</si>
  <si>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</si>
  <si>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</si>
  <si>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</si>
  <si>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</si>
  <si>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</si>
  <si>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</si>
  <si>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</si>
  <si>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</si>
  <si>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</si>
  <si>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</si>
  <si>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</si>
  <si>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</si>
  <si>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</si>
  <si>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</si>
  <si>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</si>
  <si>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</si>
  <si>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</si>
  <si>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</si>
  <si>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</si>
  <si>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</si>
  <si>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</si>
  <si>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</si>
  <si>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</si>
  <si>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</si>
  <si>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</si>
  <si>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</si>
  <si>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</si>
  <si>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</si>
  <si>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</si>
  <si>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</si>
  <si>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</si>
  <si>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</si>
  <si>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</si>
  <si>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</si>
  <si>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</si>
  <si>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</si>
  <si>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</si>
  <si>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</si>
  <si>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</si>
  <si>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</si>
  <si>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</si>
  <si>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</si>
  <si>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</si>
  <si>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</si>
  <si>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</si>
  <si>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</si>
  <si>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</si>
  <si>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</si>
  <si>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</si>
  <si>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</si>
  <si>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</si>
  <si>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</si>
  <si>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</si>
  <si>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</si>
  <si>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</si>
  <si>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</si>
  <si>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</si>
  <si>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</si>
  <si>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</si>
  <si>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</si>
  <si>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</si>
  <si>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</si>
  <si>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</si>
  <si>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</si>
  <si>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</si>
  <si>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</si>
  <si>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</si>
  <si>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</si>
  <si>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</si>
  <si>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</si>
  <si>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</si>
  <si>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</si>
  <si>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</si>
  <si>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</si>
  <si>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</si>
  <si>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</si>
  <si>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当該値(N-1)</t>
    <phoneticPr fontId="5"/>
  </si>
  <si>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</si>
  <si>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</si>
  <si>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</si>
  <si>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</si>
  <si>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</si>
  <si>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</si>
  <si>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</si>
  <si>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</si>
  <si>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</si>
  <si>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安芸太田町</t>
  </si>
  <si>
    <t>安芸太田病院</t>
  </si>
  <si>
    <t>条例全部</t>
  </si>
  <si>
    <t>病院事業</t>
  </si>
  <si>
    <t>一般病院</t>
  </si>
  <si>
    <t>50床以上～100床未満</t>
  </si>
  <si>
    <t>自治体職員</t>
  </si>
  <si>
    <t>直営</t>
  </si>
  <si>
    <t>ド 透 訓</t>
  </si>
  <si>
    <t>救 臨 へ</t>
  </si>
  <si>
    <t>第１種該当</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</si>
  <si>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</si>
  <si>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</si>
  <si>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</si>
  <si>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</si>
  <si>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</si>
  <si>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</si>
  <si>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５年度決算は、厳しい経営状況の中、地域医療の中での公立病院としての役割を果たしつつ、病床の一部を介護医療院へ転換する等、患者の確保、診療単価の向上を実現しながら介護提供体制の充実を行い、最小限の赤字に留めている。
地域において新たな役割を担う中で、病院の役割、機能を再度検討していく。人事院勧告による人件費の増加や物価高騰などで予断を許さない運営状況が続いているが、地域医療の中核医療機関として持続可能な健全経営に努めていく。</t>
    <rPh sb="44" eb="46">
      <t>ビョウショウ</t>
    </rPh>
    <rPh sb="47" eb="49">
      <t>イチブ</t>
    </rPh>
    <rPh sb="50" eb="55">
      <t>カイゴイリョウイン</t>
    </rPh>
    <rPh sb="56" eb="58">
      <t>テンカン</t>
    </rPh>
    <rPh sb="60" eb="61">
      <t>ナド</t>
    </rPh>
    <rPh sb="82" eb="86">
      <t>カイゴテイキョウ</t>
    </rPh>
    <rPh sb="86" eb="88">
      <t>タイセイ</t>
    </rPh>
    <rPh sb="89" eb="91">
      <t>ジュウジツ</t>
    </rPh>
    <rPh sb="92" eb="93">
      <t>オコナ</t>
    </rPh>
    <rPh sb="121" eb="122">
      <t>ニナ</t>
    </rPh>
    <rPh sb="123" eb="124">
      <t>ナカ</t>
    </rPh>
    <rPh sb="135" eb="137">
      <t>サイド</t>
    </rPh>
    <rPh sb="137" eb="139">
      <t>ケントウ</t>
    </rPh>
    <rPh sb="144" eb="149">
      <t>ジンジインカンコク</t>
    </rPh>
    <rPh sb="152" eb="155">
      <t>ジンケンヒ</t>
    </rPh>
    <rPh sb="156" eb="158">
      <t>ゾウカ</t>
    </rPh>
    <rPh sb="159" eb="163">
      <t>ブッカコウトウ</t>
    </rPh>
    <rPh sb="166" eb="168">
      <t>ヨダン</t>
    </rPh>
    <rPh sb="169" eb="170">
      <t>ユル</t>
    </rPh>
    <rPh sb="178" eb="179">
      <t>ツヅ</t>
    </rPh>
    <rPh sb="192" eb="196">
      <t>イリョウキカン</t>
    </rPh>
    <phoneticPr fontId="5"/>
  </si>
  <si>
    <t>特に入院棟が建築後33年を経過して、空調機器、水道設備の配管などで修繕対応が増加している。将来の医療機能と適正な施設規模などを医療機器を含め、計画的な施設の維持管理を検討・実施していく。</t>
    <rPh sb="0" eb="1">
      <t>トク</t>
    </rPh>
    <rPh sb="2" eb="5">
      <t>ニュウイントウ</t>
    </rPh>
    <rPh sb="6" eb="9">
      <t>ケンチクゴ</t>
    </rPh>
    <rPh sb="11" eb="12">
      <t>ネン</t>
    </rPh>
    <rPh sb="13" eb="15">
      <t>ケイカ</t>
    </rPh>
    <rPh sb="18" eb="22">
      <t>クウチョウキキ</t>
    </rPh>
    <rPh sb="23" eb="27">
      <t>スイドウセツビ</t>
    </rPh>
    <rPh sb="28" eb="30">
      <t>ハイカン</t>
    </rPh>
    <rPh sb="33" eb="37">
      <t>シュウゼンタイオウ</t>
    </rPh>
    <rPh sb="38" eb="40">
      <t>ゾウカ</t>
    </rPh>
    <rPh sb="45" eb="47">
      <t>ショウライ</t>
    </rPh>
    <rPh sb="48" eb="52">
      <t>イリョウキノウ</t>
    </rPh>
    <rPh sb="53" eb="55">
      <t>テキセイ</t>
    </rPh>
    <rPh sb="56" eb="58">
      <t>シセツ</t>
    </rPh>
    <rPh sb="58" eb="60">
      <t>キボ</t>
    </rPh>
    <rPh sb="63" eb="67">
      <t>イリョウキキ</t>
    </rPh>
    <rPh sb="68" eb="69">
      <t>フク</t>
    </rPh>
    <rPh sb="71" eb="74">
      <t>ケイカクテキ</t>
    </rPh>
    <rPh sb="75" eb="77">
      <t>シセツ</t>
    </rPh>
    <rPh sb="78" eb="82">
      <t>イジカンリ</t>
    </rPh>
    <rPh sb="83" eb="85">
      <t>ケントウ</t>
    </rPh>
    <rPh sb="86" eb="88">
      <t>ジッシ</t>
    </rPh>
    <phoneticPr fontId="5"/>
  </si>
  <si>
    <t>経常収支比率は100％を下回ったものの累積欠損金は無く、医業収支比率・修正医業比率ともに全国平均を上回っている。
今だコロナウイルスのクラスター発生などで年間を通しての安定的な病床稼働が困難な中、病床利用率を改善し、入院・外来ともに患者１人１日当たり収益は前年度より向上している。</t>
    <rPh sb="0" eb="6">
      <t>ケイジョウシュウシヒリツ</t>
    </rPh>
    <rPh sb="12" eb="14">
      <t>シタマワ</t>
    </rPh>
    <rPh sb="19" eb="24">
      <t>ルイセキケッソンキン</t>
    </rPh>
    <rPh sb="25" eb="26">
      <t>ナ</t>
    </rPh>
    <rPh sb="28" eb="34">
      <t>イギョウシュウシヒリツ</t>
    </rPh>
    <rPh sb="35" eb="41">
      <t>シュウセイイギョウヒリツ</t>
    </rPh>
    <rPh sb="44" eb="48">
      <t>ゼンコクヘイキン</t>
    </rPh>
    <rPh sb="49" eb="51">
      <t>ウワマワ</t>
    </rPh>
    <rPh sb="128" eb="131">
      <t>ゼンネンド</t>
    </rPh>
    <phoneticPr fontId="5"/>
  </si>
  <si>
    <t>安芸太田町唯一の病院であり、急性期から在宅まで幅広い役割を担うべく地域医療を推進している。
地域の中核病院として、外来受診を制限せずに受診できる体制をとっており、さらに地理的な問題や採算性等の面から民間医療機関による提供が困難な専門的な診療科の外来及び在宅診療部門を設置し、幅広く患者の要望にも対応している。
令和5年12月から療養病床の一部を介護医療院に転換し、当地域での医療および介護提供体制を担っている。</t>
    <rPh sb="155" eb="157">
      <t>レイワ</t>
    </rPh>
    <rPh sb="158" eb="159">
      <t>ネン</t>
    </rPh>
    <rPh sb="161" eb="162">
      <t>ツキ</t>
    </rPh>
    <rPh sb="164" eb="168">
      <t>リョウヨウビョウショウ</t>
    </rPh>
    <rPh sb="169" eb="171">
      <t>イチブ</t>
    </rPh>
    <rPh sb="172" eb="177">
      <t>カイゴイリョウイン</t>
    </rPh>
    <rPh sb="178" eb="180">
      <t>テンカン</t>
    </rPh>
    <rPh sb="182" eb="183">
      <t>トウ</t>
    </rPh>
    <rPh sb="192" eb="194">
      <t>カイゴ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</si>
</sst>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76.3</c:v>
                </c:pt>
                <c:pt idx="1">
                  <c:v>73.7</c:v>
                </c:pt>
                <c:pt idx="2">
                  <c:v>72.5</c:v>
                </c:pt>
                <c:pt idx="3">
                  <c:v>62.6</c:v>
                </c:pt>
                <c:pt idx="4">
                  <c:v>79.3</c:v>
                </c:pt>
              </c:numCache>
            </c:numRef>
          </c:val>
          <c:extLst xmlns:c16r2="http://schemas.microsoft.com/office/drawing/2015/06/chart">
            <c:ext xmlns:c16="http://schemas.microsoft.com/office/drawing/2014/chart" uri="{C3380CC4-5D6E-409C-BE32-E72D297353CC}">
              <c16:uniqueId val="{00000000-BE73-4CF4-9867-289067E4F260}"/>
            </c:ext>
          </c:extLst>
        </c:ser>
        <c:dLbls>
          <c:showLegendKey val="0"/>
          <c:showVal val="0"/>
          <c:showCatName val="0"/>
          <c:showSerName val="0"/>
          <c:showPercent val="0"/>
          <c:showBubbleSize val="0"/>
        </c:dLbls>
        <c:gapWidth val="150"/>
        <c:axId val="417529072"/>
        <c:axId val="46230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60.6</c:v>
                </c:pt>
              </c:numCache>
            </c:numRef>
          </c:val>
          <c:smooth val="0"/>
          <c:extLst xmlns:c16r2="http://schemas.microsoft.com/office/drawing/2015/06/chart">
            <c:ext xmlns:c16="http://schemas.microsoft.com/office/drawing/2014/chart" uri="{C3380CC4-5D6E-409C-BE32-E72D297353CC}">
              <c16:uniqueId val="{00000001-BE73-4CF4-9867-289067E4F260}"/>
            </c:ext>
          </c:extLst>
        </c:ser>
        <c:dLbls>
          <c:showLegendKey val="0"/>
          <c:showVal val="0"/>
          <c:showCatName val="0"/>
          <c:showSerName val="0"/>
          <c:showPercent val="0"/>
          <c:showBubbleSize val="0"/>
        </c:dLbls>
        <c:marker val="1"/>
        <c:smooth val="0"/>
        <c:axId val="417529072"/>
        <c:axId val="462308392"/>
      </c:lineChart>
      <c:catAx>
        <c:axId val="417529072"/>
        <c:scaling>
          <c:orientation val="minMax"/>
        </c:scaling>
        <c:delete val="1"/>
        <c:axPos val="b"/>
        <c:numFmt formatCode="General" sourceLinked="1"/>
        <c:majorTickMark val="none"/>
        <c:minorTickMark val="none"/>
        <c:tickLblPos val="none"/>
        <c:crossAx val="462308392"/>
        <c:crosses val="autoZero"/>
        <c:auto val="1"/>
        <c:lblAlgn val="ctr"/>
        <c:lblOffset val="100"/>
        <c:noMultiLvlLbl val="1"/>
      </c:catAx>
      <c:valAx>
        <c:axId val="462308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52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7325</c:v>
                </c:pt>
                <c:pt idx="1">
                  <c:v>7795</c:v>
                </c:pt>
                <c:pt idx="2">
                  <c:v>7598</c:v>
                </c:pt>
                <c:pt idx="3">
                  <c:v>7285</c:v>
                </c:pt>
                <c:pt idx="4">
                  <c:v>8077</c:v>
                </c:pt>
              </c:numCache>
            </c:numRef>
          </c:val>
          <c:extLst xmlns:c16r2="http://schemas.microsoft.com/office/drawing/2015/06/chart">
            <c:ext xmlns:c16="http://schemas.microsoft.com/office/drawing/2014/chart" uri="{C3380CC4-5D6E-409C-BE32-E72D297353CC}">
              <c16:uniqueId val="{00000000-591F-4A39-8EE3-D3A742C86B1D}"/>
            </c:ext>
          </c:extLst>
        </c:ser>
        <c:dLbls>
          <c:showLegendKey val="0"/>
          <c:showVal val="0"/>
          <c:showCatName val="0"/>
          <c:showSerName val="0"/>
          <c:showPercent val="0"/>
          <c:showBubbleSize val="0"/>
        </c:dLbls>
        <c:gapWidth val="150"/>
        <c:axId val="461977120"/>
        <c:axId val="46197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9779</c:v>
                </c:pt>
              </c:numCache>
            </c:numRef>
          </c:val>
          <c:smooth val="0"/>
          <c:extLst xmlns:c16r2="http://schemas.microsoft.com/office/drawing/2015/06/chart">
            <c:ext xmlns:c16="http://schemas.microsoft.com/office/drawing/2014/chart" uri="{C3380CC4-5D6E-409C-BE32-E72D297353CC}">
              <c16:uniqueId val="{00000001-591F-4A39-8EE3-D3A742C86B1D}"/>
            </c:ext>
          </c:extLst>
        </c:ser>
        <c:dLbls>
          <c:showLegendKey val="0"/>
          <c:showVal val="0"/>
          <c:showCatName val="0"/>
          <c:showSerName val="0"/>
          <c:showPercent val="0"/>
          <c:showBubbleSize val="0"/>
        </c:dLbls>
        <c:marker val="1"/>
        <c:smooth val="0"/>
        <c:axId val="461977120"/>
        <c:axId val="461977512"/>
      </c:lineChart>
      <c:catAx>
        <c:axId val="461977120"/>
        <c:scaling>
          <c:orientation val="minMax"/>
        </c:scaling>
        <c:delete val="1"/>
        <c:axPos val="b"/>
        <c:numFmt formatCode="General" sourceLinked="1"/>
        <c:majorTickMark val="none"/>
        <c:minorTickMark val="none"/>
        <c:tickLblPos val="none"/>
        <c:crossAx val="461977512"/>
        <c:crosses val="autoZero"/>
        <c:auto val="1"/>
        <c:lblAlgn val="ctr"/>
        <c:lblOffset val="100"/>
        <c:noMultiLvlLbl val="1"/>
      </c:catAx>
      <c:valAx>
        <c:axId val="461977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97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22035</c:v>
                </c:pt>
                <c:pt idx="1">
                  <c:v>23451</c:v>
                </c:pt>
                <c:pt idx="2">
                  <c:v>25313</c:v>
                </c:pt>
                <c:pt idx="3">
                  <c:v>28394</c:v>
                </c:pt>
                <c:pt idx="4">
                  <c:v>31339</c:v>
                </c:pt>
              </c:numCache>
            </c:numRef>
          </c:val>
          <c:extLst xmlns:c16r2="http://schemas.microsoft.com/office/drawing/2015/06/chart">
            <c:ext xmlns:c16="http://schemas.microsoft.com/office/drawing/2014/chart" uri="{C3380CC4-5D6E-409C-BE32-E72D297353CC}">
              <c16:uniqueId val="{00000000-69A2-434B-A682-C75FD35E1712}"/>
            </c:ext>
          </c:extLst>
        </c:ser>
        <c:dLbls>
          <c:showLegendKey val="0"/>
          <c:showVal val="0"/>
          <c:showCatName val="0"/>
          <c:showSerName val="0"/>
          <c:showPercent val="0"/>
          <c:showBubbleSize val="0"/>
        </c:dLbls>
        <c:gapWidth val="150"/>
        <c:axId val="463472024"/>
        <c:axId val="4634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29723</c:v>
                </c:pt>
              </c:numCache>
            </c:numRef>
          </c:val>
          <c:smooth val="0"/>
          <c:extLst xmlns:c16r2="http://schemas.microsoft.com/office/drawing/2015/06/chart">
            <c:ext xmlns:c16="http://schemas.microsoft.com/office/drawing/2014/chart" uri="{C3380CC4-5D6E-409C-BE32-E72D297353CC}">
              <c16:uniqueId val="{00000001-69A2-434B-A682-C75FD35E1712}"/>
            </c:ext>
          </c:extLst>
        </c:ser>
        <c:dLbls>
          <c:showLegendKey val="0"/>
          <c:showVal val="0"/>
          <c:showCatName val="0"/>
          <c:showSerName val="0"/>
          <c:showPercent val="0"/>
          <c:showBubbleSize val="0"/>
        </c:dLbls>
        <c:marker val="1"/>
        <c:smooth val="0"/>
        <c:axId val="463472024"/>
        <c:axId val="463469280"/>
      </c:lineChart>
      <c:catAx>
        <c:axId val="463472024"/>
        <c:scaling>
          <c:orientation val="minMax"/>
        </c:scaling>
        <c:delete val="1"/>
        <c:axPos val="b"/>
        <c:numFmt formatCode="General" sourceLinked="1"/>
        <c:majorTickMark val="none"/>
        <c:minorTickMark val="none"/>
        <c:tickLblPos val="none"/>
        <c:crossAx val="463469280"/>
        <c:crosses val="autoZero"/>
        <c:auto val="1"/>
        <c:lblAlgn val="ctr"/>
        <c:lblOffset val="100"/>
        <c:noMultiLvlLbl val="1"/>
      </c:catAx>
      <c:valAx>
        <c:axId val="463469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347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BB-474B-BF07-CF37739337E0}"/>
            </c:ext>
          </c:extLst>
        </c:ser>
        <c:dLbls>
          <c:showLegendKey val="0"/>
          <c:showVal val="0"/>
          <c:showCatName val="0"/>
          <c:showSerName val="0"/>
          <c:showPercent val="0"/>
          <c:showBubbleSize val="0"/>
        </c:dLbls>
        <c:gapWidth val="150"/>
        <c:axId val="463472808"/>
        <c:axId val="46347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144.6</c:v>
                </c:pt>
              </c:numCache>
            </c:numRef>
          </c:val>
          <c:smooth val="0"/>
          <c:extLst xmlns:c16r2="http://schemas.microsoft.com/office/drawing/2015/06/chart">
            <c:ext xmlns:c16="http://schemas.microsoft.com/office/drawing/2014/chart" uri="{C3380CC4-5D6E-409C-BE32-E72D297353CC}">
              <c16:uniqueId val="{00000001-74BB-474B-BF07-CF37739337E0}"/>
            </c:ext>
          </c:extLst>
        </c:ser>
        <c:dLbls>
          <c:showLegendKey val="0"/>
          <c:showVal val="0"/>
          <c:showCatName val="0"/>
          <c:showSerName val="0"/>
          <c:showPercent val="0"/>
          <c:showBubbleSize val="0"/>
        </c:dLbls>
        <c:marker val="1"/>
        <c:smooth val="0"/>
        <c:axId val="463472808"/>
        <c:axId val="463473200"/>
      </c:lineChart>
      <c:catAx>
        <c:axId val="463472808"/>
        <c:scaling>
          <c:orientation val="minMax"/>
        </c:scaling>
        <c:delete val="1"/>
        <c:axPos val="b"/>
        <c:numFmt formatCode="General" sourceLinked="1"/>
        <c:majorTickMark val="none"/>
        <c:minorTickMark val="none"/>
        <c:tickLblPos val="none"/>
        <c:crossAx val="463473200"/>
        <c:crosses val="autoZero"/>
        <c:auto val="1"/>
        <c:lblAlgn val="ctr"/>
        <c:lblOffset val="100"/>
        <c:noMultiLvlLbl val="1"/>
      </c:catAx>
      <c:valAx>
        <c:axId val="46347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47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78.3</c:v>
                </c:pt>
                <c:pt idx="1">
                  <c:v>76.8</c:v>
                </c:pt>
                <c:pt idx="2">
                  <c:v>82.9</c:v>
                </c:pt>
                <c:pt idx="3">
                  <c:v>78.3</c:v>
                </c:pt>
                <c:pt idx="4">
                  <c:v>76.900000000000006</c:v>
                </c:pt>
              </c:numCache>
            </c:numRef>
          </c:val>
          <c:extLst xmlns:c16r2="http://schemas.microsoft.com/office/drawing/2015/06/chart">
            <c:ext xmlns:c16="http://schemas.microsoft.com/office/drawing/2014/chart" uri="{C3380CC4-5D6E-409C-BE32-E72D297353CC}">
              <c16:uniqueId val="{00000000-50C2-44CB-BB57-C5C1A4942C74}"/>
            </c:ext>
          </c:extLst>
        </c:ser>
        <c:dLbls>
          <c:showLegendKey val="0"/>
          <c:showVal val="0"/>
          <c:showCatName val="0"/>
          <c:showSerName val="0"/>
          <c:showPercent val="0"/>
          <c:showBubbleSize val="0"/>
        </c:dLbls>
        <c:gapWidth val="150"/>
        <c:axId val="462314584"/>
        <c:axId val="46231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69.7</c:v>
                </c:pt>
              </c:numCache>
            </c:numRef>
          </c:val>
          <c:smooth val="0"/>
          <c:extLst xmlns:c16r2="http://schemas.microsoft.com/office/drawing/2015/06/chart">
            <c:ext xmlns:c16="http://schemas.microsoft.com/office/drawing/2014/chart" uri="{C3380CC4-5D6E-409C-BE32-E72D297353CC}">
              <c16:uniqueId val="{00000001-50C2-44CB-BB57-C5C1A4942C74}"/>
            </c:ext>
          </c:extLst>
        </c:ser>
        <c:dLbls>
          <c:showLegendKey val="0"/>
          <c:showVal val="0"/>
          <c:showCatName val="0"/>
          <c:showSerName val="0"/>
          <c:showPercent val="0"/>
          <c:showBubbleSize val="0"/>
        </c:dLbls>
        <c:marker val="1"/>
        <c:smooth val="0"/>
        <c:axId val="462314584"/>
        <c:axId val="462314968"/>
      </c:lineChart>
      <c:catAx>
        <c:axId val="462314584"/>
        <c:scaling>
          <c:orientation val="minMax"/>
        </c:scaling>
        <c:delete val="1"/>
        <c:axPos val="b"/>
        <c:numFmt formatCode="General" sourceLinked="1"/>
        <c:majorTickMark val="none"/>
        <c:minorTickMark val="none"/>
        <c:tickLblPos val="none"/>
        <c:crossAx val="462314968"/>
        <c:crosses val="autoZero"/>
        <c:auto val="1"/>
        <c:lblAlgn val="ctr"/>
        <c:lblOffset val="100"/>
        <c:noMultiLvlLbl val="1"/>
      </c:catAx>
      <c:valAx>
        <c:axId val="462314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231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82.4</c:v>
                </c:pt>
                <c:pt idx="1">
                  <c:v>80.8</c:v>
                </c:pt>
                <c:pt idx="2">
                  <c:v>86.9</c:v>
                </c:pt>
                <c:pt idx="3">
                  <c:v>82.3</c:v>
                </c:pt>
                <c:pt idx="4">
                  <c:v>79.8</c:v>
                </c:pt>
              </c:numCache>
            </c:numRef>
          </c:val>
          <c:extLst xmlns:c16r2="http://schemas.microsoft.com/office/drawing/2015/06/chart">
            <c:ext xmlns:c16="http://schemas.microsoft.com/office/drawing/2014/chart" uri="{C3380CC4-5D6E-409C-BE32-E72D297353CC}">
              <c16:uniqueId val="{00000000-3176-409E-9042-45A5C8A74A8A}"/>
            </c:ext>
          </c:extLst>
        </c:ser>
        <c:dLbls>
          <c:showLegendKey val="0"/>
          <c:showVal val="0"/>
          <c:showCatName val="0"/>
          <c:showSerName val="0"/>
          <c:showPercent val="0"/>
          <c:showBubbleSize val="0"/>
        </c:dLbls>
        <c:gapWidth val="150"/>
        <c:axId val="462931352"/>
        <c:axId val="36320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73.599999999999994</c:v>
                </c:pt>
              </c:numCache>
            </c:numRef>
          </c:val>
          <c:smooth val="0"/>
          <c:extLst xmlns:c16r2="http://schemas.microsoft.com/office/drawing/2015/06/chart">
            <c:ext xmlns:c16="http://schemas.microsoft.com/office/drawing/2014/chart" uri="{C3380CC4-5D6E-409C-BE32-E72D297353CC}">
              <c16:uniqueId val="{00000001-3176-409E-9042-45A5C8A74A8A}"/>
            </c:ext>
          </c:extLst>
        </c:ser>
        <c:dLbls>
          <c:showLegendKey val="0"/>
          <c:showVal val="0"/>
          <c:showCatName val="0"/>
          <c:showSerName val="0"/>
          <c:showPercent val="0"/>
          <c:showBubbleSize val="0"/>
        </c:dLbls>
        <c:marker val="1"/>
        <c:smooth val="0"/>
        <c:axId val="462931352"/>
        <c:axId val="363207344"/>
      </c:lineChart>
      <c:catAx>
        <c:axId val="462931352"/>
        <c:scaling>
          <c:orientation val="minMax"/>
        </c:scaling>
        <c:delete val="1"/>
        <c:axPos val="b"/>
        <c:numFmt formatCode="General" sourceLinked="1"/>
        <c:majorTickMark val="none"/>
        <c:minorTickMark val="none"/>
        <c:tickLblPos val="none"/>
        <c:crossAx val="363207344"/>
        <c:crosses val="autoZero"/>
        <c:auto val="1"/>
        <c:lblAlgn val="ctr"/>
        <c:lblOffset val="100"/>
        <c:noMultiLvlLbl val="1"/>
      </c:catAx>
      <c:valAx>
        <c:axId val="36320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2931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101.5</c:v>
                </c:pt>
                <c:pt idx="1">
                  <c:v>102.1</c:v>
                </c:pt>
                <c:pt idx="2">
                  <c:v>106.8</c:v>
                </c:pt>
                <c:pt idx="3">
                  <c:v>100.1</c:v>
                </c:pt>
                <c:pt idx="4">
                  <c:v>99.1</c:v>
                </c:pt>
              </c:numCache>
            </c:numRef>
          </c:val>
          <c:extLst xmlns:c16r2="http://schemas.microsoft.com/office/drawing/2015/06/chart">
            <c:ext xmlns:c16="http://schemas.microsoft.com/office/drawing/2014/chart" uri="{C3380CC4-5D6E-409C-BE32-E72D297353CC}">
              <c16:uniqueId val="{00000000-8909-4562-A32F-0BD9CC00C3D9}"/>
            </c:ext>
          </c:extLst>
        </c:ser>
        <c:dLbls>
          <c:showLegendKey val="0"/>
          <c:showVal val="0"/>
          <c:showCatName val="0"/>
          <c:showSerName val="0"/>
          <c:showPercent val="0"/>
          <c:showBubbleSize val="0"/>
        </c:dLbls>
        <c:gapWidth val="150"/>
        <c:axId val="461976336"/>
        <c:axId val="46198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96.7</c:v>
                </c:pt>
              </c:numCache>
            </c:numRef>
          </c:val>
          <c:smooth val="0"/>
          <c:extLst xmlns:c16r2="http://schemas.microsoft.com/office/drawing/2015/06/chart">
            <c:ext xmlns:c16="http://schemas.microsoft.com/office/drawing/2014/chart" uri="{C3380CC4-5D6E-409C-BE32-E72D297353CC}">
              <c16:uniqueId val="{00000001-8909-4562-A32F-0BD9CC00C3D9}"/>
            </c:ext>
          </c:extLst>
        </c:ser>
        <c:dLbls>
          <c:showLegendKey val="0"/>
          <c:showVal val="0"/>
          <c:showCatName val="0"/>
          <c:showSerName val="0"/>
          <c:showPercent val="0"/>
          <c:showBubbleSize val="0"/>
        </c:dLbls>
        <c:marker val="1"/>
        <c:smooth val="0"/>
        <c:axId val="461976336"/>
        <c:axId val="461980648"/>
      </c:lineChart>
      <c:catAx>
        <c:axId val="461976336"/>
        <c:scaling>
          <c:orientation val="minMax"/>
        </c:scaling>
        <c:delete val="1"/>
        <c:axPos val="b"/>
        <c:numFmt formatCode="General" sourceLinked="1"/>
        <c:majorTickMark val="none"/>
        <c:minorTickMark val="none"/>
        <c:tickLblPos val="none"/>
        <c:crossAx val="461980648"/>
        <c:crosses val="autoZero"/>
        <c:auto val="1"/>
        <c:lblAlgn val="ctr"/>
        <c:lblOffset val="100"/>
        <c:noMultiLvlLbl val="1"/>
      </c:catAx>
      <c:valAx>
        <c:axId val="461980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6197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44.8</c:v>
                </c:pt>
                <c:pt idx="1">
                  <c:v>48.6</c:v>
                </c:pt>
                <c:pt idx="2">
                  <c:v>52</c:v>
                </c:pt>
                <c:pt idx="3">
                  <c:v>54.5</c:v>
                </c:pt>
                <c:pt idx="4">
                  <c:v>57.1</c:v>
                </c:pt>
              </c:numCache>
            </c:numRef>
          </c:val>
          <c:extLst xmlns:c16r2="http://schemas.microsoft.com/office/drawing/2015/06/chart">
            <c:ext xmlns:c16="http://schemas.microsoft.com/office/drawing/2014/chart" uri="{C3380CC4-5D6E-409C-BE32-E72D297353CC}">
              <c16:uniqueId val="{00000000-D000-433E-AF15-3D6D70465EE6}"/>
            </c:ext>
          </c:extLst>
        </c:ser>
        <c:dLbls>
          <c:showLegendKey val="0"/>
          <c:showVal val="0"/>
          <c:showCatName val="0"/>
          <c:showSerName val="0"/>
          <c:showPercent val="0"/>
          <c:showBubbleSize val="0"/>
        </c:dLbls>
        <c:gapWidth val="150"/>
        <c:axId val="461979864"/>
        <c:axId val="46198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59.8</c:v>
                </c:pt>
              </c:numCache>
            </c:numRef>
          </c:val>
          <c:smooth val="0"/>
          <c:extLst xmlns:c16r2="http://schemas.microsoft.com/office/drawing/2015/06/chart">
            <c:ext xmlns:c16="http://schemas.microsoft.com/office/drawing/2014/chart" uri="{C3380CC4-5D6E-409C-BE32-E72D297353CC}">
              <c16:uniqueId val="{00000001-D000-433E-AF15-3D6D70465EE6}"/>
            </c:ext>
          </c:extLst>
        </c:ser>
        <c:dLbls>
          <c:showLegendKey val="0"/>
          <c:showVal val="0"/>
          <c:showCatName val="0"/>
          <c:showSerName val="0"/>
          <c:showPercent val="0"/>
          <c:showBubbleSize val="0"/>
        </c:dLbls>
        <c:marker val="1"/>
        <c:smooth val="0"/>
        <c:axId val="461979864"/>
        <c:axId val="461980256"/>
      </c:lineChart>
      <c:catAx>
        <c:axId val="461979864"/>
        <c:scaling>
          <c:orientation val="minMax"/>
        </c:scaling>
        <c:delete val="1"/>
        <c:axPos val="b"/>
        <c:numFmt formatCode="General" sourceLinked="1"/>
        <c:majorTickMark val="none"/>
        <c:minorTickMark val="none"/>
        <c:tickLblPos val="none"/>
        <c:crossAx val="461980256"/>
        <c:crosses val="autoZero"/>
        <c:auto val="1"/>
        <c:lblAlgn val="ctr"/>
        <c:lblOffset val="100"/>
        <c:noMultiLvlLbl val="1"/>
      </c:catAx>
      <c:valAx>
        <c:axId val="46198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979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64.2</c:v>
                </c:pt>
                <c:pt idx="1">
                  <c:v>70.900000000000006</c:v>
                </c:pt>
                <c:pt idx="2">
                  <c:v>75.599999999999994</c:v>
                </c:pt>
                <c:pt idx="3">
                  <c:v>78</c:v>
                </c:pt>
                <c:pt idx="4">
                  <c:v>80.2</c:v>
                </c:pt>
              </c:numCache>
            </c:numRef>
          </c:val>
          <c:extLst xmlns:c16r2="http://schemas.microsoft.com/office/drawing/2015/06/chart">
            <c:ext xmlns:c16="http://schemas.microsoft.com/office/drawing/2014/chart" uri="{C3380CC4-5D6E-409C-BE32-E72D297353CC}">
              <c16:uniqueId val="{00000000-BB6F-45E0-A2BF-2020D11E1098}"/>
            </c:ext>
          </c:extLst>
        </c:ser>
        <c:dLbls>
          <c:showLegendKey val="0"/>
          <c:showVal val="0"/>
          <c:showCatName val="0"/>
          <c:showSerName val="0"/>
          <c:showPercent val="0"/>
          <c:showBubbleSize val="0"/>
        </c:dLbls>
        <c:gapWidth val="150"/>
        <c:axId val="461981432"/>
        <c:axId val="4619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c:v>
                </c:pt>
              </c:numCache>
            </c:numRef>
          </c:val>
          <c:smooth val="0"/>
          <c:extLst xmlns:c16r2="http://schemas.microsoft.com/office/drawing/2015/06/chart">
            <c:ext xmlns:c16="http://schemas.microsoft.com/office/drawing/2014/chart" uri="{C3380CC4-5D6E-409C-BE32-E72D297353CC}">
              <c16:uniqueId val="{00000001-BB6F-45E0-A2BF-2020D11E1098}"/>
            </c:ext>
          </c:extLst>
        </c:ser>
        <c:dLbls>
          <c:showLegendKey val="0"/>
          <c:showVal val="0"/>
          <c:showCatName val="0"/>
          <c:showSerName val="0"/>
          <c:showPercent val="0"/>
          <c:showBubbleSize val="0"/>
        </c:dLbls>
        <c:marker val="1"/>
        <c:smooth val="0"/>
        <c:axId val="461981432"/>
        <c:axId val="461981824"/>
      </c:lineChart>
      <c:catAx>
        <c:axId val="461981432"/>
        <c:scaling>
          <c:orientation val="minMax"/>
        </c:scaling>
        <c:delete val="1"/>
        <c:axPos val="b"/>
        <c:numFmt formatCode="General" sourceLinked="1"/>
        <c:majorTickMark val="none"/>
        <c:minorTickMark val="none"/>
        <c:tickLblPos val="none"/>
        <c:crossAx val="461981824"/>
        <c:crosses val="autoZero"/>
        <c:auto val="1"/>
        <c:lblAlgn val="ctr"/>
        <c:lblOffset val="100"/>
        <c:noMultiLvlLbl val="1"/>
      </c:catAx>
      <c:valAx>
        <c:axId val="46198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981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28149819</c:v>
                </c:pt>
                <c:pt idx="1">
                  <c:v>28244282</c:v>
                </c:pt>
                <c:pt idx="2">
                  <c:v>28857416</c:v>
                </c:pt>
                <c:pt idx="3">
                  <c:v>29860309</c:v>
                </c:pt>
                <c:pt idx="4">
                  <c:v>47790863</c:v>
                </c:pt>
              </c:numCache>
            </c:numRef>
          </c:val>
          <c:extLst xmlns:c16r2="http://schemas.microsoft.com/office/drawing/2015/06/chart">
            <c:ext xmlns:c16="http://schemas.microsoft.com/office/drawing/2014/chart" uri="{C3380CC4-5D6E-409C-BE32-E72D297353CC}">
              <c16:uniqueId val="{00000000-04CC-4335-AFC7-F81A52077427}"/>
            </c:ext>
          </c:extLst>
        </c:ser>
        <c:dLbls>
          <c:showLegendKey val="0"/>
          <c:showVal val="0"/>
          <c:showCatName val="0"/>
          <c:showSerName val="0"/>
          <c:showPercent val="0"/>
          <c:showBubbleSize val="0"/>
        </c:dLbls>
        <c:gapWidth val="150"/>
        <c:axId val="461982216"/>
        <c:axId val="46197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45796115</c:v>
                </c:pt>
              </c:numCache>
            </c:numRef>
          </c:val>
          <c:smooth val="0"/>
          <c:extLst xmlns:c16r2="http://schemas.microsoft.com/office/drawing/2015/06/chart">
            <c:ext xmlns:c16="http://schemas.microsoft.com/office/drawing/2014/chart" uri="{C3380CC4-5D6E-409C-BE32-E72D297353CC}">
              <c16:uniqueId val="{00000001-04CC-4335-AFC7-F81A52077427}"/>
            </c:ext>
          </c:extLst>
        </c:ser>
        <c:dLbls>
          <c:showLegendKey val="0"/>
          <c:showVal val="0"/>
          <c:showCatName val="0"/>
          <c:showSerName val="0"/>
          <c:showPercent val="0"/>
          <c:showBubbleSize val="0"/>
        </c:dLbls>
        <c:marker val="1"/>
        <c:smooth val="0"/>
        <c:axId val="461982216"/>
        <c:axId val="461975552"/>
      </c:lineChart>
      <c:catAx>
        <c:axId val="461982216"/>
        <c:scaling>
          <c:orientation val="minMax"/>
        </c:scaling>
        <c:delete val="1"/>
        <c:axPos val="b"/>
        <c:numFmt formatCode="General" sourceLinked="1"/>
        <c:majorTickMark val="none"/>
        <c:minorTickMark val="none"/>
        <c:tickLblPos val="none"/>
        <c:crossAx val="461975552"/>
        <c:crosses val="autoZero"/>
        <c:auto val="1"/>
        <c:lblAlgn val="ctr"/>
        <c:lblOffset val="100"/>
        <c:noMultiLvlLbl val="1"/>
      </c:catAx>
      <c:valAx>
        <c:axId val="461975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982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c:v>
                </c:pt>
                <c:pt idx="1">
                  <c:v>13.5</c:v>
                </c:pt>
                <c:pt idx="2">
                  <c:v>12.3</c:v>
                </c:pt>
                <c:pt idx="3">
                  <c:v>13.3</c:v>
                </c:pt>
                <c:pt idx="4">
                  <c:v>13.1</c:v>
                </c:pt>
              </c:numCache>
            </c:numRef>
          </c:val>
          <c:extLst xmlns:c16r2="http://schemas.microsoft.com/office/drawing/2015/06/chart">
            <c:ext xmlns:c16="http://schemas.microsoft.com/office/drawing/2014/chart" uri="{C3380CC4-5D6E-409C-BE32-E72D297353CC}">
              <c16:uniqueId val="{00000000-C62B-49BF-9C89-F339D6FE60B5}"/>
            </c:ext>
          </c:extLst>
        </c:ser>
        <c:dLbls>
          <c:showLegendKey val="0"/>
          <c:showVal val="0"/>
          <c:showCatName val="0"/>
          <c:showSerName val="0"/>
          <c:showPercent val="0"/>
          <c:showBubbleSize val="0"/>
        </c:dLbls>
        <c:gapWidth val="150"/>
        <c:axId val="461978296"/>
        <c:axId val="46197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14.9</c:v>
                </c:pt>
              </c:numCache>
            </c:numRef>
          </c:val>
          <c:smooth val="0"/>
          <c:extLst xmlns:c16r2="http://schemas.microsoft.com/office/drawing/2015/06/chart">
            <c:ext xmlns:c16="http://schemas.microsoft.com/office/drawing/2014/chart" uri="{C3380CC4-5D6E-409C-BE32-E72D297353CC}">
              <c16:uniqueId val="{00000001-C62B-49BF-9C89-F339D6FE60B5}"/>
            </c:ext>
          </c:extLst>
        </c:ser>
        <c:dLbls>
          <c:showLegendKey val="0"/>
          <c:showVal val="0"/>
          <c:showCatName val="0"/>
          <c:showSerName val="0"/>
          <c:showPercent val="0"/>
          <c:showBubbleSize val="0"/>
        </c:dLbls>
        <c:marker val="1"/>
        <c:smooth val="0"/>
        <c:axId val="461978296"/>
        <c:axId val="461974768"/>
      </c:lineChart>
      <c:catAx>
        <c:axId val="461978296"/>
        <c:scaling>
          <c:orientation val="minMax"/>
        </c:scaling>
        <c:delete val="1"/>
        <c:axPos val="b"/>
        <c:numFmt formatCode="General" sourceLinked="1"/>
        <c:majorTickMark val="none"/>
        <c:minorTickMark val="none"/>
        <c:tickLblPos val="none"/>
        <c:crossAx val="461974768"/>
        <c:crosses val="autoZero"/>
        <c:auto val="1"/>
        <c:lblAlgn val="ctr"/>
        <c:lblOffset val="100"/>
        <c:noMultiLvlLbl val="1"/>
      </c:catAx>
      <c:valAx>
        <c:axId val="46197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97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71.900000000000006</c:v>
                </c:pt>
                <c:pt idx="1">
                  <c:v>74.099999999999994</c:v>
                </c:pt>
                <c:pt idx="2">
                  <c:v>70.8</c:v>
                </c:pt>
                <c:pt idx="3">
                  <c:v>73.7</c:v>
                </c:pt>
                <c:pt idx="4">
                  <c:v>76.3</c:v>
                </c:pt>
              </c:numCache>
            </c:numRef>
          </c:val>
          <c:extLst xmlns:c16r2="http://schemas.microsoft.com/office/drawing/2015/06/chart">
            <c:ext xmlns:c16="http://schemas.microsoft.com/office/drawing/2014/chart" uri="{C3380CC4-5D6E-409C-BE32-E72D297353CC}">
              <c16:uniqueId val="{00000000-9BC4-4AE0-AA14-778253669E49}"/>
            </c:ext>
          </c:extLst>
        </c:ser>
        <c:dLbls>
          <c:showLegendKey val="0"/>
          <c:showVal val="0"/>
          <c:showCatName val="0"/>
          <c:showSerName val="0"/>
          <c:showPercent val="0"/>
          <c:showBubbleSize val="0"/>
        </c:dLbls>
        <c:gapWidth val="150"/>
        <c:axId val="461975160"/>
        <c:axId val="46197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77.5</c:v>
                </c:pt>
              </c:numCache>
            </c:numRef>
          </c:val>
          <c:smooth val="0"/>
          <c:extLst xmlns:c16r2="http://schemas.microsoft.com/office/drawing/2015/06/chart">
            <c:ext xmlns:c16="http://schemas.microsoft.com/office/drawing/2014/chart" uri="{C3380CC4-5D6E-409C-BE32-E72D297353CC}">
              <c16:uniqueId val="{00000001-9BC4-4AE0-AA14-778253669E49}"/>
            </c:ext>
          </c:extLst>
        </c:ser>
        <c:dLbls>
          <c:showLegendKey val="0"/>
          <c:showVal val="0"/>
          <c:showCatName val="0"/>
          <c:showSerName val="0"/>
          <c:showPercent val="0"/>
          <c:showBubbleSize val="0"/>
        </c:dLbls>
        <c:marker val="1"/>
        <c:smooth val="0"/>
        <c:axId val="461975160"/>
        <c:axId val="461976728"/>
      </c:lineChart>
      <c:catAx>
        <c:axId val="461975160"/>
        <c:scaling>
          <c:orientation val="minMax"/>
        </c:scaling>
        <c:delete val="1"/>
        <c:axPos val="b"/>
        <c:numFmt formatCode="General" sourceLinked="1"/>
        <c:majorTickMark val="none"/>
        <c:minorTickMark val="none"/>
        <c:tickLblPos val="none"/>
        <c:crossAx val="461976728"/>
        <c:crosses val="autoZero"/>
        <c:auto val="1"/>
        <c:lblAlgn val="ctr"/>
        <c:lblOffset val="100"/>
        <c:noMultiLvlLbl val="1"/>
      </c:catAx>
      <c:valAx>
        <c:axId val="46197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975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H43" zoomScale="85" zoomScaleNormal="85" zoomScaleSheetLayoutView="70" workbookViewId="0">
      <selection activeCell="MW61" sqref="MW6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7"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c r="NT2" s="127"/>
      <c r="NU2" s="127"/>
      <c r="NV2" s="127"/>
      <c r="NW2" s="127"/>
      <c r="NX2" s="127"/>
    </row>
    <row r="3" spans="1:388" ht="9.75" customHeight="1">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c r="NT3" s="127"/>
      <c r="NU3" s="127"/>
      <c r="NV3" s="127"/>
      <c r="NW3" s="127"/>
      <c r="NX3" s="127"/>
    </row>
    <row r="4" spans="1:388" ht="9.75" customHeight="1">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c r="NT4" s="127"/>
      <c r="NU4" s="127"/>
      <c r="NV4" s="127"/>
      <c r="NW4" s="127"/>
      <c r="NX4" s="12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8" t="str">
        <f>データ!H6</f>
        <v>広島県安芸太田町　安芸太田病院</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14"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2</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3</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4</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5</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6</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7</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8</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3"/>
      <c r="NJ7" s="129" t="s">
        <v>9</v>
      </c>
      <c r="NK7" s="130"/>
      <c r="NL7" s="130"/>
      <c r="NM7" s="130"/>
      <c r="NN7" s="130"/>
      <c r="NO7" s="130"/>
      <c r="NP7" s="130"/>
      <c r="NQ7" s="130"/>
      <c r="NR7" s="130"/>
      <c r="NS7" s="130"/>
      <c r="NT7" s="130"/>
      <c r="NU7" s="130"/>
      <c r="NV7" s="130"/>
      <c r="NW7" s="131"/>
      <c r="NX7" s="3"/>
    </row>
    <row r="8" spans="1:388" ht="18.75" customHeight="1">
      <c r="A8" s="2"/>
      <c r="B8" s="109" t="str">
        <f>データ!K6</f>
        <v>条例全部</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c r="AU8" s="109" t="str">
        <f>データ!L6</f>
        <v>病院事業</v>
      </c>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1"/>
      <c r="CN8" s="109" t="str">
        <f>データ!M6</f>
        <v>一般病院</v>
      </c>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1"/>
      <c r="EG8" s="109" t="str">
        <f>データ!N6</f>
        <v>50床以上～100床未満</v>
      </c>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1"/>
      <c r="FZ8" s="109" t="str">
        <f>データ!O7</f>
        <v>自治体職員</v>
      </c>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1"/>
      <c r="ID8" s="93">
        <f>データ!Z6</f>
        <v>53</v>
      </c>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5"/>
      <c r="JW8" s="93">
        <f>データ!AA6</f>
        <v>42</v>
      </c>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5"/>
      <c r="LP8" s="93" t="str">
        <f>データ!AB6</f>
        <v>-</v>
      </c>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5"/>
      <c r="NI8" s="3"/>
      <c r="NJ8" s="125" t="s">
        <v>10</v>
      </c>
      <c r="NK8" s="126"/>
      <c r="NL8" s="119" t="s">
        <v>11</v>
      </c>
      <c r="NM8" s="119"/>
      <c r="NN8" s="119"/>
      <c r="NO8" s="119"/>
      <c r="NP8" s="119"/>
      <c r="NQ8" s="119"/>
      <c r="NR8" s="119"/>
      <c r="NS8" s="119"/>
      <c r="NT8" s="119"/>
      <c r="NU8" s="119"/>
      <c r="NV8" s="119"/>
      <c r="NW8" s="120"/>
      <c r="NX8" s="3"/>
    </row>
    <row r="9" spans="1:388" ht="18.75" customHeight="1">
      <c r="A9" s="2"/>
      <c r="B9" s="114" t="s">
        <v>12</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13</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14</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15</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16</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17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18</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19</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3"/>
      <c r="NJ9" s="121" t="s">
        <v>20</v>
      </c>
      <c r="NK9" s="122"/>
      <c r="NL9" s="123" t="s">
        <v>21</v>
      </c>
      <c r="NM9" s="123"/>
      <c r="NN9" s="123"/>
      <c r="NO9" s="123"/>
      <c r="NP9" s="123"/>
      <c r="NQ9" s="123"/>
      <c r="NR9" s="123"/>
      <c r="NS9" s="123"/>
      <c r="NT9" s="123"/>
      <c r="NU9" s="123"/>
      <c r="NV9" s="123"/>
      <c r="NW9" s="124"/>
      <c r="NX9" s="3"/>
    </row>
    <row r="10" spans="1:388" ht="18.75" customHeight="1">
      <c r="A10" s="2"/>
      <c r="B10" s="109" t="str">
        <f>データ!P6</f>
        <v>直営</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1"/>
      <c r="AU10" s="93">
        <f>データ!Q6</f>
        <v>12</v>
      </c>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5"/>
      <c r="CN10" s="109" t="str">
        <f>データ!R6</f>
        <v>-</v>
      </c>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1"/>
      <c r="EG10" s="109" t="str">
        <f>データ!S6</f>
        <v>ド 透 訓</v>
      </c>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1"/>
      <c r="FZ10" s="109" t="str">
        <f>データ!T6</f>
        <v>救 臨 へ</v>
      </c>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1"/>
      <c r="ID10" s="93" t="str">
        <f>データ!AC6</f>
        <v>-</v>
      </c>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5"/>
      <c r="JW10" s="93" t="str">
        <f>データ!AD6</f>
        <v>-</v>
      </c>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5"/>
      <c r="LP10" s="93">
        <f>データ!AE6</f>
        <v>95</v>
      </c>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5"/>
      <c r="NI10" s="2"/>
      <c r="NJ10" s="117" t="s">
        <v>22</v>
      </c>
      <c r="NK10" s="118"/>
      <c r="NL10" s="112" t="s">
        <v>23</v>
      </c>
      <c r="NM10" s="112"/>
      <c r="NN10" s="112"/>
      <c r="NO10" s="112"/>
      <c r="NP10" s="112"/>
      <c r="NQ10" s="112"/>
      <c r="NR10" s="112"/>
      <c r="NS10" s="112"/>
      <c r="NT10" s="112"/>
      <c r="NU10" s="112"/>
      <c r="NV10" s="112"/>
      <c r="NW10" s="113"/>
      <c r="NX10" s="3"/>
    </row>
    <row r="11" spans="1:388" ht="18.75" customHeight="1">
      <c r="A11" s="2"/>
      <c r="B11" s="114"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26</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27</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28</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29</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30</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5"/>
      <c r="NJ11" s="3"/>
      <c r="NK11" s="3"/>
      <c r="NL11" s="3"/>
      <c r="NM11" s="3"/>
      <c r="NN11" s="3"/>
      <c r="NO11" s="3"/>
      <c r="NP11" s="3"/>
      <c r="NQ11" s="3"/>
      <c r="NR11" s="3"/>
      <c r="NS11" s="3"/>
      <c r="NT11" s="3"/>
      <c r="NU11" s="3"/>
      <c r="NV11" s="3"/>
      <c r="NW11" s="3"/>
      <c r="NX11" s="3"/>
    </row>
    <row r="12" spans="1:388" ht="18.75" customHeight="1">
      <c r="A12" s="2"/>
      <c r="B12" s="93">
        <f>データ!U6</f>
        <v>5550</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5"/>
      <c r="AU12" s="93">
        <f>データ!V6</f>
        <v>10979</v>
      </c>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5"/>
      <c r="CN12" s="109" t="str">
        <f>データ!W6</f>
        <v>第１種該当</v>
      </c>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1"/>
      <c r="EG12" s="109" t="str">
        <f>データ!X6</f>
        <v>-</v>
      </c>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1"/>
      <c r="FZ12" s="109" t="str">
        <f>データ!Y6</f>
        <v>その他</v>
      </c>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1"/>
      <c r="ID12" s="93">
        <f>データ!AF6</f>
        <v>53</v>
      </c>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5"/>
      <c r="JW12" s="93">
        <f>データ!AG6</f>
        <v>41</v>
      </c>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5"/>
      <c r="LP12" s="93">
        <f>データ!AH6</f>
        <v>94</v>
      </c>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5"/>
      <c r="NI12" s="5"/>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83" t="s">
        <v>34</v>
      </c>
      <c r="NK14" s="83"/>
      <c r="NL14" s="83"/>
      <c r="NM14" s="83"/>
      <c r="NN14" s="83"/>
      <c r="NO14" s="83"/>
      <c r="NP14" s="83"/>
      <c r="NQ14" s="83"/>
      <c r="NR14" s="83"/>
      <c r="NS14" s="83"/>
      <c r="NT14" s="83"/>
      <c r="NU14" s="83"/>
      <c r="NV14" s="83"/>
      <c r="NW14" s="83"/>
      <c r="NX14" s="8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97" t="s">
        <v>36</v>
      </c>
      <c r="NK16" s="98"/>
      <c r="NL16" s="98"/>
      <c r="NM16" s="98"/>
      <c r="NN16" s="99"/>
      <c r="NO16" s="100" t="s">
        <v>37</v>
      </c>
      <c r="NP16" s="101"/>
      <c r="NQ16" s="101"/>
      <c r="NR16" s="101"/>
      <c r="NS16" s="102"/>
      <c r="NT16" s="100" t="s">
        <v>38</v>
      </c>
      <c r="NU16" s="101"/>
      <c r="NV16" s="101"/>
      <c r="NW16" s="101"/>
      <c r="NX16" s="102"/>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6" t="s">
        <v>39</v>
      </c>
      <c r="NK17" s="107"/>
      <c r="NL17" s="107"/>
      <c r="NM17" s="107"/>
      <c r="NN17" s="108"/>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5" t="s">
        <v>40</v>
      </c>
      <c r="NK18" s="86"/>
      <c r="NL18" s="86"/>
      <c r="NM18" s="89" t="s">
        <v>41</v>
      </c>
      <c r="NN18" s="90"/>
      <c r="NO18" s="85" t="s">
        <v>40</v>
      </c>
      <c r="NP18" s="86"/>
      <c r="NQ18" s="86"/>
      <c r="NR18" s="89" t="s">
        <v>41</v>
      </c>
      <c r="NS18" s="90"/>
      <c r="NT18" s="85" t="s">
        <v>40</v>
      </c>
      <c r="NU18" s="86"/>
      <c r="NV18" s="86"/>
      <c r="NW18" s="89" t="s">
        <v>41</v>
      </c>
      <c r="NX18" s="90"/>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7"/>
      <c r="NK19" s="88"/>
      <c r="NL19" s="88"/>
      <c r="NM19" s="91"/>
      <c r="NN19" s="92"/>
      <c r="NO19" s="87"/>
      <c r="NP19" s="88"/>
      <c r="NQ19" s="88"/>
      <c r="NR19" s="91"/>
      <c r="NS19" s="92"/>
      <c r="NT19" s="87"/>
      <c r="NU19" s="88"/>
      <c r="NV19" s="88"/>
      <c r="NW19" s="91"/>
      <c r="NX19" s="92"/>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192</v>
      </c>
      <c r="NK22" s="141"/>
      <c r="NL22" s="141"/>
      <c r="NM22" s="141"/>
      <c r="NN22" s="141"/>
      <c r="NO22" s="141"/>
      <c r="NP22" s="141"/>
      <c r="NQ22" s="141"/>
      <c r="NR22" s="141"/>
      <c r="NS22" s="141"/>
      <c r="NT22" s="141"/>
      <c r="NU22" s="141"/>
      <c r="NV22" s="141"/>
      <c r="NW22" s="141"/>
      <c r="NX22" s="142"/>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c r="A33" s="2"/>
      <c r="B33" s="14"/>
      <c r="D33" s="2"/>
      <c r="E33" s="2"/>
      <c r="F33" s="2"/>
      <c r="G33" s="65" t="s">
        <v>58</v>
      </c>
      <c r="H33" s="65"/>
      <c r="I33" s="65"/>
      <c r="J33" s="65"/>
      <c r="K33" s="65"/>
      <c r="L33" s="65"/>
      <c r="M33" s="65"/>
      <c r="N33" s="65"/>
      <c r="O33" s="65"/>
      <c r="P33" s="69">
        <f>データ!AI7</f>
        <v>101.5</v>
      </c>
      <c r="Q33" s="70"/>
      <c r="R33" s="70"/>
      <c r="S33" s="70"/>
      <c r="T33" s="70"/>
      <c r="U33" s="70"/>
      <c r="V33" s="70"/>
      <c r="W33" s="70"/>
      <c r="X33" s="70"/>
      <c r="Y33" s="70"/>
      <c r="Z33" s="70"/>
      <c r="AA33" s="70"/>
      <c r="AB33" s="70"/>
      <c r="AC33" s="70"/>
      <c r="AD33" s="71"/>
      <c r="AE33" s="69">
        <f>データ!AJ7</f>
        <v>102.1</v>
      </c>
      <c r="AF33" s="70"/>
      <c r="AG33" s="70"/>
      <c r="AH33" s="70"/>
      <c r="AI33" s="70"/>
      <c r="AJ33" s="70"/>
      <c r="AK33" s="70"/>
      <c r="AL33" s="70"/>
      <c r="AM33" s="70"/>
      <c r="AN33" s="70"/>
      <c r="AO33" s="70"/>
      <c r="AP33" s="70"/>
      <c r="AQ33" s="70"/>
      <c r="AR33" s="70"/>
      <c r="AS33" s="71"/>
      <c r="AT33" s="69">
        <f>データ!AK7</f>
        <v>106.8</v>
      </c>
      <c r="AU33" s="70"/>
      <c r="AV33" s="70"/>
      <c r="AW33" s="70"/>
      <c r="AX33" s="70"/>
      <c r="AY33" s="70"/>
      <c r="AZ33" s="70"/>
      <c r="BA33" s="70"/>
      <c r="BB33" s="70"/>
      <c r="BC33" s="70"/>
      <c r="BD33" s="70"/>
      <c r="BE33" s="70"/>
      <c r="BF33" s="70"/>
      <c r="BG33" s="70"/>
      <c r="BH33" s="71"/>
      <c r="BI33" s="69">
        <f>データ!AL7</f>
        <v>100.1</v>
      </c>
      <c r="BJ33" s="70"/>
      <c r="BK33" s="70"/>
      <c r="BL33" s="70"/>
      <c r="BM33" s="70"/>
      <c r="BN33" s="70"/>
      <c r="BO33" s="70"/>
      <c r="BP33" s="70"/>
      <c r="BQ33" s="70"/>
      <c r="BR33" s="70"/>
      <c r="BS33" s="70"/>
      <c r="BT33" s="70"/>
      <c r="BU33" s="70"/>
      <c r="BV33" s="70"/>
      <c r="BW33" s="71"/>
      <c r="BX33" s="69">
        <f>データ!AM7</f>
        <v>99.1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82.4</v>
      </c>
      <c r="DE33" s="70"/>
      <c r="DF33" s="70"/>
      <c r="DG33" s="70"/>
      <c r="DH33" s="70"/>
      <c r="DI33" s="70"/>
      <c r="DJ33" s="70"/>
      <c r="DK33" s="70"/>
      <c r="DL33" s="70"/>
      <c r="DM33" s="70"/>
      <c r="DN33" s="70"/>
      <c r="DO33" s="70"/>
      <c r="DP33" s="70"/>
      <c r="DQ33" s="70"/>
      <c r="DR33" s="71"/>
      <c r="DS33" s="69">
        <f>データ!AU7</f>
        <v>80.8</v>
      </c>
      <c r="DT33" s="70"/>
      <c r="DU33" s="70"/>
      <c r="DV33" s="70"/>
      <c r="DW33" s="70"/>
      <c r="DX33" s="70"/>
      <c r="DY33" s="70"/>
      <c r="DZ33" s="70"/>
      <c r="EA33" s="70"/>
      <c r="EB33" s="70"/>
      <c r="EC33" s="70"/>
      <c r="ED33" s="70"/>
      <c r="EE33" s="70"/>
      <c r="EF33" s="70"/>
      <c r="EG33" s="71"/>
      <c r="EH33" s="69">
        <f>データ!AV7</f>
        <v>86.9</v>
      </c>
      <c r="EI33" s="70"/>
      <c r="EJ33" s="70"/>
      <c r="EK33" s="70"/>
      <c r="EL33" s="70"/>
      <c r="EM33" s="70"/>
      <c r="EN33" s="70"/>
      <c r="EO33" s="70"/>
      <c r="EP33" s="70"/>
      <c r="EQ33" s="70"/>
      <c r="ER33" s="70"/>
      <c r="ES33" s="70"/>
      <c r="ET33" s="70"/>
      <c r="EU33" s="70"/>
      <c r="EV33" s="71"/>
      <c r="EW33" s="69">
        <f>データ!AW7</f>
        <v>82.3</v>
      </c>
      <c r="EX33" s="70"/>
      <c r="EY33" s="70"/>
      <c r="EZ33" s="70"/>
      <c r="FA33" s="70"/>
      <c r="FB33" s="70"/>
      <c r="FC33" s="70"/>
      <c r="FD33" s="70"/>
      <c r="FE33" s="70"/>
      <c r="FF33" s="70"/>
      <c r="FG33" s="70"/>
      <c r="FH33" s="70"/>
      <c r="FI33" s="70"/>
      <c r="FJ33" s="70"/>
      <c r="FK33" s="71"/>
      <c r="FL33" s="69">
        <f>データ!AX7</f>
        <v>79.8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78.3</v>
      </c>
      <c r="GS33" s="70"/>
      <c r="GT33" s="70"/>
      <c r="GU33" s="70"/>
      <c r="GV33" s="70"/>
      <c r="GW33" s="70"/>
      <c r="GX33" s="70"/>
      <c r="GY33" s="70"/>
      <c r="GZ33" s="70"/>
      <c r="HA33" s="70"/>
      <c r="HB33" s="70"/>
      <c r="HC33" s="70"/>
      <c r="HD33" s="70"/>
      <c r="HE33" s="70"/>
      <c r="HF33" s="71"/>
      <c r="HG33" s="69">
        <f>データ!BF7</f>
        <v>76.8</v>
      </c>
      <c r="HH33" s="70"/>
      <c r="HI33" s="70"/>
      <c r="HJ33" s="70"/>
      <c r="HK33" s="70"/>
      <c r="HL33" s="70"/>
      <c r="HM33" s="70"/>
      <c r="HN33" s="70"/>
      <c r="HO33" s="70"/>
      <c r="HP33" s="70"/>
      <c r="HQ33" s="70"/>
      <c r="HR33" s="70"/>
      <c r="HS33" s="70"/>
      <c r="HT33" s="70"/>
      <c r="HU33" s="71"/>
      <c r="HV33" s="69">
        <f>データ!BG7</f>
        <v>82.9</v>
      </c>
      <c r="HW33" s="70"/>
      <c r="HX33" s="70"/>
      <c r="HY33" s="70"/>
      <c r="HZ33" s="70"/>
      <c r="IA33" s="70"/>
      <c r="IB33" s="70"/>
      <c r="IC33" s="70"/>
      <c r="ID33" s="70"/>
      <c r="IE33" s="70"/>
      <c r="IF33" s="70"/>
      <c r="IG33" s="70"/>
      <c r="IH33" s="70"/>
      <c r="II33" s="70"/>
      <c r="IJ33" s="71"/>
      <c r="IK33" s="69">
        <f>データ!BH7</f>
        <v>78.3</v>
      </c>
      <c r="IL33" s="70"/>
      <c r="IM33" s="70"/>
      <c r="IN33" s="70"/>
      <c r="IO33" s="70"/>
      <c r="IP33" s="70"/>
      <c r="IQ33" s="70"/>
      <c r="IR33" s="70"/>
      <c r="IS33" s="70"/>
      <c r="IT33" s="70"/>
      <c r="IU33" s="70"/>
      <c r="IV33" s="70"/>
      <c r="IW33" s="70"/>
      <c r="IX33" s="70"/>
      <c r="IY33" s="71"/>
      <c r="IZ33" s="69">
        <f>データ!BI7</f>
        <v>76.900000000000006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76.3</v>
      </c>
      <c r="KG33" s="70"/>
      <c r="KH33" s="70"/>
      <c r="KI33" s="70"/>
      <c r="KJ33" s="70"/>
      <c r="KK33" s="70"/>
      <c r="KL33" s="70"/>
      <c r="KM33" s="70"/>
      <c r="KN33" s="70"/>
      <c r="KO33" s="70"/>
      <c r="KP33" s="70"/>
      <c r="KQ33" s="70"/>
      <c r="KR33" s="70"/>
      <c r="KS33" s="70"/>
      <c r="KT33" s="71"/>
      <c r="KU33" s="69">
        <f>データ!BQ7</f>
        <v>73.7</v>
      </c>
      <c r="KV33" s="70"/>
      <c r="KW33" s="70"/>
      <c r="KX33" s="70"/>
      <c r="KY33" s="70"/>
      <c r="KZ33" s="70"/>
      <c r="LA33" s="70"/>
      <c r="LB33" s="70"/>
      <c r="LC33" s="70"/>
      <c r="LD33" s="70"/>
      <c r="LE33" s="70"/>
      <c r="LF33" s="70"/>
      <c r="LG33" s="70"/>
      <c r="LH33" s="70"/>
      <c r="LI33" s="71"/>
      <c r="LJ33" s="69">
        <f>データ!BR7</f>
        <v>72.5</v>
      </c>
      <c r="LK33" s="70"/>
      <c r="LL33" s="70"/>
      <c r="LM33" s="70"/>
      <c r="LN33" s="70"/>
      <c r="LO33" s="70"/>
      <c r="LP33" s="70"/>
      <c r="LQ33" s="70"/>
      <c r="LR33" s="70"/>
      <c r="LS33" s="70"/>
      <c r="LT33" s="70"/>
      <c r="LU33" s="70"/>
      <c r="LV33" s="70"/>
      <c r="LW33" s="70"/>
      <c r="LX33" s="71"/>
      <c r="LY33" s="69">
        <f>データ!BS7</f>
        <v>62.6</v>
      </c>
      <c r="LZ33" s="70"/>
      <c r="MA33" s="70"/>
      <c r="MB33" s="70"/>
      <c r="MC33" s="70"/>
      <c r="MD33" s="70"/>
      <c r="ME33" s="70"/>
      <c r="MF33" s="70"/>
      <c r="MG33" s="70"/>
      <c r="MH33" s="70"/>
      <c r="MI33" s="70"/>
      <c r="MJ33" s="70"/>
      <c r="MK33" s="70"/>
      <c r="ML33" s="70"/>
      <c r="MM33" s="71"/>
      <c r="MN33" s="69">
        <f>データ!BT7</f>
        <v>79.3</v>
      </c>
      <c r="MO33" s="70"/>
      <c r="MP33" s="70"/>
      <c r="MQ33" s="70"/>
      <c r="MR33" s="70"/>
      <c r="MS33" s="70"/>
      <c r="MT33" s="70"/>
      <c r="MU33" s="70"/>
      <c r="MV33" s="70"/>
      <c r="MW33" s="70"/>
      <c r="MX33" s="70"/>
      <c r="MY33" s="70"/>
      <c r="MZ33" s="70"/>
      <c r="NA33" s="70"/>
      <c r="NB33" s="7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3" t="s">
        <v>191</v>
      </c>
      <c r="NK39" s="144"/>
      <c r="NL39" s="144"/>
      <c r="NM39" s="144"/>
      <c r="NN39" s="144"/>
      <c r="NO39" s="144"/>
      <c r="NP39" s="144"/>
      <c r="NQ39" s="144"/>
      <c r="NR39" s="144"/>
      <c r="NS39" s="144"/>
      <c r="NT39" s="144"/>
      <c r="NU39" s="144"/>
      <c r="NV39" s="144"/>
      <c r="NW39" s="144"/>
      <c r="NX39" s="145"/>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3"/>
      <c r="NK40" s="144"/>
      <c r="NL40" s="144"/>
      <c r="NM40" s="144"/>
      <c r="NN40" s="144"/>
      <c r="NO40" s="144"/>
      <c r="NP40" s="144"/>
      <c r="NQ40" s="144"/>
      <c r="NR40" s="144"/>
      <c r="NS40" s="144"/>
      <c r="NT40" s="144"/>
      <c r="NU40" s="144"/>
      <c r="NV40" s="144"/>
      <c r="NW40" s="144"/>
      <c r="NX40" s="145"/>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3"/>
      <c r="NK41" s="144"/>
      <c r="NL41" s="144"/>
      <c r="NM41" s="144"/>
      <c r="NN41" s="144"/>
      <c r="NO41" s="144"/>
      <c r="NP41" s="144"/>
      <c r="NQ41" s="144"/>
      <c r="NR41" s="144"/>
      <c r="NS41" s="144"/>
      <c r="NT41" s="144"/>
      <c r="NU41" s="144"/>
      <c r="NV41" s="144"/>
      <c r="NW41" s="144"/>
      <c r="NX41" s="145"/>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3"/>
      <c r="NK42" s="144"/>
      <c r="NL42" s="144"/>
      <c r="NM42" s="144"/>
      <c r="NN42" s="144"/>
      <c r="NO42" s="144"/>
      <c r="NP42" s="144"/>
      <c r="NQ42" s="144"/>
      <c r="NR42" s="144"/>
      <c r="NS42" s="144"/>
      <c r="NT42" s="144"/>
      <c r="NU42" s="144"/>
      <c r="NV42" s="144"/>
      <c r="NW42" s="144"/>
      <c r="NX42" s="145"/>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3"/>
      <c r="NK43" s="144"/>
      <c r="NL43" s="144"/>
      <c r="NM43" s="144"/>
      <c r="NN43" s="144"/>
      <c r="NO43" s="144"/>
      <c r="NP43" s="144"/>
      <c r="NQ43" s="144"/>
      <c r="NR43" s="144"/>
      <c r="NS43" s="144"/>
      <c r="NT43" s="144"/>
      <c r="NU43" s="144"/>
      <c r="NV43" s="144"/>
      <c r="NW43" s="144"/>
      <c r="NX43" s="145"/>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3"/>
      <c r="NK44" s="144"/>
      <c r="NL44" s="144"/>
      <c r="NM44" s="144"/>
      <c r="NN44" s="144"/>
      <c r="NO44" s="144"/>
      <c r="NP44" s="144"/>
      <c r="NQ44" s="144"/>
      <c r="NR44" s="144"/>
      <c r="NS44" s="144"/>
      <c r="NT44" s="144"/>
      <c r="NU44" s="144"/>
      <c r="NV44" s="144"/>
      <c r="NW44" s="144"/>
      <c r="NX44" s="145"/>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3"/>
      <c r="NK45" s="144"/>
      <c r="NL45" s="144"/>
      <c r="NM45" s="144"/>
      <c r="NN45" s="144"/>
      <c r="NO45" s="144"/>
      <c r="NP45" s="144"/>
      <c r="NQ45" s="144"/>
      <c r="NR45" s="144"/>
      <c r="NS45" s="144"/>
      <c r="NT45" s="144"/>
      <c r="NU45" s="144"/>
      <c r="NV45" s="144"/>
      <c r="NW45" s="144"/>
      <c r="NX45" s="145"/>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3"/>
      <c r="NK46" s="144"/>
      <c r="NL46" s="144"/>
      <c r="NM46" s="144"/>
      <c r="NN46" s="144"/>
      <c r="NO46" s="144"/>
      <c r="NP46" s="144"/>
      <c r="NQ46" s="144"/>
      <c r="NR46" s="144"/>
      <c r="NS46" s="144"/>
      <c r="NT46" s="144"/>
      <c r="NU46" s="144"/>
      <c r="NV46" s="144"/>
      <c r="NW46" s="144"/>
      <c r="NX46" s="145"/>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3"/>
      <c r="NK47" s="144"/>
      <c r="NL47" s="144"/>
      <c r="NM47" s="144"/>
      <c r="NN47" s="144"/>
      <c r="NO47" s="144"/>
      <c r="NP47" s="144"/>
      <c r="NQ47" s="144"/>
      <c r="NR47" s="144"/>
      <c r="NS47" s="144"/>
      <c r="NT47" s="144"/>
      <c r="NU47" s="144"/>
      <c r="NV47" s="144"/>
      <c r="NW47" s="144"/>
      <c r="NX47" s="145"/>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3"/>
      <c r="NK48" s="144"/>
      <c r="NL48" s="144"/>
      <c r="NM48" s="144"/>
      <c r="NN48" s="144"/>
      <c r="NO48" s="144"/>
      <c r="NP48" s="144"/>
      <c r="NQ48" s="144"/>
      <c r="NR48" s="144"/>
      <c r="NS48" s="144"/>
      <c r="NT48" s="144"/>
      <c r="NU48" s="144"/>
      <c r="NV48" s="144"/>
      <c r="NW48" s="144"/>
      <c r="NX48" s="145"/>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3"/>
      <c r="NK49" s="144"/>
      <c r="NL49" s="144"/>
      <c r="NM49" s="144"/>
      <c r="NN49" s="144"/>
      <c r="NO49" s="144"/>
      <c r="NP49" s="144"/>
      <c r="NQ49" s="144"/>
      <c r="NR49" s="144"/>
      <c r="NS49" s="144"/>
      <c r="NT49" s="144"/>
      <c r="NU49" s="144"/>
      <c r="NV49" s="144"/>
      <c r="NW49" s="144"/>
      <c r="NX49" s="145"/>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3"/>
      <c r="NK50" s="144"/>
      <c r="NL50" s="144"/>
      <c r="NM50" s="144"/>
      <c r="NN50" s="144"/>
      <c r="NO50" s="144"/>
      <c r="NP50" s="144"/>
      <c r="NQ50" s="144"/>
      <c r="NR50" s="144"/>
      <c r="NS50" s="144"/>
      <c r="NT50" s="144"/>
      <c r="NU50" s="144"/>
      <c r="NV50" s="144"/>
      <c r="NW50" s="144"/>
      <c r="NX50" s="145"/>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43" t="s">
        <v>190</v>
      </c>
      <c r="NK54" s="144"/>
      <c r="NL54" s="144"/>
      <c r="NM54" s="144"/>
      <c r="NN54" s="144"/>
      <c r="NO54" s="144"/>
      <c r="NP54" s="144"/>
      <c r="NQ54" s="144"/>
      <c r="NR54" s="144"/>
      <c r="NS54" s="144"/>
      <c r="NT54" s="144"/>
      <c r="NU54" s="144"/>
      <c r="NV54" s="144"/>
      <c r="NW54" s="144"/>
      <c r="NX54" s="145"/>
      <c r="OC54" s="16" t="s">
        <v>84</v>
      </c>
    </row>
    <row r="55" spans="1:393" ht="13.5" customHeight="1">
      <c r="A55" s="2"/>
      <c r="B55" s="14"/>
      <c r="C55" s="2"/>
      <c r="D55" s="2"/>
      <c r="E55" s="2"/>
      <c r="F55" s="2"/>
      <c r="G55" s="65" t="s">
        <v>58</v>
      </c>
      <c r="H55" s="65"/>
      <c r="I55" s="65"/>
      <c r="J55" s="65"/>
      <c r="K55" s="65"/>
      <c r="L55" s="65"/>
      <c r="M55" s="65"/>
      <c r="N55" s="65"/>
      <c r="O55" s="65"/>
      <c r="P55" s="66">
        <f>データ!CA7</f>
        <v>22035</v>
      </c>
      <c r="Q55" s="67"/>
      <c r="R55" s="67"/>
      <c r="S55" s="67"/>
      <c r="T55" s="67"/>
      <c r="U55" s="67"/>
      <c r="V55" s="67"/>
      <c r="W55" s="67"/>
      <c r="X55" s="67"/>
      <c r="Y55" s="67"/>
      <c r="Z55" s="67"/>
      <c r="AA55" s="67"/>
      <c r="AB55" s="67"/>
      <c r="AC55" s="67"/>
      <c r="AD55" s="68"/>
      <c r="AE55" s="66">
        <f>データ!CB7</f>
        <v>23451</v>
      </c>
      <c r="AF55" s="67"/>
      <c r="AG55" s="67"/>
      <c r="AH55" s="67"/>
      <c r="AI55" s="67"/>
      <c r="AJ55" s="67"/>
      <c r="AK55" s="67"/>
      <c r="AL55" s="67"/>
      <c r="AM55" s="67"/>
      <c r="AN55" s="67"/>
      <c r="AO55" s="67"/>
      <c r="AP55" s="67"/>
      <c r="AQ55" s="67"/>
      <c r="AR55" s="67"/>
      <c r="AS55" s="68"/>
      <c r="AT55" s="66">
        <f>データ!CC7</f>
        <v>25313</v>
      </c>
      <c r="AU55" s="67"/>
      <c r="AV55" s="67"/>
      <c r="AW55" s="67"/>
      <c r="AX55" s="67"/>
      <c r="AY55" s="67"/>
      <c r="AZ55" s="67"/>
      <c r="BA55" s="67"/>
      <c r="BB55" s="67"/>
      <c r="BC55" s="67"/>
      <c r="BD55" s="67"/>
      <c r="BE55" s="67"/>
      <c r="BF55" s="67"/>
      <c r="BG55" s="67"/>
      <c r="BH55" s="68"/>
      <c r="BI55" s="66">
        <f>データ!CD7</f>
        <v>28394</v>
      </c>
      <c r="BJ55" s="67"/>
      <c r="BK55" s="67"/>
      <c r="BL55" s="67"/>
      <c r="BM55" s="67"/>
      <c r="BN55" s="67"/>
      <c r="BO55" s="67"/>
      <c r="BP55" s="67"/>
      <c r="BQ55" s="67"/>
      <c r="BR55" s="67"/>
      <c r="BS55" s="67"/>
      <c r="BT55" s="67"/>
      <c r="BU55" s="67"/>
      <c r="BV55" s="67"/>
      <c r="BW55" s="68"/>
      <c r="BX55" s="66">
        <f>データ!CE7</f>
        <v>31339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7325</v>
      </c>
      <c r="DE55" s="67"/>
      <c r="DF55" s="67"/>
      <c r="DG55" s="67"/>
      <c r="DH55" s="67"/>
      <c r="DI55" s="67"/>
      <c r="DJ55" s="67"/>
      <c r="DK55" s="67"/>
      <c r="DL55" s="67"/>
      <c r="DM55" s="67"/>
      <c r="DN55" s="67"/>
      <c r="DO55" s="67"/>
      <c r="DP55" s="67"/>
      <c r="DQ55" s="67"/>
      <c r="DR55" s="68"/>
      <c r="DS55" s="66">
        <f>データ!CM7</f>
        <v>7795</v>
      </c>
      <c r="DT55" s="67"/>
      <c r="DU55" s="67"/>
      <c r="DV55" s="67"/>
      <c r="DW55" s="67"/>
      <c r="DX55" s="67"/>
      <c r="DY55" s="67"/>
      <c r="DZ55" s="67"/>
      <c r="EA55" s="67"/>
      <c r="EB55" s="67"/>
      <c r="EC55" s="67"/>
      <c r="ED55" s="67"/>
      <c r="EE55" s="67"/>
      <c r="EF55" s="67"/>
      <c r="EG55" s="68"/>
      <c r="EH55" s="66">
        <f>データ!CN7</f>
        <v>7598</v>
      </c>
      <c r="EI55" s="67"/>
      <c r="EJ55" s="67"/>
      <c r="EK55" s="67"/>
      <c r="EL55" s="67"/>
      <c r="EM55" s="67"/>
      <c r="EN55" s="67"/>
      <c r="EO55" s="67"/>
      <c r="EP55" s="67"/>
      <c r="EQ55" s="67"/>
      <c r="ER55" s="67"/>
      <c r="ES55" s="67"/>
      <c r="ET55" s="67"/>
      <c r="EU55" s="67"/>
      <c r="EV55" s="68"/>
      <c r="EW55" s="66">
        <f>データ!CO7</f>
        <v>7285</v>
      </c>
      <c r="EX55" s="67"/>
      <c r="EY55" s="67"/>
      <c r="EZ55" s="67"/>
      <c r="FA55" s="67"/>
      <c r="FB55" s="67"/>
      <c r="FC55" s="67"/>
      <c r="FD55" s="67"/>
      <c r="FE55" s="67"/>
      <c r="FF55" s="67"/>
      <c r="FG55" s="67"/>
      <c r="FH55" s="67"/>
      <c r="FI55" s="67"/>
      <c r="FJ55" s="67"/>
      <c r="FK55" s="68"/>
      <c r="FL55" s="66">
        <f>データ!CP7</f>
        <v>8077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71.900000000000006</v>
      </c>
      <c r="GS55" s="70"/>
      <c r="GT55" s="70"/>
      <c r="GU55" s="70"/>
      <c r="GV55" s="70"/>
      <c r="GW55" s="70"/>
      <c r="GX55" s="70"/>
      <c r="GY55" s="70"/>
      <c r="GZ55" s="70"/>
      <c r="HA55" s="70"/>
      <c r="HB55" s="70"/>
      <c r="HC55" s="70"/>
      <c r="HD55" s="70"/>
      <c r="HE55" s="70"/>
      <c r="HF55" s="71"/>
      <c r="HG55" s="69">
        <f>データ!CX7</f>
        <v>74.099999999999994</v>
      </c>
      <c r="HH55" s="70"/>
      <c r="HI55" s="70"/>
      <c r="HJ55" s="70"/>
      <c r="HK55" s="70"/>
      <c r="HL55" s="70"/>
      <c r="HM55" s="70"/>
      <c r="HN55" s="70"/>
      <c r="HO55" s="70"/>
      <c r="HP55" s="70"/>
      <c r="HQ55" s="70"/>
      <c r="HR55" s="70"/>
      <c r="HS55" s="70"/>
      <c r="HT55" s="70"/>
      <c r="HU55" s="71"/>
      <c r="HV55" s="69">
        <f>データ!CY7</f>
        <v>70.8</v>
      </c>
      <c r="HW55" s="70"/>
      <c r="HX55" s="70"/>
      <c r="HY55" s="70"/>
      <c r="HZ55" s="70"/>
      <c r="IA55" s="70"/>
      <c r="IB55" s="70"/>
      <c r="IC55" s="70"/>
      <c r="ID55" s="70"/>
      <c r="IE55" s="70"/>
      <c r="IF55" s="70"/>
      <c r="IG55" s="70"/>
      <c r="IH55" s="70"/>
      <c r="II55" s="70"/>
      <c r="IJ55" s="71"/>
      <c r="IK55" s="69">
        <f>データ!CZ7</f>
        <v>73.7</v>
      </c>
      <c r="IL55" s="70"/>
      <c r="IM55" s="70"/>
      <c r="IN55" s="70"/>
      <c r="IO55" s="70"/>
      <c r="IP55" s="70"/>
      <c r="IQ55" s="70"/>
      <c r="IR55" s="70"/>
      <c r="IS55" s="70"/>
      <c r="IT55" s="70"/>
      <c r="IU55" s="70"/>
      <c r="IV55" s="70"/>
      <c r="IW55" s="70"/>
      <c r="IX55" s="70"/>
      <c r="IY55" s="71"/>
      <c r="IZ55" s="69">
        <f>データ!DA7</f>
        <v>76.3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v>
      </c>
      <c r="KG55" s="70"/>
      <c r="KH55" s="70"/>
      <c r="KI55" s="70"/>
      <c r="KJ55" s="70"/>
      <c r="KK55" s="70"/>
      <c r="KL55" s="70"/>
      <c r="KM55" s="70"/>
      <c r="KN55" s="70"/>
      <c r="KO55" s="70"/>
      <c r="KP55" s="70"/>
      <c r="KQ55" s="70"/>
      <c r="KR55" s="70"/>
      <c r="KS55" s="70"/>
      <c r="KT55" s="71"/>
      <c r="KU55" s="69">
        <f>データ!DI7</f>
        <v>13.5</v>
      </c>
      <c r="KV55" s="70"/>
      <c r="KW55" s="70"/>
      <c r="KX55" s="70"/>
      <c r="KY55" s="70"/>
      <c r="KZ55" s="70"/>
      <c r="LA55" s="70"/>
      <c r="LB55" s="70"/>
      <c r="LC55" s="70"/>
      <c r="LD55" s="70"/>
      <c r="LE55" s="70"/>
      <c r="LF55" s="70"/>
      <c r="LG55" s="70"/>
      <c r="LH55" s="70"/>
      <c r="LI55" s="71"/>
      <c r="LJ55" s="69">
        <f>データ!DJ7</f>
        <v>12.3</v>
      </c>
      <c r="LK55" s="70"/>
      <c r="LL55" s="70"/>
      <c r="LM55" s="70"/>
      <c r="LN55" s="70"/>
      <c r="LO55" s="70"/>
      <c r="LP55" s="70"/>
      <c r="LQ55" s="70"/>
      <c r="LR55" s="70"/>
      <c r="LS55" s="70"/>
      <c r="LT55" s="70"/>
      <c r="LU55" s="70"/>
      <c r="LV55" s="70"/>
      <c r="LW55" s="70"/>
      <c r="LX55" s="71"/>
      <c r="LY55" s="69">
        <f>データ!DK7</f>
        <v>13.3</v>
      </c>
      <c r="LZ55" s="70"/>
      <c r="MA55" s="70"/>
      <c r="MB55" s="70"/>
      <c r="MC55" s="70"/>
      <c r="MD55" s="70"/>
      <c r="ME55" s="70"/>
      <c r="MF55" s="70"/>
      <c r="MG55" s="70"/>
      <c r="MH55" s="70"/>
      <c r="MI55" s="70"/>
      <c r="MJ55" s="70"/>
      <c r="MK55" s="70"/>
      <c r="ML55" s="70"/>
      <c r="MM55" s="71"/>
      <c r="MN55" s="69">
        <f>データ!DL7</f>
        <v>13.1</v>
      </c>
      <c r="MO55" s="70"/>
      <c r="MP55" s="70"/>
      <c r="MQ55" s="70"/>
      <c r="MR55" s="70"/>
      <c r="MS55" s="70"/>
      <c r="MT55" s="70"/>
      <c r="MU55" s="70"/>
      <c r="MV55" s="70"/>
      <c r="MW55" s="70"/>
      <c r="MX55" s="70"/>
      <c r="MY55" s="70"/>
      <c r="MZ55" s="70"/>
      <c r="NA55" s="70"/>
      <c r="NB55" s="71"/>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189</v>
      </c>
      <c r="NK70" s="150"/>
      <c r="NL70" s="150"/>
      <c r="NM70" s="150"/>
      <c r="NN70" s="150"/>
      <c r="NO70" s="150"/>
      <c r="NP70" s="150"/>
      <c r="NQ70" s="150"/>
      <c r="NR70" s="150"/>
      <c r="NS70" s="150"/>
      <c r="NT70" s="150"/>
      <c r="NU70" s="150"/>
      <c r="NV70" s="150"/>
      <c r="NW70" s="150"/>
      <c r="NX70" s="151"/>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44.8</v>
      </c>
      <c r="DH79" s="70"/>
      <c r="DI79" s="70"/>
      <c r="DJ79" s="70"/>
      <c r="DK79" s="70"/>
      <c r="DL79" s="70"/>
      <c r="DM79" s="70"/>
      <c r="DN79" s="70"/>
      <c r="DO79" s="70"/>
      <c r="DP79" s="70"/>
      <c r="DQ79" s="70"/>
      <c r="DR79" s="70"/>
      <c r="DS79" s="70"/>
      <c r="DT79" s="70"/>
      <c r="DU79" s="71"/>
      <c r="DV79" s="69">
        <f>データ!EE7</f>
        <v>48.6</v>
      </c>
      <c r="DW79" s="70"/>
      <c r="DX79" s="70"/>
      <c r="DY79" s="70"/>
      <c r="DZ79" s="70"/>
      <c r="EA79" s="70"/>
      <c r="EB79" s="70"/>
      <c r="EC79" s="70"/>
      <c r="ED79" s="70"/>
      <c r="EE79" s="70"/>
      <c r="EF79" s="70"/>
      <c r="EG79" s="70"/>
      <c r="EH79" s="70"/>
      <c r="EI79" s="70"/>
      <c r="EJ79" s="71"/>
      <c r="EK79" s="69">
        <f>データ!EF7</f>
        <v>52</v>
      </c>
      <c r="EL79" s="70"/>
      <c r="EM79" s="70"/>
      <c r="EN79" s="70"/>
      <c r="EO79" s="70"/>
      <c r="EP79" s="70"/>
      <c r="EQ79" s="70"/>
      <c r="ER79" s="70"/>
      <c r="ES79" s="70"/>
      <c r="ET79" s="70"/>
      <c r="EU79" s="70"/>
      <c r="EV79" s="70"/>
      <c r="EW79" s="70"/>
      <c r="EX79" s="70"/>
      <c r="EY79" s="71"/>
      <c r="EZ79" s="69">
        <f>データ!EG7</f>
        <v>54.5</v>
      </c>
      <c r="FA79" s="70"/>
      <c r="FB79" s="70"/>
      <c r="FC79" s="70"/>
      <c r="FD79" s="70"/>
      <c r="FE79" s="70"/>
      <c r="FF79" s="70"/>
      <c r="FG79" s="70"/>
      <c r="FH79" s="70"/>
      <c r="FI79" s="70"/>
      <c r="FJ79" s="70"/>
      <c r="FK79" s="70"/>
      <c r="FL79" s="70"/>
      <c r="FM79" s="70"/>
      <c r="FN79" s="71"/>
      <c r="FO79" s="69">
        <f>データ!EH7</f>
        <v>57.1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64.2</v>
      </c>
      <c r="GU79" s="70"/>
      <c r="GV79" s="70"/>
      <c r="GW79" s="70"/>
      <c r="GX79" s="70"/>
      <c r="GY79" s="70"/>
      <c r="GZ79" s="70"/>
      <c r="HA79" s="70"/>
      <c r="HB79" s="70"/>
      <c r="HC79" s="70"/>
      <c r="HD79" s="70"/>
      <c r="HE79" s="70"/>
      <c r="HF79" s="70"/>
      <c r="HG79" s="70"/>
      <c r="HH79" s="71"/>
      <c r="HI79" s="69">
        <f>データ!EP7</f>
        <v>70.900000000000006</v>
      </c>
      <c r="HJ79" s="70"/>
      <c r="HK79" s="70"/>
      <c r="HL79" s="70"/>
      <c r="HM79" s="70"/>
      <c r="HN79" s="70"/>
      <c r="HO79" s="70"/>
      <c r="HP79" s="70"/>
      <c r="HQ79" s="70"/>
      <c r="HR79" s="70"/>
      <c r="HS79" s="70"/>
      <c r="HT79" s="70"/>
      <c r="HU79" s="70"/>
      <c r="HV79" s="70"/>
      <c r="HW79" s="71"/>
      <c r="HX79" s="69">
        <f>データ!EQ7</f>
        <v>75.599999999999994</v>
      </c>
      <c r="HY79" s="70"/>
      <c r="HZ79" s="70"/>
      <c r="IA79" s="70"/>
      <c r="IB79" s="70"/>
      <c r="IC79" s="70"/>
      <c r="ID79" s="70"/>
      <c r="IE79" s="70"/>
      <c r="IF79" s="70"/>
      <c r="IG79" s="70"/>
      <c r="IH79" s="70"/>
      <c r="II79" s="70"/>
      <c r="IJ79" s="70"/>
      <c r="IK79" s="70"/>
      <c r="IL79" s="71"/>
      <c r="IM79" s="69">
        <f>データ!ER7</f>
        <v>78</v>
      </c>
      <c r="IN79" s="70"/>
      <c r="IO79" s="70"/>
      <c r="IP79" s="70"/>
      <c r="IQ79" s="70"/>
      <c r="IR79" s="70"/>
      <c r="IS79" s="70"/>
      <c r="IT79" s="70"/>
      <c r="IU79" s="70"/>
      <c r="IV79" s="70"/>
      <c r="IW79" s="70"/>
      <c r="IX79" s="70"/>
      <c r="IY79" s="70"/>
      <c r="IZ79" s="70"/>
      <c r="JA79" s="71"/>
      <c r="JB79" s="69">
        <f>データ!ES7</f>
        <v>80.2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28149819</v>
      </c>
      <c r="KH79" s="67"/>
      <c r="KI79" s="67"/>
      <c r="KJ79" s="67"/>
      <c r="KK79" s="67"/>
      <c r="KL79" s="67"/>
      <c r="KM79" s="67"/>
      <c r="KN79" s="67"/>
      <c r="KO79" s="67"/>
      <c r="KP79" s="67"/>
      <c r="KQ79" s="67"/>
      <c r="KR79" s="67"/>
      <c r="KS79" s="67"/>
      <c r="KT79" s="67"/>
      <c r="KU79" s="68"/>
      <c r="KV79" s="66">
        <f>データ!FA7</f>
        <v>28244282</v>
      </c>
      <c r="KW79" s="67"/>
      <c r="KX79" s="67"/>
      <c r="KY79" s="67"/>
      <c r="KZ79" s="67"/>
      <c r="LA79" s="67"/>
      <c r="LB79" s="67"/>
      <c r="LC79" s="67"/>
      <c r="LD79" s="67"/>
      <c r="LE79" s="67"/>
      <c r="LF79" s="67"/>
      <c r="LG79" s="67"/>
      <c r="LH79" s="67"/>
      <c r="LI79" s="67"/>
      <c r="LJ79" s="68"/>
      <c r="LK79" s="66">
        <f>データ!FB7</f>
        <v>28857416</v>
      </c>
      <c r="LL79" s="67"/>
      <c r="LM79" s="67"/>
      <c r="LN79" s="67"/>
      <c r="LO79" s="67"/>
      <c r="LP79" s="67"/>
      <c r="LQ79" s="67"/>
      <c r="LR79" s="67"/>
      <c r="LS79" s="67"/>
      <c r="LT79" s="67"/>
      <c r="LU79" s="67"/>
      <c r="LV79" s="67"/>
      <c r="LW79" s="67"/>
      <c r="LX79" s="67"/>
      <c r="LY79" s="68"/>
      <c r="LZ79" s="66">
        <f>データ!FC7</f>
        <v>29860309</v>
      </c>
      <c r="MA79" s="67"/>
      <c r="MB79" s="67"/>
      <c r="MC79" s="67"/>
      <c r="MD79" s="67"/>
      <c r="ME79" s="67"/>
      <c r="MF79" s="67"/>
      <c r="MG79" s="67"/>
      <c r="MH79" s="67"/>
      <c r="MI79" s="67"/>
      <c r="MJ79" s="67"/>
      <c r="MK79" s="67"/>
      <c r="ML79" s="67"/>
      <c r="MM79" s="67"/>
      <c r="MN79" s="68"/>
      <c r="MO79" s="66">
        <f>データ!FD7</f>
        <v>47790863</v>
      </c>
      <c r="MP79" s="67"/>
      <c r="MQ79" s="67"/>
      <c r="MR79" s="67"/>
      <c r="MS79" s="67"/>
      <c r="MT79" s="67"/>
      <c r="MU79" s="67"/>
      <c r="MV79" s="67"/>
      <c r="MW79" s="67"/>
      <c r="MX79" s="67"/>
      <c r="MY79" s="67"/>
      <c r="MZ79" s="67"/>
      <c r="NA79" s="67"/>
      <c r="NB79" s="67"/>
      <c r="NC79" s="68"/>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szxi8ebFxhpLKavXBk2qrURiwvVDqWw877bTk0Sf+psIQ4ffRc7U6e9X7cAPV5QYK8cuAZW0bZuP630IVTi6A==" saltValue="+ElOp/HCVVrjVzP1gCwKz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7" t="s">
        <v>110</v>
      </c>
      <c r="AJ4" s="138"/>
      <c r="AK4" s="138"/>
      <c r="AL4" s="138"/>
      <c r="AM4" s="138"/>
      <c r="AN4" s="138"/>
      <c r="AO4" s="138"/>
      <c r="AP4" s="138"/>
      <c r="AQ4" s="138"/>
      <c r="AR4" s="138"/>
      <c r="AS4" s="139"/>
      <c r="AT4" s="136" t="s">
        <v>111</v>
      </c>
      <c r="AU4" s="135"/>
      <c r="AV4" s="135"/>
      <c r="AW4" s="135"/>
      <c r="AX4" s="135"/>
      <c r="AY4" s="135"/>
      <c r="AZ4" s="135"/>
      <c r="BA4" s="135"/>
      <c r="BB4" s="135"/>
      <c r="BC4" s="135"/>
      <c r="BD4" s="135"/>
      <c r="BE4" s="136" t="s">
        <v>112</v>
      </c>
      <c r="BF4" s="135"/>
      <c r="BG4" s="135"/>
      <c r="BH4" s="135"/>
      <c r="BI4" s="135"/>
      <c r="BJ4" s="135"/>
      <c r="BK4" s="135"/>
      <c r="BL4" s="135"/>
      <c r="BM4" s="135"/>
      <c r="BN4" s="135"/>
      <c r="BO4" s="135"/>
      <c r="BP4" s="137" t="s">
        <v>113</v>
      </c>
      <c r="BQ4" s="138"/>
      <c r="BR4" s="138"/>
      <c r="BS4" s="138"/>
      <c r="BT4" s="138"/>
      <c r="BU4" s="138"/>
      <c r="BV4" s="138"/>
      <c r="BW4" s="138"/>
      <c r="BX4" s="138"/>
      <c r="BY4" s="138"/>
      <c r="BZ4" s="139"/>
      <c r="CA4" s="135" t="s">
        <v>114</v>
      </c>
      <c r="CB4" s="135"/>
      <c r="CC4" s="135"/>
      <c r="CD4" s="135"/>
      <c r="CE4" s="135"/>
      <c r="CF4" s="135"/>
      <c r="CG4" s="135"/>
      <c r="CH4" s="135"/>
      <c r="CI4" s="135"/>
      <c r="CJ4" s="135"/>
      <c r="CK4" s="135"/>
      <c r="CL4" s="136" t="s">
        <v>115</v>
      </c>
      <c r="CM4" s="135"/>
      <c r="CN4" s="135"/>
      <c r="CO4" s="135"/>
      <c r="CP4" s="135"/>
      <c r="CQ4" s="135"/>
      <c r="CR4" s="135"/>
      <c r="CS4" s="135"/>
      <c r="CT4" s="135"/>
      <c r="CU4" s="135"/>
      <c r="CV4" s="135"/>
      <c r="CW4" s="135" t="s">
        <v>116</v>
      </c>
      <c r="CX4" s="135"/>
      <c r="CY4" s="135"/>
      <c r="CZ4" s="135"/>
      <c r="DA4" s="135"/>
      <c r="DB4" s="135"/>
      <c r="DC4" s="135"/>
      <c r="DD4" s="135"/>
      <c r="DE4" s="135"/>
      <c r="DF4" s="135"/>
      <c r="DG4" s="135"/>
      <c r="DH4" s="135" t="s">
        <v>117</v>
      </c>
      <c r="DI4" s="135"/>
      <c r="DJ4" s="135"/>
      <c r="DK4" s="135"/>
      <c r="DL4" s="135"/>
      <c r="DM4" s="135"/>
      <c r="DN4" s="135"/>
      <c r="DO4" s="135"/>
      <c r="DP4" s="135"/>
      <c r="DQ4" s="135"/>
      <c r="DR4" s="135"/>
      <c r="DS4" s="136" t="s">
        <v>118</v>
      </c>
      <c r="DT4" s="135"/>
      <c r="DU4" s="135"/>
      <c r="DV4" s="135"/>
      <c r="DW4" s="135"/>
      <c r="DX4" s="135"/>
      <c r="DY4" s="135"/>
      <c r="DZ4" s="135"/>
      <c r="EA4" s="135"/>
      <c r="EB4" s="135"/>
      <c r="EC4" s="135"/>
      <c r="ED4" s="137" t="s">
        <v>119</v>
      </c>
      <c r="EE4" s="138"/>
      <c r="EF4" s="138"/>
      <c r="EG4" s="138"/>
      <c r="EH4" s="138"/>
      <c r="EI4" s="138"/>
      <c r="EJ4" s="138"/>
      <c r="EK4" s="138"/>
      <c r="EL4" s="138"/>
      <c r="EM4" s="138"/>
      <c r="EN4" s="139"/>
      <c r="EO4" s="135" t="s">
        <v>120</v>
      </c>
      <c r="EP4" s="135"/>
      <c r="EQ4" s="135"/>
      <c r="ER4" s="135"/>
      <c r="ES4" s="135"/>
      <c r="ET4" s="135"/>
      <c r="EU4" s="135"/>
      <c r="EV4" s="135"/>
      <c r="EW4" s="135"/>
      <c r="EX4" s="135"/>
      <c r="EY4" s="135"/>
      <c r="EZ4" s="135" t="s">
        <v>121</v>
      </c>
      <c r="FA4" s="135"/>
      <c r="FB4" s="135"/>
      <c r="FC4" s="135"/>
      <c r="FD4" s="135"/>
      <c r="FE4" s="135"/>
      <c r="FF4" s="135"/>
      <c r="FG4" s="135"/>
      <c r="FH4" s="135"/>
      <c r="FI4" s="135"/>
      <c r="FJ4" s="135"/>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159</v>
      </c>
      <c r="AX5" s="49" t="s">
        <v>160</v>
      </c>
      <c r="AY5" s="49" t="s">
        <v>151</v>
      </c>
      <c r="AZ5" s="49" t="s">
        <v>152</v>
      </c>
      <c r="BA5" s="49" t="s">
        <v>153</v>
      </c>
      <c r="BB5" s="49" t="s">
        <v>154</v>
      </c>
      <c r="BC5" s="49" t="s">
        <v>155</v>
      </c>
      <c r="BD5" s="49" t="s">
        <v>156</v>
      </c>
      <c r="BE5" s="49" t="s">
        <v>161</v>
      </c>
      <c r="BF5" s="49" t="s">
        <v>157</v>
      </c>
      <c r="BG5" s="49" t="s">
        <v>158</v>
      </c>
      <c r="BH5" s="49" t="s">
        <v>162</v>
      </c>
      <c r="BI5" s="49" t="s">
        <v>150</v>
      </c>
      <c r="BJ5" s="49" t="s">
        <v>151</v>
      </c>
      <c r="BK5" s="49" t="s">
        <v>152</v>
      </c>
      <c r="BL5" s="49" t="s">
        <v>153</v>
      </c>
      <c r="BM5" s="49" t="s">
        <v>154</v>
      </c>
      <c r="BN5" s="49" t="s">
        <v>155</v>
      </c>
      <c r="BO5" s="49" t="s">
        <v>156</v>
      </c>
      <c r="BP5" s="49" t="s">
        <v>161</v>
      </c>
      <c r="BQ5" s="49" t="s">
        <v>163</v>
      </c>
      <c r="BR5" s="49" t="s">
        <v>164</v>
      </c>
      <c r="BS5" s="49" t="s">
        <v>162</v>
      </c>
      <c r="BT5" s="49" t="s">
        <v>150</v>
      </c>
      <c r="BU5" s="49" t="s">
        <v>151</v>
      </c>
      <c r="BV5" s="49" t="s">
        <v>152</v>
      </c>
      <c r="BW5" s="49" t="s">
        <v>153</v>
      </c>
      <c r="BX5" s="49" t="s">
        <v>154</v>
      </c>
      <c r="BY5" s="49" t="s">
        <v>155</v>
      </c>
      <c r="BZ5" s="49" t="s">
        <v>156</v>
      </c>
      <c r="CA5" s="49" t="s">
        <v>165</v>
      </c>
      <c r="CB5" s="49" t="s">
        <v>147</v>
      </c>
      <c r="CC5" s="49" t="s">
        <v>164</v>
      </c>
      <c r="CD5" s="49" t="s">
        <v>166</v>
      </c>
      <c r="CE5" s="49" t="s">
        <v>150</v>
      </c>
      <c r="CF5" s="49" t="s">
        <v>151</v>
      </c>
      <c r="CG5" s="49" t="s">
        <v>152</v>
      </c>
      <c r="CH5" s="49" t="s">
        <v>153</v>
      </c>
      <c r="CI5" s="49" t="s">
        <v>154</v>
      </c>
      <c r="CJ5" s="49" t="s">
        <v>155</v>
      </c>
      <c r="CK5" s="49" t="s">
        <v>156</v>
      </c>
      <c r="CL5" s="49" t="s">
        <v>146</v>
      </c>
      <c r="CM5" s="49" t="s">
        <v>157</v>
      </c>
      <c r="CN5" s="49" t="s">
        <v>164</v>
      </c>
      <c r="CO5" s="49" t="s">
        <v>162</v>
      </c>
      <c r="CP5" s="49" t="s">
        <v>167</v>
      </c>
      <c r="CQ5" s="49" t="s">
        <v>151</v>
      </c>
      <c r="CR5" s="49" t="s">
        <v>152</v>
      </c>
      <c r="CS5" s="49" t="s">
        <v>153</v>
      </c>
      <c r="CT5" s="49" t="s">
        <v>154</v>
      </c>
      <c r="CU5" s="49" t="s">
        <v>155</v>
      </c>
      <c r="CV5" s="49" t="s">
        <v>156</v>
      </c>
      <c r="CW5" s="49" t="s">
        <v>146</v>
      </c>
      <c r="CX5" s="49" t="s">
        <v>157</v>
      </c>
      <c r="CY5" s="49" t="s">
        <v>158</v>
      </c>
      <c r="CZ5" s="49" t="s">
        <v>149</v>
      </c>
      <c r="DA5" s="49" t="s">
        <v>150</v>
      </c>
      <c r="DB5" s="49" t="s">
        <v>151</v>
      </c>
      <c r="DC5" s="49" t="s">
        <v>152</v>
      </c>
      <c r="DD5" s="49" t="s">
        <v>153</v>
      </c>
      <c r="DE5" s="49" t="s">
        <v>154</v>
      </c>
      <c r="DF5" s="49" t="s">
        <v>155</v>
      </c>
      <c r="DG5" s="49" t="s">
        <v>156</v>
      </c>
      <c r="DH5" s="49" t="s">
        <v>161</v>
      </c>
      <c r="DI5" s="49" t="s">
        <v>163</v>
      </c>
      <c r="DJ5" s="49" t="s">
        <v>164</v>
      </c>
      <c r="DK5" s="49" t="s">
        <v>159</v>
      </c>
      <c r="DL5" s="49" t="s">
        <v>150</v>
      </c>
      <c r="DM5" s="49" t="s">
        <v>151</v>
      </c>
      <c r="DN5" s="49" t="s">
        <v>152</v>
      </c>
      <c r="DO5" s="49" t="s">
        <v>153</v>
      </c>
      <c r="DP5" s="49" t="s">
        <v>154</v>
      </c>
      <c r="DQ5" s="49" t="s">
        <v>155</v>
      </c>
      <c r="DR5" s="49" t="s">
        <v>156</v>
      </c>
      <c r="DS5" s="49" t="s">
        <v>161</v>
      </c>
      <c r="DT5" s="49" t="s">
        <v>163</v>
      </c>
      <c r="DU5" s="49" t="s">
        <v>158</v>
      </c>
      <c r="DV5" s="49" t="s">
        <v>162</v>
      </c>
      <c r="DW5" s="49" t="s">
        <v>150</v>
      </c>
      <c r="DX5" s="49" t="s">
        <v>151</v>
      </c>
      <c r="DY5" s="49" t="s">
        <v>152</v>
      </c>
      <c r="DZ5" s="49" t="s">
        <v>153</v>
      </c>
      <c r="EA5" s="49" t="s">
        <v>154</v>
      </c>
      <c r="EB5" s="49" t="s">
        <v>155</v>
      </c>
      <c r="EC5" s="49" t="s">
        <v>156</v>
      </c>
      <c r="ED5" s="49" t="s">
        <v>161</v>
      </c>
      <c r="EE5" s="49" t="s">
        <v>157</v>
      </c>
      <c r="EF5" s="49" t="s">
        <v>164</v>
      </c>
      <c r="EG5" s="49" t="s">
        <v>159</v>
      </c>
      <c r="EH5" s="49" t="s">
        <v>160</v>
      </c>
      <c r="EI5" s="49" t="s">
        <v>151</v>
      </c>
      <c r="EJ5" s="49" t="s">
        <v>152</v>
      </c>
      <c r="EK5" s="49" t="s">
        <v>153</v>
      </c>
      <c r="EL5" s="49" t="s">
        <v>154</v>
      </c>
      <c r="EM5" s="49" t="s">
        <v>155</v>
      </c>
      <c r="EN5" s="49" t="s">
        <v>156</v>
      </c>
      <c r="EO5" s="49" t="s">
        <v>146</v>
      </c>
      <c r="EP5" s="49" t="s">
        <v>163</v>
      </c>
      <c r="EQ5" s="49" t="s">
        <v>158</v>
      </c>
      <c r="ER5" s="49" t="s">
        <v>162</v>
      </c>
      <c r="ES5" s="49" t="s">
        <v>150</v>
      </c>
      <c r="ET5" s="49" t="s">
        <v>151</v>
      </c>
      <c r="EU5" s="49" t="s">
        <v>152</v>
      </c>
      <c r="EV5" s="49" t="s">
        <v>153</v>
      </c>
      <c r="EW5" s="49" t="s">
        <v>154</v>
      </c>
      <c r="EX5" s="49" t="s">
        <v>155</v>
      </c>
      <c r="EY5" s="49" t="s">
        <v>168</v>
      </c>
      <c r="EZ5" s="49" t="s">
        <v>146</v>
      </c>
      <c r="FA5" s="49" t="s">
        <v>157</v>
      </c>
      <c r="FB5" s="49" t="s">
        <v>148</v>
      </c>
      <c r="FC5" s="49" t="s">
        <v>159</v>
      </c>
      <c r="FD5" s="49" t="s">
        <v>150</v>
      </c>
      <c r="FE5" s="49" t="s">
        <v>151</v>
      </c>
      <c r="FF5" s="49" t="s">
        <v>152</v>
      </c>
      <c r="FG5" s="49" t="s">
        <v>153</v>
      </c>
      <c r="FH5" s="49" t="s">
        <v>154</v>
      </c>
      <c r="FI5" s="49" t="s">
        <v>155</v>
      </c>
      <c r="FJ5" s="49" t="s">
        <v>156</v>
      </c>
    </row>
    <row r="6" spans="1:166" s="54" customFormat="1">
      <c r="A6" s="35" t="s">
        <v>169</v>
      </c>
      <c r="B6" s="50">
        <f>B8</f>
        <v>2023</v>
      </c>
      <c r="C6" s="50">
        <f t="shared" ref="C6:M6" si="2">C8</f>
        <v>343684</v>
      </c>
      <c r="D6" s="50">
        <f t="shared" si="2"/>
        <v>46</v>
      </c>
      <c r="E6" s="50">
        <f t="shared" si="2"/>
        <v>6</v>
      </c>
      <c r="F6" s="50">
        <f t="shared" si="2"/>
        <v>0</v>
      </c>
      <c r="G6" s="50">
        <f t="shared" si="2"/>
        <v>1</v>
      </c>
      <c r="H6" s="132" t="str">
        <f>IF(H8&lt;&gt;I8,H8,"")&amp;IF(I8&lt;&gt;J8,I8,"")&amp;"　"&amp;J8</f>
        <v>広島県安芸太田町　安芸太田病院</v>
      </c>
      <c r="I6" s="133"/>
      <c r="J6" s="134"/>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12</v>
      </c>
      <c r="R6" s="50" t="str">
        <f t="shared" si="3"/>
        <v>-</v>
      </c>
      <c r="S6" s="50" t="str">
        <f t="shared" si="3"/>
        <v>ド 透 訓</v>
      </c>
      <c r="T6" s="50" t="str">
        <f t="shared" si="3"/>
        <v>救 臨 へ</v>
      </c>
      <c r="U6" s="51">
        <f>U8</f>
        <v>5550</v>
      </c>
      <c r="V6" s="51">
        <f>V8</f>
        <v>10979</v>
      </c>
      <c r="W6" s="50" t="str">
        <f>W8</f>
        <v>第１種該当</v>
      </c>
      <c r="X6" s="50" t="str">
        <f t="shared" ref="X6" si="4">X8</f>
        <v>-</v>
      </c>
      <c r="Y6" s="50" t="str">
        <f t="shared" si="3"/>
        <v>その他</v>
      </c>
      <c r="Z6" s="51">
        <f t="shared" si="3"/>
        <v>53</v>
      </c>
      <c r="AA6" s="51">
        <f t="shared" si="3"/>
        <v>42</v>
      </c>
      <c r="AB6" s="51" t="str">
        <f t="shared" si="3"/>
        <v>-</v>
      </c>
      <c r="AC6" s="51" t="str">
        <f t="shared" si="3"/>
        <v>-</v>
      </c>
      <c r="AD6" s="51" t="str">
        <f t="shared" si="3"/>
        <v>-</v>
      </c>
      <c r="AE6" s="51">
        <f t="shared" si="3"/>
        <v>95</v>
      </c>
      <c r="AF6" s="51">
        <f t="shared" si="3"/>
        <v>53</v>
      </c>
      <c r="AG6" s="51">
        <f t="shared" si="3"/>
        <v>41</v>
      </c>
      <c r="AH6" s="51">
        <f t="shared" si="3"/>
        <v>94</v>
      </c>
      <c r="AI6" s="52">
        <f>IF(AI8="-",NA(),AI8)</f>
        <v>101.5</v>
      </c>
      <c r="AJ6" s="52">
        <f t="shared" ref="AJ6:AR6" si="5">IF(AJ8="-",NA(),AJ8)</f>
        <v>102.1</v>
      </c>
      <c r="AK6" s="52">
        <f t="shared" si="5"/>
        <v>106.8</v>
      </c>
      <c r="AL6" s="52">
        <f t="shared" si="5"/>
        <v>100.1</v>
      </c>
      <c r="AM6" s="52">
        <f t="shared" si="5"/>
        <v>99.1</v>
      </c>
      <c r="AN6" s="52">
        <f t="shared" si="5"/>
        <v>96.9</v>
      </c>
      <c r="AO6" s="52">
        <f t="shared" si="5"/>
        <v>100.6</v>
      </c>
      <c r="AP6" s="52">
        <f t="shared" si="5"/>
        <v>105.9</v>
      </c>
      <c r="AQ6" s="52">
        <f t="shared" si="5"/>
        <v>104.3</v>
      </c>
      <c r="AR6" s="52">
        <f t="shared" si="5"/>
        <v>96.7</v>
      </c>
      <c r="AS6" s="52" t="str">
        <f>IF(AS8="-","【-】","【"&amp;SUBSTITUTE(TEXT(AS8,"#,##0.0"),"-","△")&amp;"】")</f>
        <v>【96.6】</v>
      </c>
      <c r="AT6" s="52">
        <f>IF(AT8="-",NA(),AT8)</f>
        <v>82.4</v>
      </c>
      <c r="AU6" s="52">
        <f t="shared" ref="AU6:BC6" si="6">IF(AU8="-",NA(),AU8)</f>
        <v>80.8</v>
      </c>
      <c r="AV6" s="52">
        <f t="shared" si="6"/>
        <v>86.9</v>
      </c>
      <c r="AW6" s="52">
        <f t="shared" si="6"/>
        <v>82.3</v>
      </c>
      <c r="AX6" s="52">
        <f t="shared" si="6"/>
        <v>79.8</v>
      </c>
      <c r="AY6" s="52">
        <f t="shared" si="6"/>
        <v>84.3</v>
      </c>
      <c r="AZ6" s="52">
        <f t="shared" si="6"/>
        <v>80.7</v>
      </c>
      <c r="BA6" s="52">
        <f t="shared" si="6"/>
        <v>82.2</v>
      </c>
      <c r="BB6" s="52">
        <f t="shared" si="6"/>
        <v>81.7</v>
      </c>
      <c r="BC6" s="52">
        <f t="shared" si="6"/>
        <v>73.599999999999994</v>
      </c>
      <c r="BD6" s="52" t="str">
        <f>IF(BD8="-","【-】","【"&amp;SUBSTITUTE(TEXT(BD8,"#,##0.0"),"-","△")&amp;"】")</f>
        <v>【86.6】</v>
      </c>
      <c r="BE6" s="52">
        <f>IF(BE8="-",NA(),BE8)</f>
        <v>78.3</v>
      </c>
      <c r="BF6" s="52">
        <f t="shared" ref="BF6:BN6" si="7">IF(BF8="-",NA(),BF8)</f>
        <v>76.8</v>
      </c>
      <c r="BG6" s="52">
        <f t="shared" si="7"/>
        <v>82.9</v>
      </c>
      <c r="BH6" s="52">
        <f t="shared" si="7"/>
        <v>78.3</v>
      </c>
      <c r="BI6" s="52">
        <f t="shared" si="7"/>
        <v>76.900000000000006</v>
      </c>
      <c r="BJ6" s="52">
        <f t="shared" si="7"/>
        <v>80.599999999999994</v>
      </c>
      <c r="BK6" s="52">
        <f t="shared" si="7"/>
        <v>77.099999999999994</v>
      </c>
      <c r="BL6" s="52">
        <f t="shared" si="7"/>
        <v>78.599999999999994</v>
      </c>
      <c r="BM6" s="52">
        <f t="shared" si="7"/>
        <v>78.099999999999994</v>
      </c>
      <c r="BN6" s="52">
        <f t="shared" si="7"/>
        <v>69.7</v>
      </c>
      <c r="BO6" s="52" t="str">
        <f>IF(BO8="-","【-】","【"&amp;SUBSTITUTE(TEXT(BO8,"#,##0.0"),"-","△")&amp;"】")</f>
        <v>【83.9】</v>
      </c>
      <c r="BP6" s="52">
        <f>IF(BP8="-",NA(),BP8)</f>
        <v>76.3</v>
      </c>
      <c r="BQ6" s="52">
        <f t="shared" ref="BQ6:BY6" si="8">IF(BQ8="-",NA(),BQ8)</f>
        <v>73.7</v>
      </c>
      <c r="BR6" s="52">
        <f t="shared" si="8"/>
        <v>72.5</v>
      </c>
      <c r="BS6" s="52">
        <f t="shared" si="8"/>
        <v>62.6</v>
      </c>
      <c r="BT6" s="52">
        <f t="shared" si="8"/>
        <v>79.3</v>
      </c>
      <c r="BU6" s="52">
        <f t="shared" si="8"/>
        <v>70.400000000000006</v>
      </c>
      <c r="BV6" s="52">
        <f t="shared" si="8"/>
        <v>65.8</v>
      </c>
      <c r="BW6" s="52">
        <f t="shared" si="8"/>
        <v>65</v>
      </c>
      <c r="BX6" s="52">
        <f t="shared" si="8"/>
        <v>63.3</v>
      </c>
      <c r="BY6" s="52">
        <f t="shared" si="8"/>
        <v>60.6</v>
      </c>
      <c r="BZ6" s="52" t="str">
        <f>IF(BZ8="-","【-】","【"&amp;SUBSTITUTE(TEXT(BZ8,"#,##0.0"),"-","△")&amp;"】")</f>
        <v>【68.7】</v>
      </c>
      <c r="CA6" s="53">
        <f>IF(CA8="-",NA(),CA8)</f>
        <v>22035</v>
      </c>
      <c r="CB6" s="53">
        <f t="shared" ref="CB6:CJ6" si="9">IF(CB8="-",NA(),CB8)</f>
        <v>23451</v>
      </c>
      <c r="CC6" s="53">
        <f t="shared" si="9"/>
        <v>25313</v>
      </c>
      <c r="CD6" s="53">
        <f t="shared" si="9"/>
        <v>28394</v>
      </c>
      <c r="CE6" s="53">
        <f t="shared" si="9"/>
        <v>31339</v>
      </c>
      <c r="CF6" s="53">
        <f t="shared" si="9"/>
        <v>35788</v>
      </c>
      <c r="CG6" s="53">
        <f t="shared" si="9"/>
        <v>37855</v>
      </c>
      <c r="CH6" s="53">
        <f t="shared" si="9"/>
        <v>39289</v>
      </c>
      <c r="CI6" s="53">
        <f t="shared" si="9"/>
        <v>40846</v>
      </c>
      <c r="CJ6" s="53">
        <f t="shared" si="9"/>
        <v>29723</v>
      </c>
      <c r="CK6" s="52" t="str">
        <f>IF(CK8="-","【-】","【"&amp;SUBSTITUTE(TEXT(CK8,"#,##0"),"-","△")&amp;"】")</f>
        <v>【62,428】</v>
      </c>
      <c r="CL6" s="53">
        <f>IF(CL8="-",NA(),CL8)</f>
        <v>7325</v>
      </c>
      <c r="CM6" s="53">
        <f t="shared" ref="CM6:CU6" si="10">IF(CM8="-",NA(),CM8)</f>
        <v>7795</v>
      </c>
      <c r="CN6" s="53">
        <f t="shared" si="10"/>
        <v>7598</v>
      </c>
      <c r="CO6" s="53">
        <f t="shared" si="10"/>
        <v>7285</v>
      </c>
      <c r="CP6" s="53">
        <f t="shared" si="10"/>
        <v>8077</v>
      </c>
      <c r="CQ6" s="53">
        <f t="shared" si="10"/>
        <v>10602</v>
      </c>
      <c r="CR6" s="53">
        <f t="shared" si="10"/>
        <v>11234</v>
      </c>
      <c r="CS6" s="53">
        <f t="shared" si="10"/>
        <v>11512</v>
      </c>
      <c r="CT6" s="53">
        <f t="shared" si="10"/>
        <v>11831</v>
      </c>
      <c r="CU6" s="53">
        <f t="shared" si="10"/>
        <v>9779</v>
      </c>
      <c r="CV6" s="52" t="str">
        <f>IF(CV8="-","【-】","【"&amp;SUBSTITUTE(TEXT(CV8,"#,##0"),"-","△")&amp;"】")</f>
        <v>【18,236】</v>
      </c>
      <c r="CW6" s="52">
        <f>IF(CW8="-",NA(),CW8)</f>
        <v>71.900000000000006</v>
      </c>
      <c r="CX6" s="52">
        <f t="shared" ref="CX6:DF6" si="11">IF(CX8="-",NA(),CX8)</f>
        <v>74.099999999999994</v>
      </c>
      <c r="CY6" s="52">
        <f t="shared" si="11"/>
        <v>70.8</v>
      </c>
      <c r="CZ6" s="52">
        <f t="shared" si="11"/>
        <v>73.7</v>
      </c>
      <c r="DA6" s="52">
        <f t="shared" si="11"/>
        <v>76.3</v>
      </c>
      <c r="DB6" s="52">
        <f t="shared" si="11"/>
        <v>63.3</v>
      </c>
      <c r="DC6" s="52">
        <f t="shared" si="11"/>
        <v>68.5</v>
      </c>
      <c r="DD6" s="52">
        <f t="shared" si="11"/>
        <v>67.099999999999994</v>
      </c>
      <c r="DE6" s="52">
        <f t="shared" si="11"/>
        <v>66.900000000000006</v>
      </c>
      <c r="DF6" s="52">
        <f t="shared" si="11"/>
        <v>77.5</v>
      </c>
      <c r="DG6" s="52" t="str">
        <f>IF(DG8="-","【-】","【"&amp;SUBSTITUTE(TEXT(DG8,"#,##0.0"),"-","△")&amp;"】")</f>
        <v>【56.1】</v>
      </c>
      <c r="DH6" s="52">
        <f>IF(DH8="-",NA(),DH8)</f>
        <v>13</v>
      </c>
      <c r="DI6" s="52">
        <f t="shared" ref="DI6:DQ6" si="12">IF(DI8="-",NA(),DI8)</f>
        <v>13.5</v>
      </c>
      <c r="DJ6" s="52">
        <f t="shared" si="12"/>
        <v>12.3</v>
      </c>
      <c r="DK6" s="52">
        <f t="shared" si="12"/>
        <v>13.3</v>
      </c>
      <c r="DL6" s="52">
        <f t="shared" si="12"/>
        <v>13.1</v>
      </c>
      <c r="DM6" s="52">
        <f t="shared" si="12"/>
        <v>17.5</v>
      </c>
      <c r="DN6" s="52">
        <f t="shared" si="12"/>
        <v>17.5</v>
      </c>
      <c r="DO6" s="52">
        <f t="shared" si="12"/>
        <v>17.3</v>
      </c>
      <c r="DP6" s="52">
        <f t="shared" si="12"/>
        <v>17.899999999999999</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144.6</v>
      </c>
      <c r="EC6" s="52" t="str">
        <f>IF(EC8="-","【-】","【"&amp;SUBSTITUTE(TEXT(EC8,"#,##0.0"),"-","△")&amp;"】")</f>
        <v>【54.5】</v>
      </c>
      <c r="ED6" s="52">
        <f>IF(ED8="-",NA(),ED8)</f>
        <v>44.8</v>
      </c>
      <c r="EE6" s="52">
        <f t="shared" ref="EE6:EM6" si="14">IF(EE8="-",NA(),EE8)</f>
        <v>48.6</v>
      </c>
      <c r="EF6" s="52">
        <f t="shared" si="14"/>
        <v>52</v>
      </c>
      <c r="EG6" s="52">
        <f t="shared" si="14"/>
        <v>54.5</v>
      </c>
      <c r="EH6" s="52">
        <f t="shared" si="14"/>
        <v>57.1</v>
      </c>
      <c r="EI6" s="52">
        <f t="shared" si="14"/>
        <v>54.6</v>
      </c>
      <c r="EJ6" s="52">
        <f t="shared" si="14"/>
        <v>56.9</v>
      </c>
      <c r="EK6" s="52">
        <f t="shared" si="14"/>
        <v>58.1</v>
      </c>
      <c r="EL6" s="52">
        <f t="shared" si="14"/>
        <v>59.4</v>
      </c>
      <c r="EM6" s="52">
        <f t="shared" si="14"/>
        <v>59.8</v>
      </c>
      <c r="EN6" s="52" t="str">
        <f>IF(EN8="-","【-】","【"&amp;SUBSTITUTE(TEXT(EN8,"#,##0.0"),"-","△")&amp;"】")</f>
        <v>【57.0】</v>
      </c>
      <c r="EO6" s="52">
        <f>IF(EO8="-",NA(),EO8)</f>
        <v>64.2</v>
      </c>
      <c r="EP6" s="52">
        <f t="shared" ref="EP6:EX6" si="15">IF(EP8="-",NA(),EP8)</f>
        <v>70.900000000000006</v>
      </c>
      <c r="EQ6" s="52">
        <f t="shared" si="15"/>
        <v>75.599999999999994</v>
      </c>
      <c r="ER6" s="52">
        <f t="shared" si="15"/>
        <v>78</v>
      </c>
      <c r="ES6" s="52">
        <f t="shared" si="15"/>
        <v>80.2</v>
      </c>
      <c r="ET6" s="52">
        <f t="shared" si="15"/>
        <v>71.7</v>
      </c>
      <c r="EU6" s="52">
        <f t="shared" si="15"/>
        <v>72.900000000000006</v>
      </c>
      <c r="EV6" s="52">
        <f t="shared" si="15"/>
        <v>73.900000000000006</v>
      </c>
      <c r="EW6" s="52">
        <f t="shared" si="15"/>
        <v>74.3</v>
      </c>
      <c r="EX6" s="52">
        <f t="shared" si="15"/>
        <v>72</v>
      </c>
      <c r="EY6" s="52" t="str">
        <f>IF(EY8="-","【-】","【"&amp;SUBSTITUTE(TEXT(EY8,"#,##0.0"),"-","△")&amp;"】")</f>
        <v>【70.4】</v>
      </c>
      <c r="EZ6" s="53">
        <f>IF(EZ8="-",NA(),EZ8)</f>
        <v>28149819</v>
      </c>
      <c r="FA6" s="53">
        <f t="shared" ref="FA6:FI6" si="16">IF(FA8="-",NA(),FA8)</f>
        <v>28244282</v>
      </c>
      <c r="FB6" s="53">
        <f t="shared" si="16"/>
        <v>28857416</v>
      </c>
      <c r="FC6" s="53">
        <f t="shared" si="16"/>
        <v>29860309</v>
      </c>
      <c r="FD6" s="53">
        <f t="shared" si="16"/>
        <v>47790863</v>
      </c>
      <c r="FE6" s="53">
        <f t="shared" si="16"/>
        <v>41891213</v>
      </c>
      <c r="FF6" s="53">
        <f t="shared" si="16"/>
        <v>42806727</v>
      </c>
      <c r="FG6" s="53">
        <f t="shared" si="16"/>
        <v>43530781</v>
      </c>
      <c r="FH6" s="53">
        <f t="shared" si="16"/>
        <v>44196357</v>
      </c>
      <c r="FI6" s="53">
        <f t="shared" si="16"/>
        <v>45796115</v>
      </c>
      <c r="FJ6" s="53" t="str">
        <f>IF(FJ8="-","【-】","【"&amp;SUBSTITUTE(TEXT(FJ8,"#,##0"),"-","△")&amp;"】")</f>
        <v>【50,999,060】</v>
      </c>
    </row>
    <row r="7" spans="1:166" s="54" customFormat="1">
      <c r="A7" s="35" t="s">
        <v>170</v>
      </c>
      <c r="B7" s="50">
        <f t="shared" ref="B7:AH7" si="17">B8</f>
        <v>2023</v>
      </c>
      <c r="C7" s="50">
        <f t="shared" si="17"/>
        <v>343684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12</v>
      </c>
      <c r="R7" s="50" t="str">
        <f t="shared" si="17"/>
        <v>-</v>
      </c>
      <c r="S7" s="50" t="str">
        <f t="shared" si="17"/>
        <v>ド 透 訓</v>
      </c>
      <c r="T7" s="50" t="str">
        <f t="shared" si="17"/>
        <v>救 臨 へ</v>
      </c>
      <c r="U7" s="51">
        <f>U8</f>
        <v>5550</v>
      </c>
      <c r="V7" s="51">
        <f>V8</f>
        <v>10979</v>
      </c>
      <c r="W7" s="50" t="str">
        <f>W8</f>
        <v>第１種該当</v>
      </c>
      <c r="X7" s="50" t="str">
        <f t="shared" si="17"/>
        <v>-</v>
      </c>
      <c r="Y7" s="50" t="str">
        <f t="shared" si="17"/>
        <v>その他</v>
      </c>
      <c r="Z7" s="51">
        <f t="shared" si="17"/>
        <v>53</v>
      </c>
      <c r="AA7" s="51">
        <f t="shared" si="17"/>
        <v>42</v>
      </c>
      <c r="AB7" s="51" t="str">
        <f t="shared" si="17"/>
        <v>-</v>
      </c>
      <c r="AC7" s="51" t="str">
        <f t="shared" si="17"/>
        <v>-</v>
      </c>
      <c r="AD7" s="51" t="str">
        <f t="shared" si="17"/>
        <v>-</v>
      </c>
      <c r="AE7" s="51">
        <f t="shared" si="17"/>
        <v>95</v>
      </c>
      <c r="AF7" s="51">
        <f t="shared" si="17"/>
        <v>53</v>
      </c>
      <c r="AG7" s="51">
        <f t="shared" si="17"/>
        <v>41</v>
      </c>
      <c r="AH7" s="51">
        <f t="shared" si="17"/>
        <v>94</v>
      </c>
      <c r="AI7" s="52">
        <f>AI8</f>
        <v>101.5</v>
      </c>
      <c r="AJ7" s="52">
        <f t="shared" ref="AJ7:AR7" si="18">AJ8</f>
        <v>102.1</v>
      </c>
      <c r="AK7" s="52">
        <f t="shared" si="18"/>
        <v>106.8</v>
      </c>
      <c r="AL7" s="52">
        <f t="shared" si="18"/>
        <v>100.1</v>
      </c>
      <c r="AM7" s="52">
        <f t="shared" si="18"/>
        <v>99.1</v>
      </c>
      <c r="AN7" s="52">
        <f t="shared" si="18"/>
        <v>96.9</v>
      </c>
      <c r="AO7" s="52">
        <f t="shared" si="18"/>
        <v>100.6</v>
      </c>
      <c r="AP7" s="52">
        <f t="shared" si="18"/>
        <v>105.9</v>
      </c>
      <c r="AQ7" s="52">
        <f t="shared" si="18"/>
        <v>104.3</v>
      </c>
      <c r="AR7" s="52">
        <f t="shared" si="18"/>
        <v>96.7</v>
      </c>
      <c r="AS7" s="52"/>
      <c r="AT7" s="52">
        <f>AT8</f>
        <v>82.4</v>
      </c>
      <c r="AU7" s="52">
        <f t="shared" ref="AU7:BC7" si="19">AU8</f>
        <v>80.8</v>
      </c>
      <c r="AV7" s="52">
        <f t="shared" si="19"/>
        <v>86.9</v>
      </c>
      <c r="AW7" s="52">
        <f t="shared" si="19"/>
        <v>82.3</v>
      </c>
      <c r="AX7" s="52">
        <f t="shared" si="19"/>
        <v>79.8</v>
      </c>
      <c r="AY7" s="52">
        <f t="shared" si="19"/>
        <v>84.3</v>
      </c>
      <c r="AZ7" s="52">
        <f t="shared" si="19"/>
        <v>80.7</v>
      </c>
      <c r="BA7" s="52">
        <f t="shared" si="19"/>
        <v>82.2</v>
      </c>
      <c r="BB7" s="52">
        <f t="shared" si="19"/>
        <v>81.7</v>
      </c>
      <c r="BC7" s="52">
        <f t="shared" si="19"/>
        <v>73.599999999999994</v>
      </c>
      <c r="BD7" s="52"/>
      <c r="BE7" s="52">
        <f>BE8</f>
        <v>78.3</v>
      </c>
      <c r="BF7" s="52">
        <f t="shared" ref="BF7:BN7" si="20">BF8</f>
        <v>76.8</v>
      </c>
      <c r="BG7" s="52">
        <f t="shared" si="20"/>
        <v>82.9</v>
      </c>
      <c r="BH7" s="52">
        <f t="shared" si="20"/>
        <v>78.3</v>
      </c>
      <c r="BI7" s="52">
        <f t="shared" si="20"/>
        <v>76.900000000000006</v>
      </c>
      <c r="BJ7" s="52">
        <f t="shared" si="20"/>
        <v>80.599999999999994</v>
      </c>
      <c r="BK7" s="52">
        <f t="shared" si="20"/>
        <v>77.099999999999994</v>
      </c>
      <c r="BL7" s="52">
        <f t="shared" si="20"/>
        <v>78.599999999999994</v>
      </c>
      <c r="BM7" s="52">
        <f t="shared" si="20"/>
        <v>78.099999999999994</v>
      </c>
      <c r="BN7" s="52">
        <f t="shared" si="20"/>
        <v>69.7</v>
      </c>
      <c r="BO7" s="52"/>
      <c r="BP7" s="52">
        <f>BP8</f>
        <v>76.3</v>
      </c>
      <c r="BQ7" s="52">
        <f t="shared" ref="BQ7:BY7" si="21">BQ8</f>
        <v>73.7</v>
      </c>
      <c r="BR7" s="52">
        <f t="shared" si="21"/>
        <v>72.5</v>
      </c>
      <c r="BS7" s="52">
        <f t="shared" si="21"/>
        <v>62.6</v>
      </c>
      <c r="BT7" s="52">
        <f t="shared" si="21"/>
        <v>79.3</v>
      </c>
      <c r="BU7" s="52">
        <f t="shared" si="21"/>
        <v>70.400000000000006</v>
      </c>
      <c r="BV7" s="52">
        <f t="shared" si="21"/>
        <v>65.8</v>
      </c>
      <c r="BW7" s="52">
        <f t="shared" si="21"/>
        <v>65</v>
      </c>
      <c r="BX7" s="52">
        <f t="shared" si="21"/>
        <v>63.3</v>
      </c>
      <c r="BY7" s="52">
        <f t="shared" si="21"/>
        <v>60.6</v>
      </c>
      <c r="BZ7" s="52"/>
      <c r="CA7" s="53">
        <f>CA8</f>
        <v>22035</v>
      </c>
      <c r="CB7" s="53">
        <f t="shared" ref="CB7:CJ7" si="22">CB8</f>
        <v>23451</v>
      </c>
      <c r="CC7" s="53">
        <f t="shared" si="22"/>
        <v>25313</v>
      </c>
      <c r="CD7" s="53">
        <f t="shared" si="22"/>
        <v>28394</v>
      </c>
      <c r="CE7" s="53">
        <f t="shared" si="22"/>
        <v>31339</v>
      </c>
      <c r="CF7" s="53">
        <f t="shared" si="22"/>
        <v>35788</v>
      </c>
      <c r="CG7" s="53">
        <f t="shared" si="22"/>
        <v>37855</v>
      </c>
      <c r="CH7" s="53">
        <f t="shared" si="22"/>
        <v>39289</v>
      </c>
      <c r="CI7" s="53">
        <f t="shared" si="22"/>
        <v>40846</v>
      </c>
      <c r="CJ7" s="53">
        <f t="shared" si="22"/>
        <v>29723</v>
      </c>
      <c r="CK7" s="52"/>
      <c r="CL7" s="53">
        <f>CL8</f>
        <v>7325</v>
      </c>
      <c r="CM7" s="53">
        <f t="shared" ref="CM7:CU7" si="23">CM8</f>
        <v>7795</v>
      </c>
      <c r="CN7" s="53">
        <f t="shared" si="23"/>
        <v>7598</v>
      </c>
      <c r="CO7" s="53">
        <f t="shared" si="23"/>
        <v>7285</v>
      </c>
      <c r="CP7" s="53">
        <f t="shared" si="23"/>
        <v>8077</v>
      </c>
      <c r="CQ7" s="53">
        <f t="shared" si="23"/>
        <v>10602</v>
      </c>
      <c r="CR7" s="53">
        <f t="shared" si="23"/>
        <v>11234</v>
      </c>
      <c r="CS7" s="53">
        <f t="shared" si="23"/>
        <v>11512</v>
      </c>
      <c r="CT7" s="53">
        <f t="shared" si="23"/>
        <v>11831</v>
      </c>
      <c r="CU7" s="53">
        <f t="shared" si="23"/>
        <v>9779</v>
      </c>
      <c r="CV7" s="52"/>
      <c r="CW7" s="52">
        <f>CW8</f>
        <v>71.900000000000006</v>
      </c>
      <c r="CX7" s="52">
        <f t="shared" ref="CX7:DF7" si="24">CX8</f>
        <v>74.099999999999994</v>
      </c>
      <c r="CY7" s="52">
        <f t="shared" si="24"/>
        <v>70.8</v>
      </c>
      <c r="CZ7" s="52">
        <f t="shared" si="24"/>
        <v>73.7</v>
      </c>
      <c r="DA7" s="52">
        <f t="shared" si="24"/>
        <v>76.3</v>
      </c>
      <c r="DB7" s="52">
        <f t="shared" si="24"/>
        <v>63.3</v>
      </c>
      <c r="DC7" s="52">
        <f t="shared" si="24"/>
        <v>68.5</v>
      </c>
      <c r="DD7" s="52">
        <f t="shared" si="24"/>
        <v>67.099999999999994</v>
      </c>
      <c r="DE7" s="52">
        <f t="shared" si="24"/>
        <v>66.900000000000006</v>
      </c>
      <c r="DF7" s="52">
        <f t="shared" si="24"/>
        <v>77.5</v>
      </c>
      <c r="DG7" s="52"/>
      <c r="DH7" s="52">
        <f>DH8</f>
        <v>13</v>
      </c>
      <c r="DI7" s="52">
        <f t="shared" ref="DI7:DQ7" si="25">DI8</f>
        <v>13.5</v>
      </c>
      <c r="DJ7" s="52">
        <f t="shared" si="25"/>
        <v>12.3</v>
      </c>
      <c r="DK7" s="52">
        <f t="shared" si="25"/>
        <v>13.3</v>
      </c>
      <c r="DL7" s="52">
        <f t="shared" si="25"/>
        <v>13.1</v>
      </c>
      <c r="DM7" s="52">
        <f t="shared" si="25"/>
        <v>17.5</v>
      </c>
      <c r="DN7" s="52">
        <f t="shared" si="25"/>
        <v>17.5</v>
      </c>
      <c r="DO7" s="52">
        <f t="shared" si="25"/>
        <v>17.3</v>
      </c>
      <c r="DP7" s="52">
        <f t="shared" si="25"/>
        <v>17.899999999999999</v>
      </c>
      <c r="DQ7" s="52">
        <f t="shared" si="25"/>
        <v>14.9</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144.6</v>
      </c>
      <c r="EC7" s="52"/>
      <c r="ED7" s="52">
        <f>ED8</f>
        <v>44.8</v>
      </c>
      <c r="EE7" s="52">
        <f t="shared" ref="EE7:EM7" si="27">EE8</f>
        <v>48.6</v>
      </c>
      <c r="EF7" s="52">
        <f t="shared" si="27"/>
        <v>52</v>
      </c>
      <c r="EG7" s="52">
        <f t="shared" si="27"/>
        <v>54.5</v>
      </c>
      <c r="EH7" s="52">
        <f t="shared" si="27"/>
        <v>57.1</v>
      </c>
      <c r="EI7" s="52">
        <f t="shared" si="27"/>
        <v>54.6</v>
      </c>
      <c r="EJ7" s="52">
        <f t="shared" si="27"/>
        <v>56.9</v>
      </c>
      <c r="EK7" s="52">
        <f t="shared" si="27"/>
        <v>58.1</v>
      </c>
      <c r="EL7" s="52">
        <f t="shared" si="27"/>
        <v>59.4</v>
      </c>
      <c r="EM7" s="52">
        <f t="shared" si="27"/>
        <v>59.8</v>
      </c>
      <c r="EN7" s="52"/>
      <c r="EO7" s="52">
        <f>EO8</f>
        <v>64.2</v>
      </c>
      <c r="EP7" s="52">
        <f t="shared" ref="EP7:EX7" si="28">EP8</f>
        <v>70.900000000000006</v>
      </c>
      <c r="EQ7" s="52">
        <f t="shared" si="28"/>
        <v>75.599999999999994</v>
      </c>
      <c r="ER7" s="52">
        <f t="shared" si="28"/>
        <v>78</v>
      </c>
      <c r="ES7" s="52">
        <f t="shared" si="28"/>
        <v>80.2</v>
      </c>
      <c r="ET7" s="52">
        <f t="shared" si="28"/>
        <v>71.7</v>
      </c>
      <c r="EU7" s="52">
        <f t="shared" si="28"/>
        <v>72.900000000000006</v>
      </c>
      <c r="EV7" s="52">
        <f t="shared" si="28"/>
        <v>73.900000000000006</v>
      </c>
      <c r="EW7" s="52">
        <f t="shared" si="28"/>
        <v>74.3</v>
      </c>
      <c r="EX7" s="52">
        <f t="shared" si="28"/>
        <v>72</v>
      </c>
      <c r="EY7" s="52"/>
      <c r="EZ7" s="53">
        <f>EZ8</f>
        <v>28149819</v>
      </c>
      <c r="FA7" s="53">
        <f t="shared" ref="FA7:FI7" si="29">FA8</f>
        <v>28244282</v>
      </c>
      <c r="FB7" s="53">
        <f t="shared" si="29"/>
        <v>28857416</v>
      </c>
      <c r="FC7" s="53">
        <f t="shared" si="29"/>
        <v>29860309</v>
      </c>
      <c r="FD7" s="53">
        <f t="shared" si="29"/>
        <v>47790863</v>
      </c>
      <c r="FE7" s="53">
        <f t="shared" si="29"/>
        <v>41891213</v>
      </c>
      <c r="FF7" s="53">
        <f t="shared" si="29"/>
        <v>42806727</v>
      </c>
      <c r="FG7" s="53">
        <f t="shared" si="29"/>
        <v>43530781</v>
      </c>
      <c r="FH7" s="53">
        <f t="shared" si="29"/>
        <v>44196357</v>
      </c>
      <c r="FI7" s="53">
        <f t="shared" si="29"/>
        <v>45796115</v>
      </c>
      <c r="FJ7" s="53"/>
    </row>
    <row r="8" spans="1:166" s="54" customFormat="1">
      <c r="A8" s="35"/>
      <c r="B8" s="55">
        <v>2023</v>
      </c>
      <c r="C8" s="55">
        <v>343684</v>
      </c>
      <c r="D8" s="55">
        <v>46</v>
      </c>
      <c r="E8" s="55">
        <v>6</v>
      </c>
      <c r="F8" s="55">
        <v>0</v>
      </c>
      <c r="G8" s="55">
        <v>1</v>
      </c>
      <c r="H8" s="55" t="s">
        <v>171</v>
      </c>
      <c r="I8" s="55" t="s">
        <v>172</v>
      </c>
      <c r="J8" s="55" t="s">
        <v>173</v>
      </c>
      <c r="K8" s="55" t="s">
        <v>174</v>
      </c>
      <c r="L8" s="55" t="s">
        <v>175</v>
      </c>
      <c r="M8" s="55" t="s">
        <v>176</v>
      </c>
      <c r="N8" s="55" t="s">
        <v>177</v>
      </c>
      <c r="O8" s="55" t="s">
        <v>178</v>
      </c>
      <c r="P8" s="55" t="s">
        <v>179</v>
      </c>
      <c r="Q8" s="56">
        <v>12</v>
      </c>
      <c r="R8" s="55" t="s">
        <v>40</v>
      </c>
      <c r="S8" s="55" t="s">
        <v>180</v>
      </c>
      <c r="T8" s="55" t="s">
        <v>181</v>
      </c>
      <c r="U8" s="56">
        <v>5550</v>
      </c>
      <c r="V8" s="56">
        <v>10979</v>
      </c>
      <c r="W8" s="55" t="s">
        <v>182</v>
      </c>
      <c r="X8" s="55" t="s">
        <v>40</v>
      </c>
      <c r="Y8" s="57" t="s">
        <v>183</v>
      </c>
      <c r="Z8" s="56">
        <v>53</v>
      </c>
      <c r="AA8" s="56">
        <v>42</v>
      </c>
      <c r="AB8" s="56" t="s">
        <v>40</v>
      </c>
      <c r="AC8" s="56" t="s">
        <v>40</v>
      </c>
      <c r="AD8" s="56" t="s">
        <v>40</v>
      </c>
      <c r="AE8" s="56">
        <v>95</v>
      </c>
      <c r="AF8" s="56">
        <v>53</v>
      </c>
      <c r="AG8" s="56">
        <v>41</v>
      </c>
      <c r="AH8" s="56">
        <v>94</v>
      </c>
      <c r="AI8" s="58">
        <v>101.5</v>
      </c>
      <c r="AJ8" s="58">
        <v>102.1</v>
      </c>
      <c r="AK8" s="58">
        <v>106.8</v>
      </c>
      <c r="AL8" s="58">
        <v>100.1</v>
      </c>
      <c r="AM8" s="58">
        <v>99.1</v>
      </c>
      <c r="AN8" s="58">
        <v>96.9</v>
      </c>
      <c r="AO8" s="58">
        <v>100.6</v>
      </c>
      <c r="AP8" s="58">
        <v>105.9</v>
      </c>
      <c r="AQ8" s="58">
        <v>104.3</v>
      </c>
      <c r="AR8" s="58">
        <v>96.7</v>
      </c>
      <c r="AS8" s="58">
        <v>96.6</v>
      </c>
      <c r="AT8" s="58">
        <v>82.4</v>
      </c>
      <c r="AU8" s="58">
        <v>80.8</v>
      </c>
      <c r="AV8" s="58">
        <v>86.9</v>
      </c>
      <c r="AW8" s="58">
        <v>82.3</v>
      </c>
      <c r="AX8" s="58">
        <v>79.8</v>
      </c>
      <c r="AY8" s="58">
        <v>84.3</v>
      </c>
      <c r="AZ8" s="58">
        <v>80.7</v>
      </c>
      <c r="BA8" s="58">
        <v>82.2</v>
      </c>
      <c r="BB8" s="58">
        <v>81.7</v>
      </c>
      <c r="BC8" s="58">
        <v>73.599999999999994</v>
      </c>
      <c r="BD8" s="58">
        <v>86.6</v>
      </c>
      <c r="BE8" s="59">
        <v>78.3</v>
      </c>
      <c r="BF8" s="59">
        <v>76.8</v>
      </c>
      <c r="BG8" s="59">
        <v>82.9</v>
      </c>
      <c r="BH8" s="59">
        <v>78.3</v>
      </c>
      <c r="BI8" s="59">
        <v>76.900000000000006</v>
      </c>
      <c r="BJ8" s="59">
        <v>80.599999999999994</v>
      </c>
      <c r="BK8" s="59">
        <v>77.099999999999994</v>
      </c>
      <c r="BL8" s="59">
        <v>78.599999999999994</v>
      </c>
      <c r="BM8" s="59">
        <v>78.099999999999994</v>
      </c>
      <c r="BN8" s="59">
        <v>69.7</v>
      </c>
      <c r="BO8" s="59">
        <v>83.9</v>
      </c>
      <c r="BP8" s="58">
        <v>76.3</v>
      </c>
      <c r="BQ8" s="58">
        <v>73.7</v>
      </c>
      <c r="BR8" s="58">
        <v>72.5</v>
      </c>
      <c r="BS8" s="58">
        <v>62.6</v>
      </c>
      <c r="BT8" s="58">
        <v>79.3</v>
      </c>
      <c r="BU8" s="58">
        <v>70.400000000000006</v>
      </c>
      <c r="BV8" s="58">
        <v>65.8</v>
      </c>
      <c r="BW8" s="58">
        <v>65</v>
      </c>
      <c r="BX8" s="58">
        <v>63.3</v>
      </c>
      <c r="BY8" s="58">
        <v>60.6</v>
      </c>
      <c r="BZ8" s="58">
        <v>68.7</v>
      </c>
      <c r="CA8" s="59">
        <v>22035</v>
      </c>
      <c r="CB8" s="59">
        <v>23451</v>
      </c>
      <c r="CC8" s="59">
        <v>25313</v>
      </c>
      <c r="CD8" s="59">
        <v>28394</v>
      </c>
      <c r="CE8" s="59">
        <v>31339</v>
      </c>
      <c r="CF8" s="59">
        <v>35788</v>
      </c>
      <c r="CG8" s="59">
        <v>37855</v>
      </c>
      <c r="CH8" s="59">
        <v>39289</v>
      </c>
      <c r="CI8" s="59">
        <v>40846</v>
      </c>
      <c r="CJ8" s="59">
        <v>29723</v>
      </c>
      <c r="CK8" s="58">
        <v>62428</v>
      </c>
      <c r="CL8" s="59">
        <v>7325</v>
      </c>
      <c r="CM8" s="59">
        <v>7795</v>
      </c>
      <c r="CN8" s="59">
        <v>7598</v>
      </c>
      <c r="CO8" s="59">
        <v>7285</v>
      </c>
      <c r="CP8" s="59">
        <v>8077</v>
      </c>
      <c r="CQ8" s="59">
        <v>10602</v>
      </c>
      <c r="CR8" s="59">
        <v>11234</v>
      </c>
      <c r="CS8" s="59">
        <v>11512</v>
      </c>
      <c r="CT8" s="59">
        <v>11831</v>
      </c>
      <c r="CU8" s="59">
        <v>9779</v>
      </c>
      <c r="CV8" s="58">
        <v>18236</v>
      </c>
      <c r="CW8" s="59">
        <v>71.900000000000006</v>
      </c>
      <c r="CX8" s="59">
        <v>74.099999999999994</v>
      </c>
      <c r="CY8" s="59">
        <v>70.8</v>
      </c>
      <c r="CZ8" s="59">
        <v>73.7</v>
      </c>
      <c r="DA8" s="59">
        <v>76.3</v>
      </c>
      <c r="DB8" s="59">
        <v>63.3</v>
      </c>
      <c r="DC8" s="59">
        <v>68.5</v>
      </c>
      <c r="DD8" s="59">
        <v>67.099999999999994</v>
      </c>
      <c r="DE8" s="59">
        <v>66.900000000000006</v>
      </c>
      <c r="DF8" s="59">
        <v>77.5</v>
      </c>
      <c r="DG8" s="59">
        <v>56.1</v>
      </c>
      <c r="DH8" s="59">
        <v>13</v>
      </c>
      <c r="DI8" s="59">
        <v>13.5</v>
      </c>
      <c r="DJ8" s="59">
        <v>12.3</v>
      </c>
      <c r="DK8" s="59">
        <v>13.3</v>
      </c>
      <c r="DL8" s="59">
        <v>13.1</v>
      </c>
      <c r="DM8" s="59">
        <v>17.5</v>
      </c>
      <c r="DN8" s="59">
        <v>17.5</v>
      </c>
      <c r="DO8" s="59">
        <v>17.3</v>
      </c>
      <c r="DP8" s="59">
        <v>17.899999999999999</v>
      </c>
      <c r="DQ8" s="59">
        <v>14.9</v>
      </c>
      <c r="DR8" s="59">
        <v>26.4</v>
      </c>
      <c r="DS8" s="59">
        <v>0</v>
      </c>
      <c r="DT8" s="59">
        <v>0</v>
      </c>
      <c r="DU8" s="59">
        <v>0</v>
      </c>
      <c r="DV8" s="59">
        <v>0</v>
      </c>
      <c r="DW8" s="59">
        <v>0</v>
      </c>
      <c r="DX8" s="59">
        <v>120.5</v>
      </c>
      <c r="DY8" s="59">
        <v>124.2</v>
      </c>
      <c r="DZ8" s="59">
        <v>121.6</v>
      </c>
      <c r="EA8" s="59">
        <v>118.9</v>
      </c>
      <c r="EB8" s="59">
        <v>144.6</v>
      </c>
      <c r="EC8" s="59">
        <v>54.5</v>
      </c>
      <c r="ED8" s="58">
        <v>44.8</v>
      </c>
      <c r="EE8" s="58">
        <v>48.6</v>
      </c>
      <c r="EF8" s="58">
        <v>52</v>
      </c>
      <c r="EG8" s="58">
        <v>54.5</v>
      </c>
      <c r="EH8" s="58">
        <v>57.1</v>
      </c>
      <c r="EI8" s="58">
        <v>54.6</v>
      </c>
      <c r="EJ8" s="58">
        <v>56.9</v>
      </c>
      <c r="EK8" s="58">
        <v>58.1</v>
      </c>
      <c r="EL8" s="58">
        <v>59.4</v>
      </c>
      <c r="EM8" s="58">
        <v>59.8</v>
      </c>
      <c r="EN8" s="58">
        <v>57</v>
      </c>
      <c r="EO8" s="58">
        <v>64.2</v>
      </c>
      <c r="EP8" s="58">
        <v>70.900000000000006</v>
      </c>
      <c r="EQ8" s="58">
        <v>75.599999999999994</v>
      </c>
      <c r="ER8" s="58">
        <v>78</v>
      </c>
      <c r="ES8" s="58">
        <v>80.2</v>
      </c>
      <c r="ET8" s="58">
        <v>71.7</v>
      </c>
      <c r="EU8" s="58">
        <v>72.900000000000006</v>
      </c>
      <c r="EV8" s="58">
        <v>73.900000000000006</v>
      </c>
      <c r="EW8" s="58">
        <v>74.3</v>
      </c>
      <c r="EX8" s="58">
        <v>72</v>
      </c>
      <c r="EY8" s="58">
        <v>70.400000000000006</v>
      </c>
      <c r="EZ8" s="59">
        <v>28149819</v>
      </c>
      <c r="FA8" s="59">
        <v>28244282</v>
      </c>
      <c r="FB8" s="59">
        <v>28857416</v>
      </c>
      <c r="FC8" s="59">
        <v>29860309</v>
      </c>
      <c r="FD8" s="59">
        <v>47790863</v>
      </c>
      <c r="FE8" s="59">
        <v>41891213</v>
      </c>
      <c r="FF8" s="59">
        <v>42806727</v>
      </c>
      <c r="FG8" s="59">
        <v>43530781</v>
      </c>
      <c r="FH8" s="59">
        <v>44196357</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jimu-3</cp:lastModifiedBy>
  <cp:lastPrinted>2025-02-01T10:21:52Z</cp:lastPrinted>
  <dcterms:created xsi:type="dcterms:W3CDTF">2025-01-16T06:44:43Z</dcterms:created>
  <dcterms:modified xsi:type="dcterms:W3CDTF">2025-02-01T10:25:34Z</dcterms:modified>
  <cp:category/>
</cp:coreProperties>
</file>