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Y:\上下水道\■④財政関係（決算統計、起債等）\【決算統計】\20250127　【2月3日〆】公営企業に係る経営比較分析表（令和5年度決算）の分析等について\"/>
    </mc:Choice>
  </mc:AlternateContent>
  <xr:revisionPtr revIDLastSave="0" documentId="13_ncr:1_{A95F22E2-01FB-4755-B656-E341AE697749}" xr6:coauthVersionLast="47" xr6:coauthVersionMax="47" xr10:uidLastSave="{00000000-0000-0000-0000-000000000000}"/>
  <workbookProtection workbookAlgorithmName="SHA-512" workbookHashValue="JNr/EiP9hAqhMXDBipn56+whWx/WyCR5PWKzGjM123zaosXhsnYhJYW3+gmLVPfHAqb+IIOpOvF3qIJtPY6Xuw==" workbookSaltValue="cyy/EoF3swi4V4iJ73FAf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AL10" i="4"/>
  <c r="W10" i="4"/>
  <c r="I10" i="4"/>
  <c r="B10" i="4"/>
  <c r="BB8" i="4"/>
  <c r="AD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<sst xmlns="http://schemas.openxmlformats.org/spreadsheetml/2006/main" count="233" uniqueCount="116">
  <si>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</si>
  <si>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</si>
  <si>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</si>
  <si>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</si>
  <si>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</si>
  <si>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</si>
  <si>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</si>
  <si>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</si>
  <si>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</si>
  <si>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</si>
  <si>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</si>
  <si>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</si>
  <si>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</si>
  <si>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</si>
  <si>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</si>
  <si>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</si>
  <si>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</si>
  <si>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</si>
  <si>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</si>
  <si>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</si>
  <si>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</si>
  <si>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</si>
  <si>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</si>
  <si>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</si>
  <si>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</si>
  <si>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</si>
  <si>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</si>
  <si>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</si>
  <si>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</si>
  <si>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</si>
  <si>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</si>
  <si>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</si>
  <si>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</si>
  <si>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</si>
  <si>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</si>
  <si>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</si>
  <si>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</si>
  <si>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</si>
  <si>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</si>
  <si>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</si>
  <si>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</si>
  <si>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</si>
  <si>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</si>
  <si>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</si>
  <si>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</si>
  <si>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</si>
  <si>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</si>
  <si>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</si>
  <si>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</si>
  <si>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</si>
  <si>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</si>
  <si>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</si>
  <si>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</si>
  <si>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</si>
  <si>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</si>
  <si>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</si>
  <si>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</si>
  <si>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</si>
  <si>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</si>
  <si>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</si>
  <si>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</si>
  <si>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</si>
  <si>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</si>
  <si>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</si>
  <si>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</si>
  <si>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</si>
  <si>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</si>
  <si>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</si>
  <si>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</si>
  <si>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</si>
  <si>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</si>
  <si>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</si>
  <si>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</si>
  <si>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</si>
  <si>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</si>
  <si>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</si>
  <si>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</si>
  <si>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</si>
  <si>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</si>
  <si>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</si>
  <si>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</si>
  <si>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</si>
  <si>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</si>
  <si>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</si>
  <si>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</si>
  <si>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</si>
  <si>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</si>
  <si>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</si>
  <si>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</si>
  <si>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</si>
  <si>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</si>
  <si>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</si>
  <si>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</si>
  <si>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</si>
  <si>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</si>
  <si>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</si>
  <si>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</si>
  <si>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</si>
  <si>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</si>
  <si>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</si>
  <si>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</si>
  <si>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</si>
  <si>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</si>
  <si>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</si>
  <si>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</si>
  <si>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</si>
  <si>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</si>
  <si>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</si>
  <si>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</si>
  <si>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</si>
  <si>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</si>
  <si>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</si>
  <si>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</si>
  <si>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xml:space="preserve">①収益的収支比率：例年、類似団体と比較して低い数値で、一般会計に依存している状況であり、引続き維持管理費の縮減や料金改定等の経営改善に向けた取組みが必要と考える。
④企業債残高対給水収益比率：類似団体と比較して低い数値で推移している。今後は老朽管の更新等により、新規借入を継続する半面、人口減少等により給水収益は減少傾向にある。
⑤料金回収率：近年は類似団体に比べ若干高い状況であるが、依然として一般会計繰入金で補填している状況であり、経営改善に取組む必要がある。
</t>
    </r>
    <r>
      <rPr>
        <sz val="11"/>
        <rFont val="ＭＳ ゴシック"/>
        <family val="3"/>
        <charset val="128"/>
      </rPr>
      <t>⑥給水原価：Ｒ5年度は類似団体と比較して若干高い数値となっている。今後も人口減少等から有収水量も減少傾向にあることから、更に高額になることが懸念される。</t>
    </r>
    <r>
      <rPr>
        <sz val="11"/>
        <color theme="1"/>
        <rFont val="ＭＳ ゴシック"/>
        <family val="3"/>
        <charset val="128"/>
      </rPr>
      <t xml:space="preserve">
⑦施設利用率：類似団体と比較して高い数値となっているが、有収率、漏水率からも漏水による年間配水量の増加も考えられるため、計画的に漏水調査を行い、漏水を改善していく必要がある。
⑧有収率：類似団体と比較して低い数値である。漏水調査の計画的な実施と修理や更新などにより有収率の向上を図る。</t>
    </r>
    <rPh sb="110" eb="112">
      <t>スイイ</t>
    </rPh>
    <rPh sb="117" eb="119">
      <t>コンゴ</t>
    </rPh>
    <rPh sb="124" eb="126">
      <t>コウシン</t>
    </rPh>
    <rPh sb="126" eb="127">
      <t>トウ</t>
    </rPh>
    <rPh sb="140" eb="142">
      <t>ハンメン</t>
    </rPh>
    <rPh sb="143" eb="145">
      <t>ジンコウ</t>
    </rPh>
    <rPh sb="145" eb="147">
      <t>ゲンショウ</t>
    </rPh>
    <rPh sb="147" eb="148">
      <t>トウ</t>
    </rPh>
    <rPh sb="151" eb="153">
      <t>キュウスイ</t>
    </rPh>
    <rPh sb="153" eb="155">
      <t>シュウエキ</t>
    </rPh>
    <rPh sb="156" eb="158">
      <t>ゲンショウ</t>
    </rPh>
    <rPh sb="158" eb="160">
      <t>ケイコウ</t>
    </rPh>
    <rPh sb="182" eb="184">
      <t>ジャッカン</t>
    </rPh>
    <rPh sb="241" eb="243">
      <t>ネンド</t>
    </rPh>
    <rPh sb="266" eb="268">
      <t>コンゴ</t>
    </rPh>
    <rPh sb="269" eb="271">
      <t>ジンコウ</t>
    </rPh>
    <rPh sb="271" eb="273">
      <t>ゲンショウ</t>
    </rPh>
    <rPh sb="273" eb="274">
      <t>ナド</t>
    </rPh>
    <rPh sb="276" eb="278">
      <t>ユウシュウ</t>
    </rPh>
    <rPh sb="278" eb="280">
      <t>スイリョウ</t>
    </rPh>
    <rPh sb="281" eb="283">
      <t>ゲンショウ</t>
    </rPh>
    <rPh sb="283" eb="285">
      <t>ケイコウ</t>
    </rPh>
    <rPh sb="293" eb="294">
      <t>サラ</t>
    </rPh>
    <rPh sb="295" eb="297">
      <t>コウガク</t>
    </rPh>
    <rPh sb="303" eb="305">
      <t>ケネン</t>
    </rPh>
    <rPh sb="338" eb="341">
      <t>ユウシュウリツ</t>
    </rPh>
    <rPh sb="342" eb="345">
      <t>ロウスイリツ</t>
    </rPh>
    <rPh sb="362" eb="363">
      <t>カンガ</t>
    </rPh>
    <rPh sb="370" eb="372">
      <t>ケイカク</t>
    </rPh>
    <rPh sb="372" eb="373">
      <t>テキ</t>
    </rPh>
    <rPh sb="382" eb="384">
      <t>ロウスイ</t>
    </rPh>
    <rPh sb="385" eb="387">
      <t>カイゼン</t>
    </rPh>
    <rPh sb="391" eb="393">
      <t>ヒツヨウ</t>
    </rPh>
    <rPh sb="432" eb="434">
      <t>シュウリ</t>
    </rPh>
    <rPh sb="435" eb="437">
      <t>コウシン</t>
    </rPh>
    <phoneticPr fontId="4"/>
  </si>
  <si>
    <t>　令和元年度より管更新工事を実施しているが厳しい財政、限られた予算の中で更新率の増は困難な状況である。</t>
    <rPh sb="21" eb="22">
      <t>キビ</t>
    </rPh>
    <rPh sb="24" eb="26">
      <t>ザイセイ</t>
    </rPh>
    <rPh sb="27" eb="28">
      <t>カギ</t>
    </rPh>
    <rPh sb="31" eb="33">
      <t>ヨサン</t>
    </rPh>
    <rPh sb="34" eb="35">
      <t>ナカ</t>
    </rPh>
    <rPh sb="36" eb="39">
      <t>コウシンリツ</t>
    </rPh>
    <rPh sb="40" eb="41">
      <t>ゾウ</t>
    </rPh>
    <rPh sb="42" eb="44">
      <t>コンナン</t>
    </rPh>
    <rPh sb="45" eb="47">
      <t>ジョウキョウ</t>
    </rPh>
    <phoneticPr fontId="4"/>
  </si>
  <si>
    <t>　今後も人口減少に伴う給水収益の減少や老朽化に伴う施設更新の増加などから経営環境の悪化が懸念される。
　R6年度からは地方公営企業法の一部を適用し、公営企業会計を導入することで、経営状況等を的確に把握し、持続可能な事業運営に努める。
　計画的な漏水調査と修理や更新などを実施し、有収率を向上させ安定供給に努める。　　　　　　　　　　　　　
　また、経営戦略の見直しを進め、維持管理費の更なる縮減及び、料金改定等経営改善に取組む必要がある。</t>
    <rPh sb="1" eb="3">
      <t>コンゴ</t>
    </rPh>
    <rPh sb="4" eb="6">
      <t>ジンコウ</t>
    </rPh>
    <rPh sb="6" eb="8">
      <t>ゲンショウ</t>
    </rPh>
    <rPh sb="9" eb="10">
      <t>トモナ</t>
    </rPh>
    <rPh sb="11" eb="13">
      <t>キュウスイ</t>
    </rPh>
    <rPh sb="13" eb="15">
      <t>シュウエキ</t>
    </rPh>
    <rPh sb="16" eb="18">
      <t>ゲンショウ</t>
    </rPh>
    <rPh sb="19" eb="22">
      <t>ロウキュウカ</t>
    </rPh>
    <rPh sb="23" eb="24">
      <t>トモナ</t>
    </rPh>
    <rPh sb="25" eb="27">
      <t>シセツ</t>
    </rPh>
    <rPh sb="27" eb="29">
      <t>コウシン</t>
    </rPh>
    <rPh sb="30" eb="32">
      <t>ゾウカ</t>
    </rPh>
    <rPh sb="36" eb="38">
      <t>ケイエイ</t>
    </rPh>
    <rPh sb="38" eb="40">
      <t>カンキョウ</t>
    </rPh>
    <rPh sb="41" eb="43">
      <t>アッカ</t>
    </rPh>
    <rPh sb="44" eb="46">
      <t>ケネン</t>
    </rPh>
    <rPh sb="54" eb="56">
      <t>ネンド</t>
    </rPh>
    <rPh sb="59" eb="63">
      <t>チホウコウエイ</t>
    </rPh>
    <rPh sb="74" eb="76">
      <t>コウエイ</t>
    </rPh>
    <rPh sb="76" eb="78">
      <t>キギョウ</t>
    </rPh>
    <rPh sb="78" eb="80">
      <t>カイケイ</t>
    </rPh>
    <rPh sb="81" eb="83">
      <t>ドウニュウ</t>
    </rPh>
    <rPh sb="89" eb="91">
      <t>ケイエイ</t>
    </rPh>
    <rPh sb="91" eb="93">
      <t>ジョウキョウ</t>
    </rPh>
    <rPh sb="93" eb="94">
      <t>トウ</t>
    </rPh>
    <rPh sb="95" eb="97">
      <t>テキカク</t>
    </rPh>
    <rPh sb="98" eb="100">
      <t>ハアク</t>
    </rPh>
    <rPh sb="102" eb="104">
      <t>ジゾク</t>
    </rPh>
    <rPh sb="104" eb="106">
      <t>カノウ</t>
    </rPh>
    <rPh sb="107" eb="109">
      <t>ジギョウ</t>
    </rPh>
    <rPh sb="109" eb="111">
      <t>ウンエイ</t>
    </rPh>
    <rPh sb="112" eb="113">
      <t>ツト</t>
    </rPh>
    <rPh sb="127" eb="129">
      <t>シュウリ</t>
    </rPh>
    <rPh sb="130" eb="132">
      <t>コウシン</t>
    </rPh>
    <rPh sb="135" eb="137">
      <t>ジッシ</t>
    </rPh>
    <rPh sb="139" eb="142">
      <t>ユウシュウリツ</t>
    </rPh>
    <rPh sb="143" eb="145">
      <t>コウジョウ</t>
    </rPh>
    <rPh sb="147" eb="149">
      <t>アンテイ</t>
    </rPh>
    <rPh sb="149" eb="151">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</si>
</sst>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0.24</c:v>
                </c:pt>
                <c:pt idx="1">
                  <c:v>0.24</c:v>
                </c:pt>
                <c:pt idx="2">
                  <c:v>0.33</c:v>
                </c:pt>
                <c:pt idx="3">
                  <c:v>0.14000000000000001</c:v>
                </c:pt>
                <c:pt idx="4">
                  <c:v>0.43</c:v>
                </c:pt>
              </c:numCache>
            </c:numRef>
          </c:val>
          <c:extLst>
            <c:ext xmlns:c16="http://schemas.microsoft.com/office/drawing/2014/chart" uri="{C3380CC4-5D6E-409C-BE32-E72D297353CC}">
              <c16:uniqueId val="{00000000-72EA-420C-B54C-24DEDA56F0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72EA-420C-B54C-24DEDA56F0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80.22</c:v>
                </c:pt>
                <c:pt idx="1">
                  <c:v>75.31</c:v>
                </c:pt>
                <c:pt idx="2">
                  <c:v>73.760000000000005</c:v>
                </c:pt>
                <c:pt idx="3">
                  <c:v>79.58</c:v>
                </c:pt>
                <c:pt idx="4">
                  <c:v>77.47</c:v>
                </c:pt>
              </c:numCache>
            </c:numRef>
          </c:val>
          <c:extLst>
            <c:ext xmlns:c16="http://schemas.microsoft.com/office/drawing/2014/chart" uri="{C3380CC4-5D6E-409C-BE32-E72D297353CC}">
              <c16:uniqueId val="{00000000-A4C1-4A67-88DA-42C8B02BC6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A4C1-4A67-88DA-42C8B02BC6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49.54</c:v>
                </c:pt>
                <c:pt idx="1">
                  <c:v>54.63</c:v>
                </c:pt>
                <c:pt idx="2">
                  <c:v>53.81</c:v>
                </c:pt>
                <c:pt idx="3">
                  <c:v>49.26</c:v>
                </c:pt>
                <c:pt idx="4">
                  <c:v>48.49</c:v>
                </c:pt>
              </c:numCache>
            </c:numRef>
          </c:val>
          <c:extLst>
            <c:ext xmlns:c16="http://schemas.microsoft.com/office/drawing/2014/chart" uri="{C3380CC4-5D6E-409C-BE32-E72D297353CC}">
              <c16:uniqueId val="{00000000-D1F5-4299-80B3-263AE1D3D6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1F5-4299-80B3-263AE1D3D6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61.51</c:v>
                </c:pt>
                <c:pt idx="1">
                  <c:v>68.400000000000006</c:v>
                </c:pt>
                <c:pt idx="2">
                  <c:v>76.84</c:v>
                </c:pt>
                <c:pt idx="3">
                  <c:v>67.209999999999994</c:v>
                </c:pt>
                <c:pt idx="4">
                  <c:v>68.84</c:v>
                </c:pt>
              </c:numCache>
            </c:numRef>
          </c:val>
          <c:extLst>
            <c:ext xmlns:c16="http://schemas.microsoft.com/office/drawing/2014/chart" uri="{C3380CC4-5D6E-409C-BE32-E72D297353CC}">
              <c16:uniqueId val="{00000000-202A-4BC6-82C2-4D7E36541E6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202A-4BC6-82C2-4D7E36541E6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41-4490-B555-939ECF03BA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1-4490-B555-939ECF03BA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2-4252-B360-E61A15A5A2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2-4252-B360-E61A15A5A2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A-4C14-9052-D292A0EDEB8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A-4C14-9052-D292A0EDEB8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6-46AF-B067-B6D09B5EF0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6-46AF-B067-B6D09B5EF0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702.81</c:v>
                </c:pt>
                <c:pt idx="1">
                  <c:v>661.45</c:v>
                </c:pt>
                <c:pt idx="2">
                  <c:v>652.35</c:v>
                </c:pt>
                <c:pt idx="3">
                  <c:v>635.19000000000005</c:v>
                </c:pt>
                <c:pt idx="4">
                  <c:v>649.99</c:v>
                </c:pt>
              </c:numCache>
            </c:numRef>
          </c:val>
          <c:extLst>
            <c:ext xmlns:c16="http://schemas.microsoft.com/office/drawing/2014/chart" uri="{C3380CC4-5D6E-409C-BE32-E72D297353CC}">
              <c16:uniqueId val="{00000000-9BF7-4D81-8B3F-D6FFC94428A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9BF7-4D81-8B3F-D6FFC94428A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56.4</c:v>
                </c:pt>
                <c:pt idx="1">
                  <c:v>63.26</c:v>
                </c:pt>
                <c:pt idx="2">
                  <c:v>69.099999999999994</c:v>
                </c:pt>
                <c:pt idx="3">
                  <c:v>63.32</c:v>
                </c:pt>
                <c:pt idx="4">
                  <c:v>57.34</c:v>
                </c:pt>
              </c:numCache>
            </c:numRef>
          </c:val>
          <c:extLst>
            <c:ext xmlns:c16="http://schemas.microsoft.com/office/drawing/2014/chart" uri="{C3380CC4-5D6E-409C-BE32-E72D297353CC}">
              <c16:uniqueId val="{00000000-F56F-4601-8C2A-F4F922AE6C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56F-4601-8C2A-F4F922AE6C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332.07</c:v>
                </c:pt>
                <c:pt idx="1">
                  <c:v>300.08999999999997</c:v>
                </c:pt>
                <c:pt idx="2">
                  <c:v>276.33</c:v>
                </c:pt>
                <c:pt idx="3">
                  <c:v>301.63</c:v>
                </c:pt>
                <c:pt idx="4">
                  <c:v>337.41</c:v>
                </c:pt>
              </c:numCache>
            </c:numRef>
          </c:val>
          <c:extLst>
            <c:ext xmlns:c16="http://schemas.microsoft.com/office/drawing/2014/chart" uri="{C3380CC4-5D6E-409C-BE32-E72D297353CC}">
              <c16:uniqueId val="{00000000-F465-451E-A71C-06D07435E4F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465-451E-A71C-06D07435E4F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安芸太田町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5550</v>
      </c>
      <c r="AM8" s="36"/>
      <c r="AN8" s="36"/>
      <c r="AO8" s="36"/>
      <c r="AP8" s="36"/>
      <c r="AQ8" s="36"/>
      <c r="AR8" s="36"/>
      <c r="AS8" s="36"/>
      <c r="AT8" s="37">
        <f>データ!$S$6</f>
        <v>341.89</v>
      </c>
      <c r="AU8" s="37"/>
      <c r="AV8" s="37"/>
      <c r="AW8" s="37"/>
      <c r="AX8" s="37"/>
      <c r="AY8" s="37"/>
      <c r="AZ8" s="37"/>
      <c r="BA8" s="37"/>
      <c r="BB8" s="37">
        <f>データ!$T$6</f>
        <v>16.23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73.42</v>
      </c>
      <c r="Q10" s="37"/>
      <c r="R10" s="37"/>
      <c r="S10" s="37"/>
      <c r="T10" s="37"/>
      <c r="U10" s="37"/>
      <c r="V10" s="37"/>
      <c r="W10" s="36">
        <f>データ!$Q$6</f>
        <v>3094</v>
      </c>
      <c r="X10" s="36"/>
      <c r="Y10" s="36"/>
      <c r="Z10" s="36"/>
      <c r="AA10" s="36"/>
      <c r="AB10" s="36"/>
      <c r="AC10" s="36"/>
      <c r="AD10" s="2"/>
      <c r="AE10" s="2"/>
      <c r="AF10" s="2"/>
      <c r="AG10" s="2"/>
      <c r="AH10" s="2"/>
      <c r="AI10" s="2"/>
      <c r="AJ10" s="2"/>
      <c r="AK10" s="2"/>
      <c r="AL10" s="36">
        <f>データ!$U$6</f>
        <v>4008</v>
      </c>
      <c r="AM10" s="36"/>
      <c r="AN10" s="36"/>
      <c r="AO10" s="36"/>
      <c r="AP10" s="36"/>
      <c r="AQ10" s="36"/>
      <c r="AR10" s="36"/>
      <c r="AS10" s="36"/>
      <c r="AT10" s="37">
        <f>データ!$V$6</f>
        <v>8.0500000000000007</v>
      </c>
      <c r="AU10" s="37"/>
      <c r="AV10" s="37"/>
      <c r="AW10" s="37"/>
      <c r="AX10" s="37"/>
      <c r="AY10" s="37"/>
      <c r="AZ10" s="37"/>
      <c r="BA10" s="37"/>
      <c r="BB10" s="37">
        <f>データ!$W$6</f>
        <v>497.89</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113</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4img+Qz5o1p4nmYAdD+eKzceWdKJJBMAoDaZ6ki44X7i5Jupud2I+QVAIF0/qIej5ZJo/reu8tL0wzRAxHODIQ==" saltValue="JFPIS5faDotgeyuC0HOM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343684</v>
      </c>
      <c r="D6" s="20">
        <f t="shared" si="3"/>
        <v>47</v>
      </c>
      <c r="E6" s="20">
        <f t="shared" si="3"/>
        <v>1</v>
      </c>
      <c r="F6" s="20">
        <f t="shared" si="3"/>
        <v>0</v>
      </c>
      <c r="G6" s="20">
        <f t="shared" si="3"/>
        <v>0</v>
      </c>
      <c r="H6" s="20" t="str">
        <f t="shared" si="3"/>
        <v>広島県　安芸太田町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73.42</v>
      </c>
      <c r="Q6" s="21">
        <f t="shared" si="3"/>
        <v>3094</v>
      </c>
      <c r="R6" s="21">
        <f t="shared" si="3"/>
        <v>5550</v>
      </c>
      <c r="S6" s="21">
        <f t="shared" si="3"/>
        <v>341.89</v>
      </c>
      <c r="T6" s="21">
        <f t="shared" si="3"/>
        <v>16.23</v>
      </c>
      <c r="U6" s="21">
        <f t="shared" si="3"/>
        <v>4008</v>
      </c>
      <c r="V6" s="21">
        <f t="shared" si="3"/>
        <v>8.0500000000000007</v>
      </c>
      <c r="W6" s="21">
        <f t="shared" si="3"/>
        <v>497.89</v>
      </c>
      <c r="X6" s="22">
        <f>IF(X7="",NA(),X7)</f>
        <v>61.51</v>
      </c>
      <c r="Y6" s="22">
        <f t="shared" ref="Y6:AG6" si="4">IF(Y7="",NA(),Y7)</f>
        <v>68.400000000000006</v>
      </c>
      <c r="Z6" s="22">
        <f t="shared" si="4"/>
        <v>76.84</v>
      </c>
      <c r="AA6" s="22">
        <f t="shared" si="4"/>
        <v>67.209999999999994</v>
      </c>
      <c r="AB6" s="22">
        <f t="shared" si="4"/>
        <v>68.84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702.81</v>
      </c>
      <c r="BF6" s="22">
        <f t="shared" ref="BF6:BN6" si="7">IF(BF7="",NA(),BF7)</f>
        <v>661.45</v>
      </c>
      <c r="BG6" s="22">
        <f t="shared" si="7"/>
        <v>652.35</v>
      </c>
      <c r="BH6" s="22">
        <f t="shared" si="7"/>
        <v>635.19000000000005</v>
      </c>
      <c r="BI6" s="22">
        <f t="shared" si="7"/>
        <v>649.99</v>
      </c>
      <c r="BJ6" s="22">
        <f t="shared" si="7"/>
        <v>1018.52</v>
      </c>
      <c r="BK6" s="22">
        <f t="shared" si="7"/>
        <v>949.61</v>
      </c>
      <c r="BL6" s="22">
        <f t="shared" si="7"/>
        <v>918.84</v>
      </c>
      <c r="BM6" s="22">
        <f t="shared" si="7"/>
        <v>955.49</v>
      </c>
      <c r="BN6" s="22">
        <f t="shared" si="7"/>
        <v>1017.9</v>
      </c>
      <c r="BO6" s="21" t="str">
        <f>IF(BO7="","",IF(BO7="-","【-】","【"&amp;SUBSTITUTE(TEXT(BO7,"#,##0.00"),"-","△")&amp;"】"))</f>
        <v>【1,045.20】</v>
      </c>
      <c r="BP6" s="22">
        <f>IF(BP7="",NA(),BP7)</f>
        <v>56.4</v>
      </c>
      <c r="BQ6" s="22">
        <f t="shared" ref="BQ6:BY6" si="8">IF(BQ7="",NA(),BQ7)</f>
        <v>63.26</v>
      </c>
      <c r="BR6" s="22">
        <f t="shared" si="8"/>
        <v>69.099999999999994</v>
      </c>
      <c r="BS6" s="22">
        <f t="shared" si="8"/>
        <v>63.32</v>
      </c>
      <c r="BT6" s="22">
        <f t="shared" si="8"/>
        <v>57.34</v>
      </c>
      <c r="BU6" s="22">
        <f t="shared" si="8"/>
        <v>58.79</v>
      </c>
      <c r="BV6" s="22">
        <f t="shared" si="8"/>
        <v>58.41</v>
      </c>
      <c r="BW6" s="22">
        <f t="shared" si="8"/>
        <v>58.27</v>
      </c>
      <c r="BX6" s="22">
        <f t="shared" si="8"/>
        <v>55.15</v>
      </c>
      <c r="BY6" s="22">
        <f t="shared" si="8"/>
        <v>53.95</v>
      </c>
      <c r="BZ6" s="21" t="str">
        <f>IF(BZ7="","",IF(BZ7="-","【-】","【"&amp;SUBSTITUTE(TEXT(BZ7,"#,##0.00"),"-","△")&amp;"】"))</f>
        <v>【49.51】</v>
      </c>
      <c r="CA6" s="22">
        <f>IF(CA7="",NA(),CA7)</f>
        <v>332.07</v>
      </c>
      <c r="CB6" s="22">
        <f t="shared" ref="CB6:CJ6" si="9">IF(CB7="",NA(),CB7)</f>
        <v>300.08999999999997</v>
      </c>
      <c r="CC6" s="22">
        <f t="shared" si="9"/>
        <v>276.33</v>
      </c>
      <c r="CD6" s="22">
        <f t="shared" si="9"/>
        <v>301.63</v>
      </c>
      <c r="CE6" s="22">
        <f t="shared" si="9"/>
        <v>337.41</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80.22</v>
      </c>
      <c r="CM6" s="22">
        <f t="shared" ref="CM6:CU6" si="10">IF(CM7="",NA(),CM7)</f>
        <v>75.31</v>
      </c>
      <c r="CN6" s="22">
        <f t="shared" si="10"/>
        <v>73.760000000000005</v>
      </c>
      <c r="CO6" s="22">
        <f t="shared" si="10"/>
        <v>79.58</v>
      </c>
      <c r="CP6" s="22">
        <f t="shared" si="10"/>
        <v>77.47</v>
      </c>
      <c r="CQ6" s="22">
        <f t="shared" si="10"/>
        <v>56.04</v>
      </c>
      <c r="CR6" s="22">
        <f t="shared" si="10"/>
        <v>58.52</v>
      </c>
      <c r="CS6" s="22">
        <f t="shared" si="10"/>
        <v>58.88</v>
      </c>
      <c r="CT6" s="22">
        <f t="shared" si="10"/>
        <v>58.16</v>
      </c>
      <c r="CU6" s="22">
        <f t="shared" si="10"/>
        <v>55.9</v>
      </c>
      <c r="CV6" s="21" t="str">
        <f>IF(CV7="","",IF(CV7="-","【-】","【"&amp;SUBSTITUTE(TEXT(CV7,"#,##0.00"),"-","△")&amp;"】"))</f>
        <v>【55.00】</v>
      </c>
      <c r="CW6" s="22">
        <f>IF(CW7="",NA(),CW7)</f>
        <v>49.54</v>
      </c>
      <c r="CX6" s="22">
        <f t="shared" ref="CX6:DF6" si="11">IF(CX7="",NA(),CX7)</f>
        <v>54.63</v>
      </c>
      <c r="CY6" s="22">
        <f t="shared" si="11"/>
        <v>53.81</v>
      </c>
      <c r="CZ6" s="22">
        <f t="shared" si="11"/>
        <v>49.26</v>
      </c>
      <c r="DA6" s="22">
        <f t="shared" si="11"/>
        <v>48.49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0.24</v>
      </c>
      <c r="EE6" s="22">
        <f t="shared" ref="EE6:EM6" si="14">IF(EE7="",NA(),EE7)</f>
        <v>0.24</v>
      </c>
      <c r="EF6" s="22">
        <f t="shared" si="14"/>
        <v>0.33</v>
      </c>
      <c r="EG6" s="22">
        <f t="shared" si="14"/>
        <v>0.14000000000000001</v>
      </c>
      <c r="EH6" s="22">
        <f t="shared" si="14"/>
        <v>0.43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343684</v>
      </c>
      <c r="D7" s="24">
        <v>47</v>
      </c>
      <c r="E7" s="24">
        <v>1</v>
      </c>
      <c r="F7" s="24">
        <v>0</v>
      </c>
      <c r="G7" s="24">
        <v>0</v>
      </c>
      <c r="H7" s="24" t="s">
        <v>96</v>
      </c>
      <c r="I7" s="24" t="s">
        <v>97</v>
      </c>
      <c r="J7" s="24" t="s">
        <v>98</v>
      </c>
      <c r="K7" s="24" t="s">
        <v>99</v>
      </c>
      <c r="L7" s="24" t="s">
        <v>100</v>
      </c>
      <c r="M7" s="24" t="s">
        <v>101</v>
      </c>
      <c r="N7" s="25" t="s">
        <v>102</v>
      </c>
      <c r="O7" s="25" t="s">
        <v>103</v>
      </c>
      <c r="P7" s="25">
        <v>73.42</v>
      </c>
      <c r="Q7" s="25">
        <v>3094</v>
      </c>
      <c r="R7" s="25">
        <v>5550</v>
      </c>
      <c r="S7" s="25">
        <v>341.89</v>
      </c>
      <c r="T7" s="25">
        <v>16.23</v>
      </c>
      <c r="U7" s="25">
        <v>4008</v>
      </c>
      <c r="V7" s="25">
        <v>8.0500000000000007</v>
      </c>
      <c r="W7" s="25">
        <v>497.89</v>
      </c>
      <c r="X7" s="25">
        <v>61.51</v>
      </c>
      <c r="Y7" s="25">
        <v>68.400000000000006</v>
      </c>
      <c r="Z7" s="25">
        <v>76.84</v>
      </c>
      <c r="AA7" s="25">
        <v>67.209999999999994</v>
      </c>
      <c r="AB7" s="25">
        <v>68.84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702.81</v>
      </c>
      <c r="BF7" s="25">
        <v>661.45</v>
      </c>
      <c r="BG7" s="25">
        <v>652.35</v>
      </c>
      <c r="BH7" s="25">
        <v>635.19000000000005</v>
      </c>
      <c r="BI7" s="25">
        <v>649.99</v>
      </c>
      <c r="BJ7" s="25">
        <v>1018.52</v>
      </c>
      <c r="BK7" s="25">
        <v>949.61</v>
      </c>
      <c r="BL7" s="25">
        <v>918.84</v>
      </c>
      <c r="BM7" s="25">
        <v>955.49</v>
      </c>
      <c r="BN7" s="25">
        <v>1017.9</v>
      </c>
      <c r="BO7" s="25">
        <v>1045.2</v>
      </c>
      <c r="BP7" s="25">
        <v>56.4</v>
      </c>
      <c r="BQ7" s="25">
        <v>63.26</v>
      </c>
      <c r="BR7" s="25">
        <v>69.099999999999994</v>
      </c>
      <c r="BS7" s="25">
        <v>63.32</v>
      </c>
      <c r="BT7" s="25">
        <v>57.34</v>
      </c>
      <c r="BU7" s="25">
        <v>58.79</v>
      </c>
      <c r="BV7" s="25">
        <v>58.41</v>
      </c>
      <c r="BW7" s="25">
        <v>58.27</v>
      </c>
      <c r="BX7" s="25">
        <v>55.15</v>
      </c>
      <c r="BY7" s="25">
        <v>53.95</v>
      </c>
      <c r="BZ7" s="25">
        <v>49.51</v>
      </c>
      <c r="CA7" s="25">
        <v>332.07</v>
      </c>
      <c r="CB7" s="25">
        <v>300.08999999999997</v>
      </c>
      <c r="CC7" s="25">
        <v>276.33</v>
      </c>
      <c r="CD7" s="25">
        <v>301.63</v>
      </c>
      <c r="CE7" s="25">
        <v>337.41</v>
      </c>
      <c r="CF7" s="25">
        <v>298.25</v>
      </c>
      <c r="CG7" s="25">
        <v>303.27999999999997</v>
      </c>
      <c r="CH7" s="25">
        <v>303.81</v>
      </c>
      <c r="CI7" s="25">
        <v>310.26</v>
      </c>
      <c r="CJ7" s="25">
        <v>318.99</v>
      </c>
      <c r="CK7" s="25">
        <v>317.14</v>
      </c>
      <c r="CL7" s="25">
        <v>80.22</v>
      </c>
      <c r="CM7" s="25">
        <v>75.31</v>
      </c>
      <c r="CN7" s="25">
        <v>73.760000000000005</v>
      </c>
      <c r="CO7" s="25">
        <v>79.58</v>
      </c>
      <c r="CP7" s="25">
        <v>77.47</v>
      </c>
      <c r="CQ7" s="25">
        <v>56.04</v>
      </c>
      <c r="CR7" s="25">
        <v>58.52</v>
      </c>
      <c r="CS7" s="25">
        <v>58.88</v>
      </c>
      <c r="CT7" s="25">
        <v>58.16</v>
      </c>
      <c r="CU7" s="25">
        <v>55.9</v>
      </c>
      <c r="CV7" s="25">
        <v>55</v>
      </c>
      <c r="CW7" s="25">
        <v>49.54</v>
      </c>
      <c r="CX7" s="25">
        <v>54.63</v>
      </c>
      <c r="CY7" s="25">
        <v>53.81</v>
      </c>
      <c r="CZ7" s="25">
        <v>49.26</v>
      </c>
      <c r="DA7" s="25">
        <v>48.49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0.24</v>
      </c>
      <c r="EE7" s="25">
        <v>0.24</v>
      </c>
      <c r="EF7" s="25">
        <v>0.33</v>
      </c>
      <c r="EG7" s="25">
        <v>0.14000000000000001</v>
      </c>
      <c r="EH7" s="25">
        <v>0.43</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浩吉</cp:lastModifiedBy>
  <cp:lastPrinted>2025-02-02T05:51:32Z</cp:lastPrinted>
  <dcterms:created xsi:type="dcterms:W3CDTF">2025-01-24T06:40:44Z</dcterms:created>
  <dcterms:modified xsi:type="dcterms:W3CDTF">2025-02-06T00:58:45Z</dcterms:modified>
  <cp:category/>
</cp:coreProperties>
</file>