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192.168.1.130\etajimacity\022財政課財政\05_公営企業\01-2024_公営企業(R6)\25-1月\250127（2月3日〆）【広島県市町行財政課】公営企業に係る経営比較分析表（令和５年度決算）の分析等について（依頼）\江田島市回答\"/>
    </mc:Choice>
  </mc:AlternateContent>
  <xr:revisionPtr revIDLastSave="0" documentId="13_ncr:1_{B0DEE990-2633-45EB-9160-3024E6770597}" xr6:coauthVersionLast="47" xr6:coauthVersionMax="47" xr10:uidLastSave="{00000000-0000-0000-0000-000000000000}"/>
  <workbookProtection workbookAlgorithmName="SHA-512" workbookHashValue="U4u8qZp+GZlWXcapWCBtE1cbXxxQY0D0obxigypuyX6TCyCDht6Yfwj5jOMw/4O9Nmc7YvVK9xAsZrC/JLvwvA==" workbookSaltValue="Oj4bQaSkkhSzf4N/hu6hRQ==" workbookSpinCount="100000" lockStructure="1"/>
  <bookViews>
    <workbookView xWindow="-120" yWindow="-120" windowWidth="29040" windowHeight="1572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K85" i="4"/>
  <c r="I85" i="4"/>
  <c r="G85" i="4"/>
  <c r="F85" i="4"/>
  <c r="E85" i="4"/>
  <c r="AT10" i="4"/>
  <c r="AL10" i="4"/>
  <c r="I10" i="4"/>
  <c r="AL8" i="4"/>
  <c r="P8" i="4"/>
  <c r="I8" i="4"/>
</calcChain>
</file>

<file path=xl/sharedStrings.xml><?xml version="1.0" encoding="utf-8"?>
<sst xmlns="http://schemas.openxmlformats.org/spreadsheetml/2006/main" count="231" uniqueCount="118">
  <si>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</si>
  <si>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</si>
  <si>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</si>
  <si>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</si>
  <si>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</si>
  <si>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</si>
  <si>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</si>
  <si>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</si>
  <si>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</si>
  <si>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</si>
  <si>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</si>
  <si>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</si>
  <si>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</si>
  <si>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</si>
  <si>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</si>
  <si>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</si>
  <si>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</si>
  <si>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</si>
  <si>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</si>
  <si>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</si>
  <si>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</si>
  <si>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</si>
  <si>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</si>
  <si>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</si>
  <si>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</si>
  <si>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</si>
  <si>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</si>
  <si>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</si>
  <si>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</si>
  <si>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</si>
  <si>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</si>
  <si>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</si>
  <si>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</si>
  <si>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</si>
  <si>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</si>
  <si>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</si>
  <si>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</si>
  <si>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</si>
  <si>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</si>
  <si>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</si>
  <si>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</si>
  <si>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</si>
  <si>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</si>
  <si>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</si>
  <si>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</si>
  <si>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</si>
  <si>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</si>
  <si>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</si>
  <si>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</si>
  <si>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</si>
  <si>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</si>
  <si>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</si>
  <si>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</si>
  <si>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</si>
  <si>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</si>
  <si>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</si>
  <si>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</si>
  <si>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</si>
  <si>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</si>
  <si>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</si>
  <si>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</si>
  <si>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</si>
  <si>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</si>
  <si>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</si>
  <si>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</si>
  <si>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</si>
  <si>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</si>
  <si>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</si>
  <si>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</si>
  <si>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</si>
  <si>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</si>
  <si>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</si>
  <si>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</si>
  <si>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</si>
  <si>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</si>
  <si>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</si>
  <si>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</si>
  <si>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</si>
  <si>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</si>
  <si>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</si>
  <si>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</si>
  <si>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</si>
  <si>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</si>
  <si>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</si>
  <si>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</si>
  <si>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</si>
  <si>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</si>
  <si>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</si>
  <si>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</si>
  <si>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</si>
  <si>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</si>
  <si>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</si>
  <si>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</si>
  <si>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</si>
  <si>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</si>
  <si>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</si>
  <si>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江田島市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</si>
  <si>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</si>
  <si>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</si>
  <si>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</si>
  <si>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</si>
  <si>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</si>
  <si>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</si>
  <si>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</si>
  <si>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</si>
  <si>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</si>
  <si>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</si>
  <si>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</si>
  <si>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</si>
  <si>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</si>
  <si>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</si>
  <si>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</si>
  <si>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</si>
  <si>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"R"yy</t>
    <phoneticPr fontId="4"/>
  </si>
  <si>
    <t>←書式設定</t>
    <rPh sb="1" eb="3">
      <t>ショシキ</t>
    </rPh>
    <rPh sb="3" eb="5">
      <t>セッテイ</t>
    </rPh>
    <phoneticPr fontId="4"/>
  </si>
  <si>
    <t>【経常収支比率・累積欠損金比率】
　経常収支比率は100％で推移しており、累積欠損も発生していないが、一般会計繰入金によるもので、基準外繰入の縮小・解消に向け、経営改善に取り組む必要がある。
【流動比率】
　流動負債の建設改良費に充てられた企業債の比率が高いものの、平均値を上回っている。
【企業債残高対事業規模比率】
　類似団体平均を大きく上回っており、整備に伴う企業債の借入による企業債残高が多額である。整備は完了しているが、将来的な負担が大きい。
【経費回収率・汚水処理原価】
　経費回収率は、令和3年10月より使用料の料金改定を行ったことなどから、平均値を上回っている。汚水処理原価は、平均値と同水準である。引き続き施設の維持管理経費の節減にも努めていく。
【施設利用率・水洗化率】
　施設利用率は、水洗化率の伸び悩みなどから平均値を下回っている。
　水洗化率は約70％前後で横ばいの状況であり、平均値を下回っている。高齢化や家屋の老朽化、経済的理由などによる未接続世帯が多い。水洗化促進員の訪問等による普及促進を引き続き継続していく必要がある。</t>
    <rPh sb="297" eb="300">
      <t>ヘイキンチ</t>
    </rPh>
    <rPh sb="340" eb="344">
      <t>スイセンカリツ</t>
    </rPh>
    <rPh sb="354" eb="358">
      <t>スイセンカリツ</t>
    </rPh>
    <rPh sb="359" eb="360">
      <t>ノ</t>
    </rPh>
    <rPh sb="361" eb="362">
      <t>ナヤ</t>
    </rPh>
    <rPh sb="367" eb="370">
      <t>ヘイキンチ</t>
    </rPh>
    <rPh sb="371" eb="373">
      <t>シタマワ</t>
    </rPh>
    <rPh sb="389" eb="391">
      <t>ゼンゴ</t>
    </rPh>
    <rPh sb="392" eb="393">
      <t>ヨコ</t>
    </rPh>
    <rPh sb="396" eb="398">
      <t>ジョウキョウ</t>
    </rPh>
    <rPh sb="404" eb="405">
      <t>アタイ</t>
    </rPh>
    <phoneticPr fontId="4"/>
  </si>
  <si>
    <t>【有形固定資産減価償却率・管渠老朽化率・管渠改善率】
　管渠老化率、管渠改善率は、ともに0％で推移している。
　平成11年度に供用開始し、24年が経過した。管渠が耐用年数を経過するには、まだ年数があるとはいえ、今後、経年による施設の老朽化、維持修繕、更新費用が増大する見込みであり、長寿命化計画（ストックマネジメント計画）等に基づき計画的な更新を図っていく必要がある。</t>
    <rPh sb="161" eb="162">
      <t>トウ</t>
    </rPh>
    <phoneticPr fontId="4"/>
  </si>
  <si>
    <t>　令和2年度に整備計画を見直し、江田島市の下水道事業は、おおむね完了した。今後は、水洗化率の向上のため、未接続世帯の実態の把握、啓発等により接続推進を継続していく。
　安定した経営には課題が多い。引き続き、基準外繰入の解消のため、維持管理経費の節減や必要に応じた料金改定などにも努める。
　企業債残高が多額で、将来的な負担が大きい。今後も施設や設備等の更新を予定している。企業債残高は、減少傾向ではあるものの、人口減少なども影響し、将来的な負担の増大が予想されるため、引き続き経営健全化に努める。
　管渠の老朽化率等は、低いものの、今後、経年による修繕・更新費用の増大も見込まれるため、経営戦略及び長寿命化計画（ストックマネジメント計画）等に基づき計画的な修繕・更新に取り組む。</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</si>
</sst>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2AF-45F9-8A58-843DA295081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42AF-45F9-8A58-843DA295081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34.07</c:v>
                </c:pt>
                <c:pt idx="1">
                  <c:v>36.92</c:v>
                </c:pt>
                <c:pt idx="2">
                  <c:v>34.5</c:v>
                </c:pt>
                <c:pt idx="3">
                  <c:v>33.36</c:v>
                </c:pt>
                <c:pt idx="4">
                  <c:v>33.14</c:v>
                </c:pt>
              </c:numCache>
            </c:numRef>
          </c:val>
          <c:extLst>
            <c:ext xmlns:c16="http://schemas.microsoft.com/office/drawing/2014/chart" uri="{C3380CC4-5D6E-409C-BE32-E72D297353CC}">
              <c16:uniqueId val="{00000000-369A-4328-ACB5-8AC12390126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369A-4328-ACB5-8AC12390126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69.31</c:v>
                </c:pt>
                <c:pt idx="1">
                  <c:v>71.45</c:v>
                </c:pt>
                <c:pt idx="2">
                  <c:v>73.92</c:v>
                </c:pt>
                <c:pt idx="3">
                  <c:v>74.09</c:v>
                </c:pt>
                <c:pt idx="4">
                  <c:v>73.63</c:v>
                </c:pt>
              </c:numCache>
            </c:numRef>
          </c:val>
          <c:extLst>
            <c:ext xmlns:c16="http://schemas.microsoft.com/office/drawing/2014/chart" uri="{C3380CC4-5D6E-409C-BE32-E72D297353CC}">
              <c16:uniqueId val="{00000000-4DDD-4471-B073-C7EB58AD8F8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4DDD-4471-B073-C7EB58AD8F8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c:v>
                </c:pt>
                <c:pt idx="1">
                  <c:v>97.81</c:v>
                </c:pt>
                <c:pt idx="2">
                  <c:v>100</c:v>
                </c:pt>
                <c:pt idx="3">
                  <c:v>100</c:v>
                </c:pt>
                <c:pt idx="4">
                  <c:v>100</c:v>
                </c:pt>
              </c:numCache>
            </c:numRef>
          </c:val>
          <c:extLst>
            <c:ext xmlns:c16="http://schemas.microsoft.com/office/drawing/2014/chart" uri="{C3380CC4-5D6E-409C-BE32-E72D297353CC}">
              <c16:uniqueId val="{00000000-20BC-4003-B7CC-45183350098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103.6</c:v>
                </c:pt>
                <c:pt idx="1">
                  <c:v>106.37</c:v>
                </c:pt>
                <c:pt idx="2">
                  <c:v>106.07</c:v>
                </c:pt>
                <c:pt idx="3">
                  <c:v>105.5</c:v>
                </c:pt>
                <c:pt idx="4">
                  <c:v>106.35</c:v>
                </c:pt>
              </c:numCache>
            </c:numRef>
          </c:val>
          <c:smooth val="0"/>
          <c:extLst>
            <c:ext xmlns:c16="http://schemas.microsoft.com/office/drawing/2014/chart" uri="{C3380CC4-5D6E-409C-BE32-E72D297353CC}">
              <c16:uniqueId val="{00000001-20BC-4003-B7CC-45183350098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42.15</c:v>
                </c:pt>
                <c:pt idx="1">
                  <c:v>43.97</c:v>
                </c:pt>
                <c:pt idx="2">
                  <c:v>45.48</c:v>
                </c:pt>
                <c:pt idx="3">
                  <c:v>43.91</c:v>
                </c:pt>
                <c:pt idx="4">
                  <c:v>43.7</c:v>
                </c:pt>
              </c:numCache>
            </c:numRef>
          </c:val>
          <c:extLst>
            <c:ext xmlns:c16="http://schemas.microsoft.com/office/drawing/2014/chart" uri="{C3380CC4-5D6E-409C-BE32-E72D297353CC}">
              <c16:uniqueId val="{00000000-6CD5-4C72-BFD0-5FB4C4CF5C2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23.06</c:v>
                </c:pt>
                <c:pt idx="1">
                  <c:v>20.34</c:v>
                </c:pt>
                <c:pt idx="2">
                  <c:v>21.85</c:v>
                </c:pt>
                <c:pt idx="3">
                  <c:v>25.19</c:v>
                </c:pt>
                <c:pt idx="4">
                  <c:v>25.46</c:v>
                </c:pt>
              </c:numCache>
            </c:numRef>
          </c:val>
          <c:smooth val="0"/>
          <c:extLst>
            <c:ext xmlns:c16="http://schemas.microsoft.com/office/drawing/2014/chart" uri="{C3380CC4-5D6E-409C-BE32-E72D297353CC}">
              <c16:uniqueId val="{00000001-6CD5-4C72-BFD0-5FB4C4CF5C2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904-404D-99A3-811A002ECDB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quot;-&quot;">
                  <c:v>0.19</c:v>
                </c:pt>
              </c:numCache>
            </c:numRef>
          </c:val>
          <c:smooth val="0"/>
          <c:extLst>
            <c:ext xmlns:c16="http://schemas.microsoft.com/office/drawing/2014/chart" uri="{C3380CC4-5D6E-409C-BE32-E72D297353CC}">
              <c16:uniqueId val="{00000001-E904-404D-99A3-811A002ECDB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CBA-47C5-B684-8C67B09B42E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193.99</c:v>
                </c:pt>
                <c:pt idx="1">
                  <c:v>139.02000000000001</c:v>
                </c:pt>
                <c:pt idx="2">
                  <c:v>132.04</c:v>
                </c:pt>
                <c:pt idx="3">
                  <c:v>145.43</c:v>
                </c:pt>
                <c:pt idx="4">
                  <c:v>129.88999999999999</c:v>
                </c:pt>
              </c:numCache>
            </c:numRef>
          </c:val>
          <c:smooth val="0"/>
          <c:extLst>
            <c:ext xmlns:c16="http://schemas.microsoft.com/office/drawing/2014/chart" uri="{C3380CC4-5D6E-409C-BE32-E72D297353CC}">
              <c16:uniqueId val="{00000001-DCBA-47C5-B684-8C67B09B42E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183.06</c:v>
                </c:pt>
                <c:pt idx="1">
                  <c:v>149.9</c:v>
                </c:pt>
                <c:pt idx="2">
                  <c:v>132.65</c:v>
                </c:pt>
                <c:pt idx="3">
                  <c:v>176.23</c:v>
                </c:pt>
                <c:pt idx="4">
                  <c:v>143.43</c:v>
                </c:pt>
              </c:numCache>
            </c:numRef>
          </c:val>
          <c:extLst>
            <c:ext xmlns:c16="http://schemas.microsoft.com/office/drawing/2014/chart" uri="{C3380CC4-5D6E-409C-BE32-E72D297353CC}">
              <c16:uniqueId val="{00000000-176A-4073-8576-4866AF05304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26.99</c:v>
                </c:pt>
                <c:pt idx="1">
                  <c:v>29.13</c:v>
                </c:pt>
                <c:pt idx="2">
                  <c:v>35.69</c:v>
                </c:pt>
                <c:pt idx="3">
                  <c:v>38.4</c:v>
                </c:pt>
                <c:pt idx="4">
                  <c:v>44.04</c:v>
                </c:pt>
              </c:numCache>
            </c:numRef>
          </c:val>
          <c:smooth val="0"/>
          <c:extLst>
            <c:ext xmlns:c16="http://schemas.microsoft.com/office/drawing/2014/chart" uri="{C3380CC4-5D6E-409C-BE32-E72D297353CC}">
              <c16:uniqueId val="{00000001-176A-4073-8576-4866AF05304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1990.47</c:v>
                </c:pt>
                <c:pt idx="1">
                  <c:v>1888.97</c:v>
                </c:pt>
                <c:pt idx="2">
                  <c:v>1676.17</c:v>
                </c:pt>
                <c:pt idx="3">
                  <c:v>1423.72</c:v>
                </c:pt>
                <c:pt idx="4">
                  <c:v>1282.75</c:v>
                </c:pt>
              </c:numCache>
            </c:numRef>
          </c:val>
          <c:extLst>
            <c:ext xmlns:c16="http://schemas.microsoft.com/office/drawing/2014/chart" uri="{C3380CC4-5D6E-409C-BE32-E72D297353CC}">
              <c16:uniqueId val="{00000000-2C28-414C-8765-0B3548C49B4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2C28-414C-8765-0B3548C49B4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57.84</c:v>
                </c:pt>
                <c:pt idx="1">
                  <c:v>72.22</c:v>
                </c:pt>
                <c:pt idx="2">
                  <c:v>77.72</c:v>
                </c:pt>
                <c:pt idx="3">
                  <c:v>65.239999999999995</c:v>
                </c:pt>
                <c:pt idx="4">
                  <c:v>66.39</c:v>
                </c:pt>
              </c:numCache>
            </c:numRef>
          </c:val>
          <c:extLst>
            <c:ext xmlns:c16="http://schemas.microsoft.com/office/drawing/2014/chart" uri="{C3380CC4-5D6E-409C-BE32-E72D297353CC}">
              <c16:uniqueId val="{00000000-8C65-4671-BDBF-69CBD360AFF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8C65-4671-BDBF-69CBD360AFF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295.58</c:v>
                </c:pt>
                <c:pt idx="1">
                  <c:v>238.85</c:v>
                </c:pt>
                <c:pt idx="2">
                  <c:v>235.35</c:v>
                </c:pt>
                <c:pt idx="3">
                  <c:v>310.87</c:v>
                </c:pt>
                <c:pt idx="4">
                  <c:v>306.29000000000002</c:v>
                </c:pt>
              </c:numCache>
            </c:numRef>
          </c:val>
          <c:extLst>
            <c:ext xmlns:c16="http://schemas.microsoft.com/office/drawing/2014/chart" uri="{C3380CC4-5D6E-409C-BE32-E72D297353CC}">
              <c16:uniqueId val="{00000000-457C-480A-9AD4-899214076E0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457C-480A-9AD4-899214076E0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40" zoomScale="75" zoomScaleNormal="75" workbookViewId="0">
      <selection activeCell="BN83" sqref="BN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広島県　江田島市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71" t="str">
        <f>データ!$M$6</f>
        <v>非設置</v>
      </c>
      <c r="AE8" s="71"/>
      <c r="AF8" s="71"/>
      <c r="AG8" s="71"/>
      <c r="AH8" s="71"/>
      <c r="AI8" s="71"/>
      <c r="AJ8" s="71"/>
      <c r="AK8" s="3"/>
      <c r="AL8" s="44">
        <f>データ!S6</f>
        <v>20996</v>
      </c>
      <c r="AM8" s="44"/>
      <c r="AN8" s="44"/>
      <c r="AO8" s="44"/>
      <c r="AP8" s="44"/>
      <c r="AQ8" s="44"/>
      <c r="AR8" s="44"/>
      <c r="AS8" s="44"/>
      <c r="AT8" s="45">
        <f>データ!T6</f>
        <v>100.65</v>
      </c>
      <c r="AU8" s="45"/>
      <c r="AV8" s="45"/>
      <c r="AW8" s="45"/>
      <c r="AX8" s="45"/>
      <c r="AY8" s="45"/>
      <c r="AZ8" s="45"/>
      <c r="BA8" s="45"/>
      <c r="BB8" s="45">
        <f>データ!U6</f>
        <v>208.6</v>
      </c>
      <c r="BC8" s="45"/>
      <c r="BD8" s="45"/>
      <c r="BE8" s="45"/>
      <c r="BF8" s="45"/>
      <c r="BG8" s="45"/>
      <c r="BH8" s="45"/>
      <c r="BI8" s="45"/>
      <c r="BJ8" s="3"/>
      <c r="BK8" s="3"/>
      <c r="BL8" s="66" t="s">
        <v>10</v>
      </c>
      <c r="BM8" s="67"/>
      <c r="BN8" s="68" t="s">
        <v>11</v>
      </c>
      <c r="BO8" s="68"/>
      <c r="BP8" s="68"/>
      <c r="BQ8" s="68"/>
      <c r="BR8" s="68"/>
      <c r="BS8" s="68"/>
      <c r="BT8" s="68"/>
      <c r="BU8" s="68"/>
      <c r="BV8" s="68"/>
      <c r="BW8" s="68"/>
      <c r="BX8" s="68"/>
      <c r="BY8" s="69"/>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85.06</v>
      </c>
      <c r="J10" s="45"/>
      <c r="K10" s="45"/>
      <c r="L10" s="45"/>
      <c r="M10" s="45"/>
      <c r="N10" s="45"/>
      <c r="O10" s="45"/>
      <c r="P10" s="45">
        <f>データ!P6</f>
        <v>12.73</v>
      </c>
      <c r="Q10" s="45"/>
      <c r="R10" s="45"/>
      <c r="S10" s="45"/>
      <c r="T10" s="45"/>
      <c r="U10" s="45"/>
      <c r="V10" s="45"/>
      <c r="W10" s="45">
        <f>データ!Q6</f>
        <v>94.53</v>
      </c>
      <c r="X10" s="45"/>
      <c r="Y10" s="45"/>
      <c r="Z10" s="45"/>
      <c r="AA10" s="45"/>
      <c r="AB10" s="45"/>
      <c r="AC10" s="45"/>
      <c r="AD10" s="44">
        <f>データ!R6</f>
        <v>4152</v>
      </c>
      <c r="AE10" s="44"/>
      <c r="AF10" s="44"/>
      <c r="AG10" s="44"/>
      <c r="AH10" s="44"/>
      <c r="AI10" s="44"/>
      <c r="AJ10" s="44"/>
      <c r="AK10" s="2"/>
      <c r="AL10" s="44">
        <f>データ!V6</f>
        <v>2617</v>
      </c>
      <c r="AM10" s="44"/>
      <c r="AN10" s="44"/>
      <c r="AO10" s="44"/>
      <c r="AP10" s="44"/>
      <c r="AQ10" s="44"/>
      <c r="AR10" s="44"/>
      <c r="AS10" s="44"/>
      <c r="AT10" s="45">
        <f>データ!W6</f>
        <v>1.1100000000000001</v>
      </c>
      <c r="AU10" s="45"/>
      <c r="AV10" s="45"/>
      <c r="AW10" s="45"/>
      <c r="AX10" s="45"/>
      <c r="AY10" s="45"/>
      <c r="AZ10" s="45"/>
      <c r="BA10" s="45"/>
      <c r="BB10" s="45">
        <f>データ!X6</f>
        <v>2357.66</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0" t="s">
        <v>26</v>
      </c>
      <c r="BM14" s="61"/>
      <c r="BN14" s="61"/>
      <c r="BO14" s="61"/>
      <c r="BP14" s="61"/>
      <c r="BQ14" s="61"/>
      <c r="BR14" s="61"/>
      <c r="BS14" s="61"/>
      <c r="BT14" s="61"/>
      <c r="BU14" s="61"/>
      <c r="BV14" s="61"/>
      <c r="BW14" s="61"/>
      <c r="BX14" s="61"/>
      <c r="BY14" s="61"/>
      <c r="BZ14" s="62"/>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63"/>
      <c r="BM15" s="64"/>
      <c r="BN15" s="64"/>
      <c r="BO15" s="64"/>
      <c r="BP15" s="64"/>
      <c r="BQ15" s="64"/>
      <c r="BR15" s="64"/>
      <c r="BS15" s="64"/>
      <c r="BT15" s="64"/>
      <c r="BU15" s="64"/>
      <c r="BV15" s="64"/>
      <c r="BW15" s="64"/>
      <c r="BX15" s="64"/>
      <c r="BY15" s="64"/>
      <c r="BZ15" s="6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115</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116</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117</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6Mm79CzXTEUyhPBLjoP7/G66G5rcOo5zRUZkPjqgHPiMq0fxaicf3qfm2V2EQ41KCddAGACVw22V2qJHL6Dkjw==" saltValue="qNwrkJQHiG+Ap3hoOS5WN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342157</v>
      </c>
      <c r="D6" s="19">
        <f t="shared" si="3"/>
        <v>46</v>
      </c>
      <c r="E6" s="19">
        <f t="shared" si="3"/>
        <v>17</v>
      </c>
      <c r="F6" s="19">
        <f t="shared" si="3"/>
        <v>5</v>
      </c>
      <c r="G6" s="19">
        <f t="shared" si="3"/>
        <v>0</v>
      </c>
      <c r="H6" s="19" t="str">
        <f t="shared" si="3"/>
        <v>広島県　江田島市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85.06</v>
      </c>
      <c r="P6" s="20">
        <f t="shared" si="3"/>
        <v>12.73</v>
      </c>
      <c r="Q6" s="20">
        <f t="shared" si="3"/>
        <v>94.53</v>
      </c>
      <c r="R6" s="20">
        <f t="shared" si="3"/>
        <v>4152</v>
      </c>
      <c r="S6" s="20">
        <f t="shared" si="3"/>
        <v>20996</v>
      </c>
      <c r="T6" s="20">
        <f t="shared" si="3"/>
        <v>100.65</v>
      </c>
      <c r="U6" s="20">
        <f t="shared" si="3"/>
        <v>208.6</v>
      </c>
      <c r="V6" s="20">
        <f t="shared" si="3"/>
        <v>2617</v>
      </c>
      <c r="W6" s="20">
        <f t="shared" si="3"/>
        <v>1.1100000000000001</v>
      </c>
      <c r="X6" s="20">
        <f t="shared" si="3"/>
        <v>2357.66</v>
      </c>
      <c r="Y6" s="21">
        <f>IF(Y7="",NA(),Y7)</f>
        <v>100</v>
      </c>
      <c r="Z6" s="21">
        <f t="shared" ref="Z6:AH6" si="4">IF(Z7="",NA(),Z7)</f>
        <v>97.81</v>
      </c>
      <c r="AA6" s="21">
        <f t="shared" si="4"/>
        <v>100</v>
      </c>
      <c r="AB6" s="21">
        <f t="shared" si="4"/>
        <v>100</v>
      </c>
      <c r="AC6" s="21">
        <f t="shared" si="4"/>
        <v>100</v>
      </c>
      <c r="AD6" s="21">
        <f t="shared" si="4"/>
        <v>103.6</v>
      </c>
      <c r="AE6" s="21">
        <f t="shared" si="4"/>
        <v>106.37</v>
      </c>
      <c r="AF6" s="21">
        <f t="shared" si="4"/>
        <v>106.07</v>
      </c>
      <c r="AG6" s="21">
        <f t="shared" si="4"/>
        <v>105.5</v>
      </c>
      <c r="AH6" s="21">
        <f t="shared" si="4"/>
        <v>106.35</v>
      </c>
      <c r="AI6" s="20" t="str">
        <f>IF(AI7="","",IF(AI7="-","【-】","【"&amp;SUBSTITUTE(TEXT(AI7,"#,##0.00"),"-","△")&amp;"】"))</f>
        <v>【104.44】</v>
      </c>
      <c r="AJ6" s="20">
        <f>IF(AJ7="",NA(),AJ7)</f>
        <v>0</v>
      </c>
      <c r="AK6" s="20">
        <f t="shared" ref="AK6:AS6" si="5">IF(AK7="",NA(),AK7)</f>
        <v>0</v>
      </c>
      <c r="AL6" s="20">
        <f t="shared" si="5"/>
        <v>0</v>
      </c>
      <c r="AM6" s="20">
        <f t="shared" si="5"/>
        <v>0</v>
      </c>
      <c r="AN6" s="20">
        <f t="shared" si="5"/>
        <v>0</v>
      </c>
      <c r="AO6" s="21">
        <f t="shared" si="5"/>
        <v>193.99</v>
      </c>
      <c r="AP6" s="21">
        <f t="shared" si="5"/>
        <v>139.02000000000001</v>
      </c>
      <c r="AQ6" s="21">
        <f t="shared" si="5"/>
        <v>132.04</v>
      </c>
      <c r="AR6" s="21">
        <f t="shared" si="5"/>
        <v>145.43</v>
      </c>
      <c r="AS6" s="21">
        <f t="shared" si="5"/>
        <v>129.88999999999999</v>
      </c>
      <c r="AT6" s="20" t="str">
        <f>IF(AT7="","",IF(AT7="-","【-】","【"&amp;SUBSTITUTE(TEXT(AT7,"#,##0.00"),"-","△")&amp;"】"))</f>
        <v>【124.06】</v>
      </c>
      <c r="AU6" s="21">
        <f>IF(AU7="",NA(),AU7)</f>
        <v>183.06</v>
      </c>
      <c r="AV6" s="21">
        <f t="shared" ref="AV6:BD6" si="6">IF(AV7="",NA(),AV7)</f>
        <v>149.9</v>
      </c>
      <c r="AW6" s="21">
        <f t="shared" si="6"/>
        <v>132.65</v>
      </c>
      <c r="AX6" s="21">
        <f t="shared" si="6"/>
        <v>176.23</v>
      </c>
      <c r="AY6" s="21">
        <f t="shared" si="6"/>
        <v>143.43</v>
      </c>
      <c r="AZ6" s="21">
        <f t="shared" si="6"/>
        <v>26.99</v>
      </c>
      <c r="BA6" s="21">
        <f t="shared" si="6"/>
        <v>29.13</v>
      </c>
      <c r="BB6" s="21">
        <f t="shared" si="6"/>
        <v>35.69</v>
      </c>
      <c r="BC6" s="21">
        <f t="shared" si="6"/>
        <v>38.4</v>
      </c>
      <c r="BD6" s="21">
        <f t="shared" si="6"/>
        <v>44.04</v>
      </c>
      <c r="BE6" s="20" t="str">
        <f>IF(BE7="","",IF(BE7="-","【-】","【"&amp;SUBSTITUTE(TEXT(BE7,"#,##0.00"),"-","△")&amp;"】"))</f>
        <v>【42.02】</v>
      </c>
      <c r="BF6" s="21">
        <f>IF(BF7="",NA(),BF7)</f>
        <v>1990.47</v>
      </c>
      <c r="BG6" s="21">
        <f t="shared" ref="BG6:BO6" si="7">IF(BG7="",NA(),BG7)</f>
        <v>1888.97</v>
      </c>
      <c r="BH6" s="21">
        <f t="shared" si="7"/>
        <v>1676.17</v>
      </c>
      <c r="BI6" s="21">
        <f t="shared" si="7"/>
        <v>1423.72</v>
      </c>
      <c r="BJ6" s="21">
        <f t="shared" si="7"/>
        <v>1282.75</v>
      </c>
      <c r="BK6" s="21">
        <f t="shared" si="7"/>
        <v>826.83</v>
      </c>
      <c r="BL6" s="21">
        <f t="shared" si="7"/>
        <v>867.83</v>
      </c>
      <c r="BM6" s="21">
        <f t="shared" si="7"/>
        <v>791.76</v>
      </c>
      <c r="BN6" s="21">
        <f t="shared" si="7"/>
        <v>900.82</v>
      </c>
      <c r="BO6" s="21">
        <f t="shared" si="7"/>
        <v>839.21</v>
      </c>
      <c r="BP6" s="20" t="str">
        <f>IF(BP7="","",IF(BP7="-","【-】","【"&amp;SUBSTITUTE(TEXT(BP7,"#,##0.00"),"-","△")&amp;"】"))</f>
        <v>【785.10】</v>
      </c>
      <c r="BQ6" s="21">
        <f>IF(BQ7="",NA(),BQ7)</f>
        <v>57.84</v>
      </c>
      <c r="BR6" s="21">
        <f t="shared" ref="BR6:BZ6" si="8">IF(BR7="",NA(),BR7)</f>
        <v>72.22</v>
      </c>
      <c r="BS6" s="21">
        <f t="shared" si="8"/>
        <v>77.72</v>
      </c>
      <c r="BT6" s="21">
        <f t="shared" si="8"/>
        <v>65.239999999999995</v>
      </c>
      <c r="BU6" s="21">
        <f t="shared" si="8"/>
        <v>66.39</v>
      </c>
      <c r="BV6" s="21">
        <f t="shared" si="8"/>
        <v>57.31</v>
      </c>
      <c r="BW6" s="21">
        <f t="shared" si="8"/>
        <v>57.08</v>
      </c>
      <c r="BX6" s="21">
        <f t="shared" si="8"/>
        <v>56.26</v>
      </c>
      <c r="BY6" s="21">
        <f t="shared" si="8"/>
        <v>52.94</v>
      </c>
      <c r="BZ6" s="21">
        <f t="shared" si="8"/>
        <v>52.05</v>
      </c>
      <c r="CA6" s="20" t="str">
        <f>IF(CA7="","",IF(CA7="-","【-】","【"&amp;SUBSTITUTE(TEXT(CA7,"#,##0.00"),"-","△")&amp;"】"))</f>
        <v>【56.93】</v>
      </c>
      <c r="CB6" s="21">
        <f>IF(CB7="",NA(),CB7)</f>
        <v>295.58</v>
      </c>
      <c r="CC6" s="21">
        <f t="shared" ref="CC6:CK6" si="9">IF(CC7="",NA(),CC7)</f>
        <v>238.85</v>
      </c>
      <c r="CD6" s="21">
        <f t="shared" si="9"/>
        <v>235.35</v>
      </c>
      <c r="CE6" s="21">
        <f t="shared" si="9"/>
        <v>310.87</v>
      </c>
      <c r="CF6" s="21">
        <f t="shared" si="9"/>
        <v>306.29000000000002</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34.07</v>
      </c>
      <c r="CN6" s="21">
        <f t="shared" ref="CN6:CV6" si="10">IF(CN7="",NA(),CN7)</f>
        <v>36.92</v>
      </c>
      <c r="CO6" s="21">
        <f t="shared" si="10"/>
        <v>34.5</v>
      </c>
      <c r="CP6" s="21">
        <f t="shared" si="10"/>
        <v>33.36</v>
      </c>
      <c r="CQ6" s="21">
        <f t="shared" si="10"/>
        <v>33.14</v>
      </c>
      <c r="CR6" s="21">
        <f t="shared" si="10"/>
        <v>50.14</v>
      </c>
      <c r="CS6" s="21">
        <f t="shared" si="10"/>
        <v>54.83</v>
      </c>
      <c r="CT6" s="21">
        <f t="shared" si="10"/>
        <v>66.53</v>
      </c>
      <c r="CU6" s="21">
        <f t="shared" si="10"/>
        <v>52.35</v>
      </c>
      <c r="CV6" s="21">
        <f t="shared" si="10"/>
        <v>46.25</v>
      </c>
      <c r="CW6" s="20" t="str">
        <f>IF(CW7="","",IF(CW7="-","【-】","【"&amp;SUBSTITUTE(TEXT(CW7,"#,##0.00"),"-","△")&amp;"】"))</f>
        <v>【49.87】</v>
      </c>
      <c r="CX6" s="21">
        <f>IF(CX7="",NA(),CX7)</f>
        <v>69.31</v>
      </c>
      <c r="CY6" s="21">
        <f t="shared" ref="CY6:DG6" si="11">IF(CY7="",NA(),CY7)</f>
        <v>71.45</v>
      </c>
      <c r="CZ6" s="21">
        <f t="shared" si="11"/>
        <v>73.92</v>
      </c>
      <c r="DA6" s="21">
        <f t="shared" si="11"/>
        <v>74.09</v>
      </c>
      <c r="DB6" s="21">
        <f t="shared" si="11"/>
        <v>73.63</v>
      </c>
      <c r="DC6" s="21">
        <f t="shared" si="11"/>
        <v>84.98</v>
      </c>
      <c r="DD6" s="21">
        <f t="shared" si="11"/>
        <v>84.7</v>
      </c>
      <c r="DE6" s="21">
        <f t="shared" si="11"/>
        <v>84.67</v>
      </c>
      <c r="DF6" s="21">
        <f t="shared" si="11"/>
        <v>84.39</v>
      </c>
      <c r="DG6" s="21">
        <f t="shared" si="11"/>
        <v>83.96</v>
      </c>
      <c r="DH6" s="20" t="str">
        <f>IF(DH7="","",IF(DH7="-","【-】","【"&amp;SUBSTITUTE(TEXT(DH7,"#,##0.00"),"-","△")&amp;"】"))</f>
        <v>【87.54】</v>
      </c>
      <c r="DI6" s="21">
        <f>IF(DI7="",NA(),DI7)</f>
        <v>42.15</v>
      </c>
      <c r="DJ6" s="21">
        <f t="shared" ref="DJ6:DR6" si="12">IF(DJ7="",NA(),DJ7)</f>
        <v>43.97</v>
      </c>
      <c r="DK6" s="21">
        <f t="shared" si="12"/>
        <v>45.48</v>
      </c>
      <c r="DL6" s="21">
        <f t="shared" si="12"/>
        <v>43.91</v>
      </c>
      <c r="DM6" s="21">
        <f t="shared" si="12"/>
        <v>43.7</v>
      </c>
      <c r="DN6" s="21">
        <f t="shared" si="12"/>
        <v>23.06</v>
      </c>
      <c r="DO6" s="21">
        <f t="shared" si="12"/>
        <v>20.34</v>
      </c>
      <c r="DP6" s="21">
        <f t="shared" si="12"/>
        <v>21.85</v>
      </c>
      <c r="DQ6" s="21">
        <f t="shared" si="12"/>
        <v>25.19</v>
      </c>
      <c r="DR6" s="21">
        <f t="shared" si="12"/>
        <v>25.46</v>
      </c>
      <c r="DS6" s="20" t="str">
        <f>IF(DS7="","",IF(DS7="-","【-】","【"&amp;SUBSTITUTE(TEXT(DS7,"#,##0.00"),"-","△")&amp;"】"))</f>
        <v>【28.42】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1">
        <f t="shared" si="13"/>
        <v>0.19</v>
      </c>
      <c r="ED6" s="20" t="str">
        <f>IF(ED7="","",IF(ED7="-","【-】","【"&amp;SUBSTITUTE(TEXT(ED7,"#,##0.00"),"-","△")&amp;"】"))</f>
        <v>【0.08】</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8" s="22" customFormat="1" x14ac:dyDescent="0.15">
      <c r="A7" s="14"/>
      <c r="B7" s="23">
        <v>2023</v>
      </c>
      <c r="C7" s="23">
        <v>342157</v>
      </c>
      <c r="D7" s="23">
        <v>46</v>
      </c>
      <c r="E7" s="23">
        <v>17</v>
      </c>
      <c r="F7" s="23">
        <v>5</v>
      </c>
      <c r="G7" s="23">
        <v>0</v>
      </c>
      <c r="H7" s="23" t="s">
        <v>96</v>
      </c>
      <c r="I7" s="23" t="s">
        <v>97</v>
      </c>
      <c r="J7" s="23" t="s">
        <v>98</v>
      </c>
      <c r="K7" s="23" t="s">
        <v>99</v>
      </c>
      <c r="L7" s="23" t="s">
        <v>100</v>
      </c>
      <c r="M7" s="23" t="s">
        <v>101</v>
      </c>
      <c r="N7" s="24" t="s">
        <v>102</v>
      </c>
      <c r="O7" s="24">
        <v>85.06</v>
      </c>
      <c r="P7" s="24">
        <v>12.73</v>
      </c>
      <c r="Q7" s="24">
        <v>94.53</v>
      </c>
      <c r="R7" s="24">
        <v>4152</v>
      </c>
      <c r="S7" s="24">
        <v>20996</v>
      </c>
      <c r="T7" s="24">
        <v>100.65</v>
      </c>
      <c r="U7" s="24">
        <v>208.6</v>
      </c>
      <c r="V7" s="24">
        <v>2617</v>
      </c>
      <c r="W7" s="24">
        <v>1.1100000000000001</v>
      </c>
      <c r="X7" s="24">
        <v>2357.66</v>
      </c>
      <c r="Y7" s="24">
        <v>100</v>
      </c>
      <c r="Z7" s="24">
        <v>97.81</v>
      </c>
      <c r="AA7" s="24">
        <v>100</v>
      </c>
      <c r="AB7" s="24">
        <v>100</v>
      </c>
      <c r="AC7" s="24">
        <v>100</v>
      </c>
      <c r="AD7" s="24">
        <v>103.6</v>
      </c>
      <c r="AE7" s="24">
        <v>106.37</v>
      </c>
      <c r="AF7" s="24">
        <v>106.07</v>
      </c>
      <c r="AG7" s="24">
        <v>105.5</v>
      </c>
      <c r="AH7" s="24">
        <v>106.35</v>
      </c>
      <c r="AI7" s="24">
        <v>104.44</v>
      </c>
      <c r="AJ7" s="24">
        <v>0</v>
      </c>
      <c r="AK7" s="24">
        <v>0</v>
      </c>
      <c r="AL7" s="24">
        <v>0</v>
      </c>
      <c r="AM7" s="24">
        <v>0</v>
      </c>
      <c r="AN7" s="24">
        <v>0</v>
      </c>
      <c r="AO7" s="24">
        <v>193.99</v>
      </c>
      <c r="AP7" s="24">
        <v>139.02000000000001</v>
      </c>
      <c r="AQ7" s="24">
        <v>132.04</v>
      </c>
      <c r="AR7" s="24">
        <v>145.43</v>
      </c>
      <c r="AS7" s="24">
        <v>129.88999999999999</v>
      </c>
      <c r="AT7" s="24">
        <v>124.06</v>
      </c>
      <c r="AU7" s="24">
        <v>183.06</v>
      </c>
      <c r="AV7" s="24">
        <v>149.9</v>
      </c>
      <c r="AW7" s="24">
        <v>132.65</v>
      </c>
      <c r="AX7" s="24">
        <v>176.23</v>
      </c>
      <c r="AY7" s="24">
        <v>143.43</v>
      </c>
      <c r="AZ7" s="24">
        <v>26.99</v>
      </c>
      <c r="BA7" s="24">
        <v>29.13</v>
      </c>
      <c r="BB7" s="24">
        <v>35.69</v>
      </c>
      <c r="BC7" s="24">
        <v>38.4</v>
      </c>
      <c r="BD7" s="24">
        <v>44.04</v>
      </c>
      <c r="BE7" s="24">
        <v>42.02</v>
      </c>
      <c r="BF7" s="24">
        <v>1990.47</v>
      </c>
      <c r="BG7" s="24">
        <v>1888.97</v>
      </c>
      <c r="BH7" s="24">
        <v>1676.17</v>
      </c>
      <c r="BI7" s="24">
        <v>1423.72</v>
      </c>
      <c r="BJ7" s="24">
        <v>1282.75</v>
      </c>
      <c r="BK7" s="24">
        <v>826.83</v>
      </c>
      <c r="BL7" s="24">
        <v>867.83</v>
      </c>
      <c r="BM7" s="24">
        <v>791.76</v>
      </c>
      <c r="BN7" s="24">
        <v>900.82</v>
      </c>
      <c r="BO7" s="24">
        <v>839.21</v>
      </c>
      <c r="BP7" s="24">
        <v>785.1</v>
      </c>
      <c r="BQ7" s="24">
        <v>57.84</v>
      </c>
      <c r="BR7" s="24">
        <v>72.22</v>
      </c>
      <c r="BS7" s="24">
        <v>77.72</v>
      </c>
      <c r="BT7" s="24">
        <v>65.239999999999995</v>
      </c>
      <c r="BU7" s="24">
        <v>66.39</v>
      </c>
      <c r="BV7" s="24">
        <v>57.31</v>
      </c>
      <c r="BW7" s="24">
        <v>57.08</v>
      </c>
      <c r="BX7" s="24">
        <v>56.26</v>
      </c>
      <c r="BY7" s="24">
        <v>52.94</v>
      </c>
      <c r="BZ7" s="24">
        <v>52.05</v>
      </c>
      <c r="CA7" s="24">
        <v>56.93</v>
      </c>
      <c r="CB7" s="24">
        <v>295.58</v>
      </c>
      <c r="CC7" s="24">
        <v>238.85</v>
      </c>
      <c r="CD7" s="24">
        <v>235.35</v>
      </c>
      <c r="CE7" s="24">
        <v>310.87</v>
      </c>
      <c r="CF7" s="24">
        <v>306.29000000000002</v>
      </c>
      <c r="CG7" s="24">
        <v>273.52</v>
      </c>
      <c r="CH7" s="24">
        <v>274.99</v>
      </c>
      <c r="CI7" s="24">
        <v>282.08999999999997</v>
      </c>
      <c r="CJ7" s="24">
        <v>303.27999999999997</v>
      </c>
      <c r="CK7" s="24">
        <v>301.86</v>
      </c>
      <c r="CL7" s="24">
        <v>271.14999999999998</v>
      </c>
      <c r="CM7" s="24">
        <v>34.07</v>
      </c>
      <c r="CN7" s="24">
        <v>36.92</v>
      </c>
      <c r="CO7" s="24">
        <v>34.5</v>
      </c>
      <c r="CP7" s="24">
        <v>33.36</v>
      </c>
      <c r="CQ7" s="24">
        <v>33.14</v>
      </c>
      <c r="CR7" s="24">
        <v>50.14</v>
      </c>
      <c r="CS7" s="24">
        <v>54.83</v>
      </c>
      <c r="CT7" s="24">
        <v>66.53</v>
      </c>
      <c r="CU7" s="24">
        <v>52.35</v>
      </c>
      <c r="CV7" s="24">
        <v>46.25</v>
      </c>
      <c r="CW7" s="24">
        <v>49.87</v>
      </c>
      <c r="CX7" s="24">
        <v>69.31</v>
      </c>
      <c r="CY7" s="24">
        <v>71.45</v>
      </c>
      <c r="CZ7" s="24">
        <v>73.92</v>
      </c>
      <c r="DA7" s="24">
        <v>74.09</v>
      </c>
      <c r="DB7" s="24">
        <v>73.63</v>
      </c>
      <c r="DC7" s="24">
        <v>84.98</v>
      </c>
      <c r="DD7" s="24">
        <v>84.7</v>
      </c>
      <c r="DE7" s="24">
        <v>84.67</v>
      </c>
      <c r="DF7" s="24">
        <v>84.39</v>
      </c>
      <c r="DG7" s="24">
        <v>83.96</v>
      </c>
      <c r="DH7" s="24">
        <v>87.54</v>
      </c>
      <c r="DI7" s="24">
        <v>42.15</v>
      </c>
      <c r="DJ7" s="24">
        <v>43.97</v>
      </c>
      <c r="DK7" s="24">
        <v>45.48</v>
      </c>
      <c r="DL7" s="24">
        <v>43.91</v>
      </c>
      <c r="DM7" s="24">
        <v>43.7</v>
      </c>
      <c r="DN7" s="24">
        <v>23.06</v>
      </c>
      <c r="DO7" s="24">
        <v>20.34</v>
      </c>
      <c r="DP7" s="24">
        <v>21.85</v>
      </c>
      <c r="DQ7" s="24">
        <v>25.19</v>
      </c>
      <c r="DR7" s="24">
        <v>25.46</v>
      </c>
      <c r="DS7" s="24">
        <v>28.42</v>
      </c>
      <c r="DT7" s="24">
        <v>0</v>
      </c>
      <c r="DU7" s="24">
        <v>0</v>
      </c>
      <c r="DV7" s="24">
        <v>0</v>
      </c>
      <c r="DW7" s="24">
        <v>0</v>
      </c>
      <c r="DX7" s="24">
        <v>0</v>
      </c>
      <c r="DY7" s="24">
        <v>0</v>
      </c>
      <c r="DZ7" s="24">
        <v>0</v>
      </c>
      <c r="EA7" s="24">
        <v>0</v>
      </c>
      <c r="EB7" s="24">
        <v>0</v>
      </c>
      <c r="EC7" s="24">
        <v>0.19</v>
      </c>
      <c r="ED7" s="24">
        <v>0.08</v>
      </c>
      <c r="EE7" s="24">
        <v>0</v>
      </c>
      <c r="EF7" s="24">
        <v>0</v>
      </c>
      <c r="EG7" s="24">
        <v>0</v>
      </c>
      <c r="EH7" s="24">
        <v>0</v>
      </c>
      <c r="EI7" s="24">
        <v>0</v>
      </c>
      <c r="EJ7" s="24">
        <v>0.02</v>
      </c>
      <c r="EK7" s="24">
        <v>0.25</v>
      </c>
      <c r="EL7" s="24">
        <v>0.05</v>
      </c>
      <c r="EM7" s="24">
        <v>0.03</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川上　佳代子</cp:lastModifiedBy>
  <cp:lastPrinted>2025-01-30T06:11:36Z</cp:lastPrinted>
  <dcterms:created xsi:type="dcterms:W3CDTF">2025-01-24T07:20:05Z</dcterms:created>
  <dcterms:modified xsi:type="dcterms:W3CDTF">2025-02-04T01:07:20Z</dcterms:modified>
  <cp:category/>
</cp:coreProperties>
</file>