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O:\文書：02財政係\2024（R06）\20共通\2001庶務\01照会・回答(5年,3年)\01 財政\250127_（2月3日〆）【広島県市町行財政課】公営企業に係る経営比較分析表（令和５年度決算）の分析等について（依頼）\05 県追加確認\修正回答\"/>
    </mc:Choice>
  </mc:AlternateContent>
  <workbookProtection workbookAlgorithmName="SHA-512" workbookHashValue="mlRLkfKE/bcNTlwm6xcUN4t3jIt05hyLPzxOH/fLcfZVwzDNFpBx/ESdaLQ77hvtYCdQNUNPM1ElbeEi6kFiVg==" workbookSaltValue="F7+Hw1bBN/83/qnWt/I6Tg==" workbookSpinCount="100000" lockStructure="1"/>
  <bookViews>
    <workbookView xWindow="0" yWindow="0" windowWidth="23040" windowHeight="9210"/>
  </bookViews>
  <sheets>
    <sheet name="法非適用_下水道事業" sheetId="4" r:id="rId1"/>
    <sheet name="データ" sheetId="5" state="hidden" r:id="rId2"/>
  </sheets>
  <calcPr calcId="162913"/>
  <extLst>
    <ext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I10" i="4"/>
  <c r="AL8" i="4"/>
  <c r="P8" i="4"/>
  <c r="I8" i="4"/>
</calcChain>
</file>

<file path=xl/sharedStrings.xml><?xml version="1.0" encoding="utf-8"?>
<sst xmlns="http://schemas.openxmlformats.org/spreadsheetml/2006/main" count="247" uniqueCount="119">
  <si>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</si>
  <si>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</si>
  <si>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</si>
  <si>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</si>
  <si>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</si>
  <si>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</si>
  <si>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</si>
  <si>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</si>
  <si>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</si>
  <si>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</si>
  <si>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</si>
  <si>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</si>
  <si>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</si>
  <si>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</si>
  <si>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</si>
  <si>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</si>
  <si>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</si>
  <si>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</si>
  <si>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</si>
  <si>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</si>
  <si>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</si>
  <si>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</si>
  <si>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</si>
  <si>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</si>
  <si>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</si>
  <si>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</si>
  <si>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</si>
  <si>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</si>
  <si>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</si>
  <si>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</si>
  <si>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</si>
  <si>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</si>
  <si>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</si>
  <si>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</si>
  <si>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</si>
  <si>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</si>
  <si>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</si>
  <si>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</si>
  <si>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</si>
  <si>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</si>
  <si>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</si>
  <si>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</si>
  <si>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</si>
  <si>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</si>
  <si>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</si>
  <si>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</si>
  <si>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</si>
  <si>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</si>
  <si>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</si>
  <si>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</si>
  <si>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</si>
  <si>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</si>
  <si>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</si>
  <si>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</si>
  <si>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</si>
  <si>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</si>
  <si>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</si>
  <si>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</si>
  <si>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</si>
  <si>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</si>
  <si>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</si>
  <si>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</si>
  <si>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</si>
  <si>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</si>
  <si>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</si>
  <si>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</si>
  <si>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</si>
  <si>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</si>
  <si>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</si>
  <si>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</si>
  <si>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</si>
  <si>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</si>
  <si>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</si>
  <si>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</si>
  <si>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</si>
  <si>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</si>
  <si>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</si>
  <si>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</si>
  <si>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</si>
  <si>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</si>
  <si>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</si>
  <si>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</si>
  <si>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</si>
  <si>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</si>
  <si>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</si>
  <si>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</si>
  <si>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</si>
  <si>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</si>
  <si>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</si>
  <si>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</si>
  <si>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</si>
  <si>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</si>
  <si>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</si>
  <si>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</si>
  <si>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</si>
  <si>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</si>
  <si>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</si>
  <si>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</si>
  <si>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</si>
  <si>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</si>
  <si>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</si>
  <si>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</si>
  <si>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</si>
  <si>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</si>
  <si>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</si>
  <si>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</si>
  <si>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</si>
  <si>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</si>
  <si>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</si>
  <si>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</si>
  <si>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</si>
  <si>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</si>
  <si>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</si>
  <si>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</si>
  <si>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</si>
  <si>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</si>
  <si>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平成12年度から供用開始しており、定期点検を実施しているが経年劣化等による修繕が増加している。今後は長寿命化計画を策定し計画的な予防保全での管理や更新を検討していく。</t>
    <phoneticPr fontId="4"/>
  </si>
  <si>
    <t>　平成29年度から令和8年度の経営戦略を、中間年度である令和3年度に見直しを行っているが、令和6年度において更なる見直しを行い、経営状況を把握し、事業の継続を目的として、計画の見える化を行い効率性・健全性を高めていく。
　また、定期的な使用料改定による収入確保に努め、老朽化する施設を計画的かつ効率的な更新を実施していく必要がある。</t>
    <rPh sb="45" eb="47">
      <t>レイワ</t>
    </rPh>
    <rPh sb="61" eb="62">
      <t>オコナ</t>
    </rPh>
    <phoneticPr fontId="4"/>
  </si>
  <si>
    <t>　単年度の収支を表す「①収益的収支比率」は97.30%と90%代を推移している。設置する基数と人口減少のバランスからこの範囲で推移している。「⑤経費回収率」、「⑦施設利用率」、「⑧水洗化率」は若干増加している。「⑥汚水処理原価」については減少はしている。これらの要因として、令和5年度末をもって特別会計を廃止し、令和6年4月1日から下水道事業会計に移行するため特別会計を打切り決算したことが大きいものと考えられる。
　特定地域生活排水処理は中山間地域の地理的条件から事業対象区域の人口減少率が高いため、今後も経費回収率の減少や汚水処理原価の上昇、施設利用率の低下等に影響してくると思われる。
　</t>
    <rPh sb="137" eb="139">
      <t>レイワ</t>
    </rPh>
    <rPh sb="156" eb="158">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</si>
</sst>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736-4106-9AA5-FF2BE19D15F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8736-4106-9AA5-FF2BE19D15F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46.13</c:v>
                </c:pt>
                <c:pt idx="1">
                  <c:v>47.26</c:v>
                </c:pt>
                <c:pt idx="2">
                  <c:v>46.9</c:v>
                </c:pt>
                <c:pt idx="3">
                  <c:v>47.95</c:v>
                </c:pt>
                <c:pt idx="4">
                  <c:v>48.13</c:v>
                </c:pt>
              </c:numCache>
            </c:numRef>
          </c:val>
          <c:extLst>
            <c:ext xmlns:c16="http://schemas.microsoft.com/office/drawing/2014/chart" uri="{C3380CC4-5D6E-409C-BE32-E72D297353CC}">
              <c16:uniqueId val="{00000000-CB59-4CDE-AE77-7146281E6A4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CB59-4CDE-AE77-7146281E6A4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60.96</c:v>
                </c:pt>
                <c:pt idx="1">
                  <c:v>62</c:v>
                </c:pt>
                <c:pt idx="2">
                  <c:v>63.81</c:v>
                </c:pt>
                <c:pt idx="3">
                  <c:v>63.88</c:v>
                </c:pt>
                <c:pt idx="4">
                  <c:v>65.34</c:v>
                </c:pt>
              </c:numCache>
            </c:numRef>
          </c:val>
          <c:extLst>
            <c:ext xmlns:c16="http://schemas.microsoft.com/office/drawing/2014/chart" uri="{C3380CC4-5D6E-409C-BE32-E72D297353CC}">
              <c16:uniqueId val="{00000000-AC21-426F-A462-87B26EC462F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AC21-426F-A462-87B26EC462F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96.24</c:v>
                </c:pt>
                <c:pt idx="1">
                  <c:v>98.36</c:v>
                </c:pt>
                <c:pt idx="2">
                  <c:v>97.43</c:v>
                </c:pt>
                <c:pt idx="3">
                  <c:v>96.55</c:v>
                </c:pt>
                <c:pt idx="4">
                  <c:v>97.3</c:v>
                </c:pt>
              </c:numCache>
            </c:numRef>
          </c:val>
          <c:extLst>
            <c:ext xmlns:c16="http://schemas.microsoft.com/office/drawing/2014/chart" uri="{C3380CC4-5D6E-409C-BE32-E72D297353CC}">
              <c16:uniqueId val="{00000000-2295-4AAA-96D7-8960322BAF7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95-4AAA-96D7-8960322BAF7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44A-4272-8F8A-223D308AF8AD}"/>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4A-4272-8F8A-223D308AF8AD}"/>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6F-48A6-A0F6-BCBF174DFC8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6F-48A6-A0F6-BCBF174DFC8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2C-410A-902D-2781A31EA5C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2C-410A-902D-2781A31EA5C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780-4CEB-8D97-17D8F7D9A6C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780-4CEB-8D97-17D8F7D9A6C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C7D-45FB-BFA8-479D2429A7A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FC7D-45FB-BFA8-479D2429A7A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56.58</c:v>
                </c:pt>
                <c:pt idx="1">
                  <c:v>57.08</c:v>
                </c:pt>
                <c:pt idx="2">
                  <c:v>52.52</c:v>
                </c:pt>
                <c:pt idx="3">
                  <c:v>54.29</c:v>
                </c:pt>
                <c:pt idx="4">
                  <c:v>63.1</c:v>
                </c:pt>
              </c:numCache>
            </c:numRef>
          </c:val>
          <c:extLst>
            <c:ext xmlns:c16="http://schemas.microsoft.com/office/drawing/2014/chart" uri="{C3380CC4-5D6E-409C-BE32-E72D297353CC}">
              <c16:uniqueId val="{00000000-750A-4C6F-AE9B-833B409FA5F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750A-4C6F-AE9B-833B409FA5F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368.61</c:v>
                </c:pt>
                <c:pt idx="1">
                  <c:v>371.68</c:v>
                </c:pt>
                <c:pt idx="2">
                  <c:v>405.76</c:v>
                </c:pt>
                <c:pt idx="3">
                  <c:v>394.1</c:v>
                </c:pt>
                <c:pt idx="4">
                  <c:v>345.05</c:v>
                </c:pt>
              </c:numCache>
            </c:numRef>
          </c:val>
          <c:extLst>
            <c:ext xmlns:c16="http://schemas.microsoft.com/office/drawing/2014/chart" uri="{C3380CC4-5D6E-409C-BE32-E72D297353CC}">
              <c16:uniqueId val="{00000000-5EBA-49A2-9453-3B457A49FF0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5EBA-49A2-9453-3B457A49FF0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広島県　安芸高田市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特定地域生活排水処理</v>
      </c>
      <c r="Q8" s="39"/>
      <c r="R8" s="39"/>
      <c r="S8" s="39"/>
      <c r="T8" s="39"/>
      <c r="U8" s="39"/>
      <c r="V8" s="39"/>
      <c r="W8" s="39" t="str">
        <f>データ!L6</f>
        <v>K2</v>
      </c>
      <c r="X8" s="39"/>
      <c r="Y8" s="39"/>
      <c r="Z8" s="39"/>
      <c r="AA8" s="39"/>
      <c r="AB8" s="39"/>
      <c r="AC8" s="39"/>
      <c r="AD8" s="40" t="str">
        <f>データ!$M$6</f>
        <v>非設置</v>
      </c>
      <c r="AE8" s="40"/>
      <c r="AF8" s="40"/>
      <c r="AG8" s="40"/>
      <c r="AH8" s="40"/>
      <c r="AI8" s="40"/>
      <c r="AJ8" s="40"/>
      <c r="AK8" s="3"/>
      <c r="AL8" s="41">
        <f>データ!S6</f>
        <v>26611</v>
      </c>
      <c r="AM8" s="41"/>
      <c r="AN8" s="41"/>
      <c r="AO8" s="41"/>
      <c r="AP8" s="41"/>
      <c r="AQ8" s="41"/>
      <c r="AR8" s="41"/>
      <c r="AS8" s="41"/>
      <c r="AT8" s="34">
        <f>データ!T6</f>
        <v>537.71</v>
      </c>
      <c r="AU8" s="34"/>
      <c r="AV8" s="34"/>
      <c r="AW8" s="34"/>
      <c r="AX8" s="34"/>
      <c r="AY8" s="34"/>
      <c r="AZ8" s="34"/>
      <c r="BA8" s="34"/>
      <c r="BB8" s="34">
        <f>データ!U6</f>
        <v>49.49</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49.43</v>
      </c>
      <c r="Q10" s="34"/>
      <c r="R10" s="34"/>
      <c r="S10" s="34"/>
      <c r="T10" s="34"/>
      <c r="U10" s="34"/>
      <c r="V10" s="34"/>
      <c r="W10" s="34">
        <f>データ!Q6</f>
        <v>100</v>
      </c>
      <c r="X10" s="34"/>
      <c r="Y10" s="34"/>
      <c r="Z10" s="34"/>
      <c r="AA10" s="34"/>
      <c r="AB10" s="34"/>
      <c r="AC10" s="34"/>
      <c r="AD10" s="41">
        <f>データ!R6</f>
        <v>4323</v>
      </c>
      <c r="AE10" s="41"/>
      <c r="AF10" s="41"/>
      <c r="AG10" s="41"/>
      <c r="AH10" s="41"/>
      <c r="AI10" s="41"/>
      <c r="AJ10" s="41"/>
      <c r="AK10" s="2"/>
      <c r="AL10" s="41">
        <f>データ!V6</f>
        <v>13031</v>
      </c>
      <c r="AM10" s="41"/>
      <c r="AN10" s="41"/>
      <c r="AO10" s="41"/>
      <c r="AP10" s="41"/>
      <c r="AQ10" s="41"/>
      <c r="AR10" s="41"/>
      <c r="AS10" s="41"/>
      <c r="AT10" s="34">
        <f>データ!W6</f>
        <v>36.130000000000003</v>
      </c>
      <c r="AU10" s="34"/>
      <c r="AV10" s="34"/>
      <c r="AW10" s="34"/>
      <c r="AX10" s="34"/>
      <c r="AY10" s="34"/>
      <c r="AZ10" s="34"/>
      <c r="BA10" s="34"/>
      <c r="BB10" s="34">
        <f>データ!X6</f>
        <v>360.67</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118</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117</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44</v>
      </c>
      <c r="O86" s="12" t="str">
        <f>データ!EO6</f>
        <v>【-】</v>
      </c>
    </row>
  </sheetData>
  <sheetProtection algorithmName="SHA-512" hashValue="Qv96h/xUI4qmoH0Famd/1DYwG8RQKp8HYnru80CoN/giPQnQREEzCcCMaliv4qRCDygrdJ1lXbyCD9WsMhDq/w==" saltValue="0wnUlqT7IFqREc5+2nPzT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56</v>
      </c>
      <c r="B4" s="16"/>
      <c r="C4" s="16"/>
      <c r="D4" s="16"/>
      <c r="E4" s="16"/>
      <c r="F4" s="16"/>
      <c r="G4" s="16"/>
      <c r="H4" s="75"/>
      <c r="I4" s="76"/>
      <c r="J4" s="76"/>
      <c r="K4" s="76"/>
      <c r="L4" s="76"/>
      <c r="M4" s="76"/>
      <c r="N4" s="76"/>
      <c r="O4" s="76"/>
      <c r="P4" s="76"/>
      <c r="Q4" s="76"/>
      <c r="R4" s="76"/>
      <c r="S4" s="76"/>
      <c r="T4" s="76"/>
      <c r="U4" s="76"/>
      <c r="V4" s="76"/>
      <c r="W4" s="76"/>
      <c r="X4" s="77"/>
      <c r="Y4" s="71" t="s">
        <v>57</v>
      </c>
      <c r="Z4" s="71"/>
      <c r="AA4" s="71"/>
      <c r="AB4" s="71"/>
      <c r="AC4" s="71"/>
      <c r="AD4" s="71"/>
      <c r="AE4" s="71"/>
      <c r="AF4" s="71"/>
      <c r="AG4" s="71"/>
      <c r="AH4" s="71"/>
      <c r="AI4" s="71"/>
      <c r="AJ4" s="71" t="s">
        <v>58</v>
      </c>
      <c r="AK4" s="71"/>
      <c r="AL4" s="71"/>
      <c r="AM4" s="71"/>
      <c r="AN4" s="71"/>
      <c r="AO4" s="71"/>
      <c r="AP4" s="71"/>
      <c r="AQ4" s="71"/>
      <c r="AR4" s="71"/>
      <c r="AS4" s="71"/>
      <c r="AT4" s="71"/>
      <c r="AU4" s="71" t="s">
        <v>59</v>
      </c>
      <c r="AV4" s="71"/>
      <c r="AW4" s="71"/>
      <c r="AX4" s="71"/>
      <c r="AY4" s="71"/>
      <c r="AZ4" s="71"/>
      <c r="BA4" s="71"/>
      <c r="BB4" s="71"/>
      <c r="BC4" s="71"/>
      <c r="BD4" s="71"/>
      <c r="BE4" s="71"/>
      <c r="BF4" s="71" t="s">
        <v>60</v>
      </c>
      <c r="BG4" s="71"/>
      <c r="BH4" s="71"/>
      <c r="BI4" s="71"/>
      <c r="BJ4" s="71"/>
      <c r="BK4" s="71"/>
      <c r="BL4" s="71"/>
      <c r="BM4" s="71"/>
      <c r="BN4" s="71"/>
      <c r="BO4" s="71"/>
      <c r="BP4" s="71"/>
      <c r="BQ4" s="71" t="s">
        <v>61</v>
      </c>
      <c r="BR4" s="71"/>
      <c r="BS4" s="71"/>
      <c r="BT4" s="71"/>
      <c r="BU4" s="71"/>
      <c r="BV4" s="71"/>
      <c r="BW4" s="71"/>
      <c r="BX4" s="71"/>
      <c r="BY4" s="71"/>
      <c r="BZ4" s="71"/>
      <c r="CA4" s="71"/>
      <c r="CB4" s="71" t="s">
        <v>62</v>
      </c>
      <c r="CC4" s="71"/>
      <c r="CD4" s="71"/>
      <c r="CE4" s="71"/>
      <c r="CF4" s="71"/>
      <c r="CG4" s="71"/>
      <c r="CH4" s="71"/>
      <c r="CI4" s="71"/>
      <c r="CJ4" s="71"/>
      <c r="CK4" s="71"/>
      <c r="CL4" s="71"/>
      <c r="CM4" s="71" t="s">
        <v>63</v>
      </c>
      <c r="CN4" s="71"/>
      <c r="CO4" s="71"/>
      <c r="CP4" s="71"/>
      <c r="CQ4" s="71"/>
      <c r="CR4" s="71"/>
      <c r="CS4" s="71"/>
      <c r="CT4" s="71"/>
      <c r="CU4" s="71"/>
      <c r="CV4" s="71"/>
      <c r="CW4" s="71"/>
      <c r="CX4" s="71" t="s">
        <v>64</v>
      </c>
      <c r="CY4" s="71"/>
      <c r="CZ4" s="71"/>
      <c r="DA4" s="71"/>
      <c r="DB4" s="71"/>
      <c r="DC4" s="71"/>
      <c r="DD4" s="71"/>
      <c r="DE4" s="71"/>
      <c r="DF4" s="71"/>
      <c r="DG4" s="71"/>
      <c r="DH4" s="71"/>
      <c r="DI4" s="71" t="s">
        <v>65</v>
      </c>
      <c r="DJ4" s="71"/>
      <c r="DK4" s="71"/>
      <c r="DL4" s="71"/>
      <c r="DM4" s="71"/>
      <c r="DN4" s="71"/>
      <c r="DO4" s="71"/>
      <c r="DP4" s="71"/>
      <c r="DQ4" s="71"/>
      <c r="DR4" s="71"/>
      <c r="DS4" s="71"/>
      <c r="DT4" s="71" t="s">
        <v>66</v>
      </c>
      <c r="DU4" s="71"/>
      <c r="DV4" s="71"/>
      <c r="DW4" s="71"/>
      <c r="DX4" s="71"/>
      <c r="DY4" s="71"/>
      <c r="DZ4" s="71"/>
      <c r="EA4" s="71"/>
      <c r="EB4" s="71"/>
      <c r="EC4" s="71"/>
      <c r="ED4" s="71"/>
      <c r="EE4" s="71" t="s">
        <v>67</v>
      </c>
      <c r="EF4" s="71"/>
      <c r="EG4" s="71"/>
      <c r="EH4" s="71"/>
      <c r="EI4" s="71"/>
      <c r="EJ4" s="71"/>
      <c r="EK4" s="71"/>
      <c r="EL4" s="71"/>
      <c r="EM4" s="71"/>
      <c r="EN4" s="71"/>
      <c r="EO4" s="71"/>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2023</v>
      </c>
      <c r="C6" s="19">
        <f t="shared" ref="C6:X6" si="3">C7</f>
        <v>342149</v>
      </c>
      <c r="D6" s="19">
        <f t="shared" si="3"/>
        <v>47</v>
      </c>
      <c r="E6" s="19">
        <f t="shared" si="3"/>
        <v>18</v>
      </c>
      <c r="F6" s="19">
        <f t="shared" si="3"/>
        <v>0</v>
      </c>
      <c r="G6" s="19">
        <f t="shared" si="3"/>
        <v>0</v>
      </c>
      <c r="H6" s="19" t="str">
        <f t="shared" si="3"/>
        <v>広島県　安芸高田市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49.43</v>
      </c>
      <c r="Q6" s="20">
        <f t="shared" si="3"/>
        <v>100</v>
      </c>
      <c r="R6" s="20">
        <f t="shared" si="3"/>
        <v>4323</v>
      </c>
      <c r="S6" s="20">
        <f t="shared" si="3"/>
        <v>26611</v>
      </c>
      <c r="T6" s="20">
        <f t="shared" si="3"/>
        <v>537.71</v>
      </c>
      <c r="U6" s="20">
        <f t="shared" si="3"/>
        <v>49.49</v>
      </c>
      <c r="V6" s="20">
        <f t="shared" si="3"/>
        <v>13031</v>
      </c>
      <c r="W6" s="20">
        <f t="shared" si="3"/>
        <v>36.130000000000003</v>
      </c>
      <c r="X6" s="20">
        <f t="shared" si="3"/>
        <v>360.67</v>
      </c>
      <c r="Y6" s="21">
        <f>IF(Y7="",NA(),Y7)</f>
        <v>96.24</v>
      </c>
      <c r="Z6" s="21">
        <f t="shared" ref="Z6:AH6" si="4">IF(Z7="",NA(),Z7)</f>
        <v>98.36</v>
      </c>
      <c r="AA6" s="21">
        <f t="shared" si="4"/>
        <v>97.43</v>
      </c>
      <c r="AB6" s="21">
        <f t="shared" si="4"/>
        <v>96.55</v>
      </c>
      <c r="AC6" s="21">
        <f t="shared" si="4"/>
        <v>97.3</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56.58</v>
      </c>
      <c r="BR6" s="21">
        <f t="shared" ref="BR6:BZ6" si="8">IF(BR7="",NA(),BR7)</f>
        <v>57.08</v>
      </c>
      <c r="BS6" s="21">
        <f t="shared" si="8"/>
        <v>52.52</v>
      </c>
      <c r="BT6" s="21">
        <f t="shared" si="8"/>
        <v>54.29</v>
      </c>
      <c r="BU6" s="21">
        <f t="shared" si="8"/>
        <v>63.1</v>
      </c>
      <c r="BV6" s="21">
        <f t="shared" si="8"/>
        <v>62.5</v>
      </c>
      <c r="BW6" s="21">
        <f t="shared" si="8"/>
        <v>60.59</v>
      </c>
      <c r="BX6" s="21">
        <f t="shared" si="8"/>
        <v>60</v>
      </c>
      <c r="BY6" s="21">
        <f t="shared" si="8"/>
        <v>59.01</v>
      </c>
      <c r="BZ6" s="21">
        <f t="shared" si="8"/>
        <v>56.06</v>
      </c>
      <c r="CA6" s="20" t="str">
        <f>IF(CA7="","",IF(CA7="-","【-】","【"&amp;SUBSTITUTE(TEXT(CA7,"#,##0.00"),"-","△")&amp;"】"))</f>
        <v>【53.65】</v>
      </c>
      <c r="CB6" s="21">
        <f>IF(CB7="",NA(),CB7)</f>
        <v>368.61</v>
      </c>
      <c r="CC6" s="21">
        <f t="shared" ref="CC6:CK6" si="9">IF(CC7="",NA(),CC7)</f>
        <v>371.68</v>
      </c>
      <c r="CD6" s="21">
        <f t="shared" si="9"/>
        <v>405.76</v>
      </c>
      <c r="CE6" s="21">
        <f t="shared" si="9"/>
        <v>394.1</v>
      </c>
      <c r="CF6" s="21">
        <f t="shared" si="9"/>
        <v>345.05</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46.13</v>
      </c>
      <c r="CN6" s="21">
        <f t="shared" ref="CN6:CV6" si="10">IF(CN7="",NA(),CN7)</f>
        <v>47.26</v>
      </c>
      <c r="CO6" s="21">
        <f t="shared" si="10"/>
        <v>46.9</v>
      </c>
      <c r="CP6" s="21">
        <f t="shared" si="10"/>
        <v>47.95</v>
      </c>
      <c r="CQ6" s="21">
        <f t="shared" si="10"/>
        <v>48.13</v>
      </c>
      <c r="CR6" s="21">
        <f t="shared" si="10"/>
        <v>59.64</v>
      </c>
      <c r="CS6" s="21">
        <f t="shared" si="10"/>
        <v>58.19</v>
      </c>
      <c r="CT6" s="21">
        <f t="shared" si="10"/>
        <v>56.52</v>
      </c>
      <c r="CU6" s="21">
        <f t="shared" si="10"/>
        <v>88.45</v>
      </c>
      <c r="CV6" s="21">
        <f t="shared" si="10"/>
        <v>54.08</v>
      </c>
      <c r="CW6" s="20" t="str">
        <f>IF(CW7="","",IF(CW7="-","【-】","【"&amp;SUBSTITUTE(TEXT(CW7,"#,##0.00"),"-","△")&amp;"】"))</f>
        <v>【54.61】</v>
      </c>
      <c r="CX6" s="21">
        <f>IF(CX7="",NA(),CX7)</f>
        <v>60.96</v>
      </c>
      <c r="CY6" s="21">
        <f t="shared" ref="CY6:DG6" si="11">IF(CY7="",NA(),CY7)</f>
        <v>62</v>
      </c>
      <c r="CZ6" s="21">
        <f t="shared" si="11"/>
        <v>63.81</v>
      </c>
      <c r="DA6" s="21">
        <f t="shared" si="11"/>
        <v>63.88</v>
      </c>
      <c r="DB6" s="21">
        <f t="shared" si="11"/>
        <v>65.34</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342149</v>
      </c>
      <c r="D7" s="23">
        <v>47</v>
      </c>
      <c r="E7" s="23">
        <v>18</v>
      </c>
      <c r="F7" s="23">
        <v>0</v>
      </c>
      <c r="G7" s="23">
        <v>0</v>
      </c>
      <c r="H7" s="23" t="s">
        <v>97</v>
      </c>
      <c r="I7" s="23" t="s">
        <v>98</v>
      </c>
      <c r="J7" s="23" t="s">
        <v>99</v>
      </c>
      <c r="K7" s="23" t="s">
        <v>100</v>
      </c>
      <c r="L7" s="23" t="s">
        <v>101</v>
      </c>
      <c r="M7" s="23" t="s">
        <v>102</v>
      </c>
      <c r="N7" s="24" t="s">
        <v>103</v>
      </c>
      <c r="O7" s="24" t="s">
        <v>104</v>
      </c>
      <c r="P7" s="24">
        <v>49.43</v>
      </c>
      <c r="Q7" s="24">
        <v>100</v>
      </c>
      <c r="R7" s="24">
        <v>4323</v>
      </c>
      <c r="S7" s="24">
        <v>26611</v>
      </c>
      <c r="T7" s="24">
        <v>537.71</v>
      </c>
      <c r="U7" s="24">
        <v>49.49</v>
      </c>
      <c r="V7" s="24">
        <v>13031</v>
      </c>
      <c r="W7" s="24">
        <v>36.130000000000003</v>
      </c>
      <c r="X7" s="24">
        <v>360.67</v>
      </c>
      <c r="Y7" s="24">
        <v>96.24</v>
      </c>
      <c r="Z7" s="24">
        <v>98.36</v>
      </c>
      <c r="AA7" s="24">
        <v>97.43</v>
      </c>
      <c r="AB7" s="24">
        <v>96.55</v>
      </c>
      <c r="AC7" s="24">
        <v>97.3</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270.57</v>
      </c>
      <c r="BL7" s="24">
        <v>294.27</v>
      </c>
      <c r="BM7" s="24">
        <v>294.08999999999997</v>
      </c>
      <c r="BN7" s="24">
        <v>294.08999999999997</v>
      </c>
      <c r="BO7" s="24">
        <v>338.47</v>
      </c>
      <c r="BP7" s="24">
        <v>349.83</v>
      </c>
      <c r="BQ7" s="24">
        <v>56.58</v>
      </c>
      <c r="BR7" s="24">
        <v>57.08</v>
      </c>
      <c r="BS7" s="24">
        <v>52.52</v>
      </c>
      <c r="BT7" s="24">
        <v>54.29</v>
      </c>
      <c r="BU7" s="24">
        <v>63.1</v>
      </c>
      <c r="BV7" s="24">
        <v>62.5</v>
      </c>
      <c r="BW7" s="24">
        <v>60.59</v>
      </c>
      <c r="BX7" s="24">
        <v>60</v>
      </c>
      <c r="BY7" s="24">
        <v>59.01</v>
      </c>
      <c r="BZ7" s="24">
        <v>56.06</v>
      </c>
      <c r="CA7" s="24">
        <v>53.65</v>
      </c>
      <c r="CB7" s="24">
        <v>368.61</v>
      </c>
      <c r="CC7" s="24">
        <v>371.68</v>
      </c>
      <c r="CD7" s="24">
        <v>405.76</v>
      </c>
      <c r="CE7" s="24">
        <v>394.1</v>
      </c>
      <c r="CF7" s="24">
        <v>345.05</v>
      </c>
      <c r="CG7" s="24">
        <v>269.33</v>
      </c>
      <c r="CH7" s="24">
        <v>280.23</v>
      </c>
      <c r="CI7" s="24">
        <v>282.70999999999998</v>
      </c>
      <c r="CJ7" s="24">
        <v>291.82</v>
      </c>
      <c r="CK7" s="24">
        <v>304.36</v>
      </c>
      <c r="CL7" s="24">
        <v>307.86</v>
      </c>
      <c r="CM7" s="24">
        <v>46.13</v>
      </c>
      <c r="CN7" s="24">
        <v>47.26</v>
      </c>
      <c r="CO7" s="24">
        <v>46.9</v>
      </c>
      <c r="CP7" s="24">
        <v>47.95</v>
      </c>
      <c r="CQ7" s="24">
        <v>48.13</v>
      </c>
      <c r="CR7" s="24">
        <v>59.64</v>
      </c>
      <c r="CS7" s="24">
        <v>58.19</v>
      </c>
      <c r="CT7" s="24">
        <v>56.52</v>
      </c>
      <c r="CU7" s="24">
        <v>88.45</v>
      </c>
      <c r="CV7" s="24">
        <v>54.08</v>
      </c>
      <c r="CW7" s="24">
        <v>54.61</v>
      </c>
      <c r="CX7" s="24">
        <v>60.96</v>
      </c>
      <c r="CY7" s="24">
        <v>62</v>
      </c>
      <c r="CZ7" s="24">
        <v>63.81</v>
      </c>
      <c r="DA7" s="24">
        <v>63.88</v>
      </c>
      <c r="DB7" s="24">
        <v>65.34</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103</v>
      </c>
      <c r="EF7" s="24" t="s">
        <v>103</v>
      </c>
      <c r="EG7" s="24" t="s">
        <v>103</v>
      </c>
      <c r="EH7" s="24" t="s">
        <v>103</v>
      </c>
      <c r="EI7" s="24" t="s">
        <v>103</v>
      </c>
      <c r="EJ7" s="24" t="s">
        <v>103</v>
      </c>
      <c r="EK7" s="24" t="s">
        <v>103</v>
      </c>
      <c r="EL7" s="24" t="s">
        <v>103</v>
      </c>
      <c r="EM7" s="24" t="s">
        <v>103</v>
      </c>
      <c r="EN7" s="24" t="s">
        <v>103</v>
      </c>
      <c r="EO7" s="24" t="s">
        <v>103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110</v>
      </c>
    </row>
    <row r="12" spans="1:145" x14ac:dyDescent="0.15">
      <c r="B12">
        <v>1</v>
      </c>
      <c r="C12">
        <v>1</v>
      </c>
      <c r="D12">
        <v>2</v>
      </c>
      <c r="E12">
        <v>3</v>
      </c>
      <c r="F12">
        <v>4</v>
      </c>
      <c r="G12" t="s">
        <v>111</v>
      </c>
    </row>
    <row r="13" spans="1:145" x14ac:dyDescent="0.15">
      <c r="B13" t="s">
        <v>112</v>
      </c>
      <c r="C13" t="s">
        <v>113</v>
      </c>
      <c r="D13" t="s">
        <v>114</v>
      </c>
      <c r="E13" t="s">
        <v>113</v>
      </c>
      <c r="F13" t="s">
        <v>113</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翔太郎</cp:lastModifiedBy>
  <cp:lastPrinted>2025-01-29T02:49:18Z</cp:lastPrinted>
  <dcterms:created xsi:type="dcterms:W3CDTF">2025-01-24T07:41:08Z</dcterms:created>
  <dcterms:modified xsi:type="dcterms:W3CDTF">2025-02-25T06:37:47Z</dcterms:modified>
  <cp:category/>
</cp:coreProperties>
</file>