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mc:Choice Requires="x15">
      <x15ac:absPath xmlns:x15ac="http://schemas.microsoft.com/office/spreadsheetml/2010/11/ac" url="O:\文書：02財政係\2024（R06）\20共通\2001庶務\01照会・回答(5年,3年)\01 財政\250127_（2月3日〆）【広島県市町行財政課】公営企業に係る経営比較分析表（令和５年度決算）の分析等について（依頼）\05 県追加確認\修正回答\"/>
    </mc:Choice>
  </mc:AlternateContent>
  <workbookProtection workbookAlgorithmName="SHA-512" workbookHashValue="p18H9BbY8bqLehRJU7DzxYdGcxsgLyh8KH+cb4uXcg7XOCLxq1zULC48lnZW1dFzX/tR8VIokfSjmJiW4uv2sQ==" workbookSaltValue="sUWQgTVyA7ZkrJ91gmh6Cg==" workbookSpinCount="100000" lockStructure="1"/>
  <bookViews>
    <workbookView xWindow="0" yWindow="0" windowWidth="23040" windowHeight="9210"/>
  </bookViews>
  <sheets>
    <sheet name="法適用_下水道事業" sheetId="4" r:id="rId1"/>
    <sheet name="データ" sheetId="5" state="hidden" r:id="rId2"/>
  </sheets>
  <calcPr calcId="162913"/>
  <extLst>
    <ext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BB10" i="4"/>
  <c r="AT10" i="4"/>
  <c r="P10" i="4"/>
  <c r="AT8" i="4"/>
  <c r="W8" i="4"/>
  <c r="P8" i="4"/>
  <c r="B6" i="4"/>
</calcChain>
</file>

<file path=xl/sharedStrings.xml><?xml version="1.0" encoding="utf-8"?>
<sst xmlns="http://schemas.openxmlformats.org/spreadsheetml/2006/main" count="253" uniqueCount="117">
  <si>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</si>
  <si>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</si>
  <si>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</si>
  <si>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</si>
  <si>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</si>
  <si>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</si>
  <si>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</si>
  <si>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</si>
  <si>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</si>
  <si>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</si>
  <si>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</si>
  <si>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</si>
  <si>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</si>
  <si>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</si>
  <si>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</si>
  <si>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</si>
  <si>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</si>
  <si>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</si>
  <si>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</si>
  <si>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</si>
  <si>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</si>
  <si>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</si>
  <si>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</si>
  <si>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</si>
  <si>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</si>
  <si>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</si>
  <si>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</si>
  <si>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</si>
  <si>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</si>
  <si>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</si>
  <si>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</si>
  <si>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</si>
  <si>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</si>
  <si>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</si>
  <si>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</si>
  <si>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</si>
  <si>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</si>
  <si>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</si>
  <si>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</si>
  <si>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</si>
  <si>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</si>
  <si>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</si>
  <si>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</si>
  <si>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</si>
  <si>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</si>
  <si>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</si>
  <si>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</si>
  <si>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</si>
  <si>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</si>
  <si>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</si>
  <si>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</si>
  <si>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</si>
  <si>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</si>
  <si>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</si>
  <si>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</si>
  <si>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</si>
  <si>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</si>
  <si>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</si>
  <si>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</si>
  <si>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</si>
  <si>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</si>
  <si>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</si>
  <si>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</si>
  <si>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</si>
  <si>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</si>
  <si>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</si>
  <si>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</si>
  <si>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</si>
  <si>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</si>
  <si>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</si>
  <si>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</si>
  <si>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</si>
  <si>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</si>
  <si>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</si>
  <si>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</si>
  <si>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</si>
  <si>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</si>
  <si>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</si>
  <si>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</si>
  <si>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</si>
  <si>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</si>
  <si>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</si>
  <si>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</si>
  <si>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</si>
  <si>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</si>
  <si>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</si>
  <si>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</si>
  <si>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</si>
  <si>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</si>
  <si>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</si>
  <si>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</si>
  <si>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</si>
  <si>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</si>
  <si>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</si>
  <si>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</si>
  <si>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</si>
  <si>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</si>
  <si>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</si>
  <si>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</si>
  <si>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</si>
  <si>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</si>
  <si>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</si>
  <si>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</si>
  <si>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</si>
  <si>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</si>
  <si>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</si>
  <si>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</si>
  <si>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</si>
  <si>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</si>
  <si>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</si>
  <si>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</si>
  <si>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</si>
  <si>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</si>
  <si>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</si>
  <si>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平成6年度から供用開始した向原浄化センターは、長寿命化計画を策定した平成29年度から令和2年度の5年間で対策事業を実施した。令和3年度からはストックマネジマント計画により、甲田浄化センターの対策事業を実施している。他の施設（八千代浄化センター）についても、施設の老朽化や耐用年数を考慮し、ストックマネジメント計画により計画的な更新を実施していく。</t>
    <phoneticPr fontId="4"/>
  </si>
  <si>
    <t>　単年度収支を表す「①経常収支比率」は、117.81%（前年度109.25%）となっており、前年度から上昇している。これは使用料を令和5年12月使用分から10%改定したことによるものもあるが、依然として他会計補助金によるものが大きく、使用料以外の収入に依存している状況である。更なる経費削減を行うとともに引続き使用料の見直しが必要である。
　処理区域内で水洗化している人口の割合を示す「⑧水洗化率」は87.81%（前年度86.79%）で若干増加している。「⑤経費回収率」は60.74%（前年度65.66%）で下降している。1㎥当たりの処理に要した費用を示す「⑥汚水処理原価」は340.67円（前年度309.54円）で前年度に比べ増加している。
　また、施設の一日の処理能力に対する平均処理水量の割合を示す「⑦施設利用率」は55.89%（前年度54.54%）で若干の増加をしている。人口減少の影響から施設利用率の増加につながっていないものと考えられる。</t>
    <rPh sb="65" eb="67">
      <t>レイワ</t>
    </rPh>
    <phoneticPr fontId="4"/>
  </si>
  <si>
    <t>　平成29年度から令和8年度の経営戦略を、中間年度である令和3年度に見直しを行っているが、令和6年度において更なる見直しを行い、経営状況を把握し事業の継続を目的として、計画の見える化を行い効率性・健全性を高めていく。
　また、加入促進による水洗化率の向上や定期的な使用料改定による収入確保に努めていく。施設については、老朽化する施設や機器類を維持管理面からの視点を含め、計画的かつ効率的な更新を実施していく必要がある。</t>
    <rPh sb="45" eb="47">
      <t>レイワ</t>
    </rPh>
    <rPh sb="61" eb="62">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</si>
</sst>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1D2B-4788-A26D-24AB088BE29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0.39</c:v>
                </c:pt>
                <c:pt idx="2">
                  <c:v>0.1</c:v>
                </c:pt>
                <c:pt idx="3">
                  <c:v>0.08</c:v>
                </c:pt>
                <c:pt idx="4">
                  <c:v>0.06</c:v>
                </c:pt>
              </c:numCache>
            </c:numRef>
          </c:val>
          <c:smooth val="0"/>
          <c:extLst>
            <c:ext xmlns:c16="http://schemas.microsoft.com/office/drawing/2014/chart" uri="{C3380CC4-5D6E-409C-BE32-E72D297353CC}">
              <c16:uniqueId val="{00000001-1D2B-4788-A26D-24AB088BE29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53.89</c:v>
                </c:pt>
                <c:pt idx="2">
                  <c:v>58.49</c:v>
                </c:pt>
                <c:pt idx="3">
                  <c:v>54.54</c:v>
                </c:pt>
                <c:pt idx="4">
                  <c:v>55.89</c:v>
                </c:pt>
              </c:numCache>
            </c:numRef>
          </c:val>
          <c:extLst>
            <c:ext xmlns:c16="http://schemas.microsoft.com/office/drawing/2014/chart" uri="{C3380CC4-5D6E-409C-BE32-E72D297353CC}">
              <c16:uniqueId val="{00000000-5351-47A8-8487-10E00DEDFDD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42.4</c:v>
                </c:pt>
                <c:pt idx="2">
                  <c:v>42.28</c:v>
                </c:pt>
                <c:pt idx="3">
                  <c:v>41.06</c:v>
                </c:pt>
                <c:pt idx="4">
                  <c:v>42.09</c:v>
                </c:pt>
              </c:numCache>
            </c:numRef>
          </c:val>
          <c:smooth val="0"/>
          <c:extLst>
            <c:ext xmlns:c16="http://schemas.microsoft.com/office/drawing/2014/chart" uri="{C3380CC4-5D6E-409C-BE32-E72D297353CC}">
              <c16:uniqueId val="{00000001-5351-47A8-8487-10E00DEDFDD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84.67</c:v>
                </c:pt>
                <c:pt idx="2">
                  <c:v>85.31</c:v>
                </c:pt>
                <c:pt idx="3">
                  <c:v>86.79</c:v>
                </c:pt>
                <c:pt idx="4">
                  <c:v>87.81</c:v>
                </c:pt>
              </c:numCache>
            </c:numRef>
          </c:val>
          <c:extLst>
            <c:ext xmlns:c16="http://schemas.microsoft.com/office/drawing/2014/chart" uri="{C3380CC4-5D6E-409C-BE32-E72D297353CC}">
              <c16:uniqueId val="{00000000-DFE3-4EA6-B610-80483CB49BF4}"/>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84.19</c:v>
                </c:pt>
                <c:pt idx="2">
                  <c:v>84.34</c:v>
                </c:pt>
                <c:pt idx="3">
                  <c:v>84.34</c:v>
                </c:pt>
                <c:pt idx="4">
                  <c:v>84.73</c:v>
                </c:pt>
              </c:numCache>
            </c:numRef>
          </c:val>
          <c:smooth val="0"/>
          <c:extLst>
            <c:ext xmlns:c16="http://schemas.microsoft.com/office/drawing/2014/chart" uri="{C3380CC4-5D6E-409C-BE32-E72D297353CC}">
              <c16:uniqueId val="{00000001-DFE3-4EA6-B610-80483CB49BF4}"/>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115.53</c:v>
                </c:pt>
                <c:pt idx="2">
                  <c:v>109.2</c:v>
                </c:pt>
                <c:pt idx="3">
                  <c:v>109.25</c:v>
                </c:pt>
                <c:pt idx="4">
                  <c:v>117.81</c:v>
                </c:pt>
              </c:numCache>
            </c:numRef>
          </c:val>
          <c:extLst>
            <c:ext xmlns:c16="http://schemas.microsoft.com/office/drawing/2014/chart" uri="{C3380CC4-5D6E-409C-BE32-E72D297353CC}">
              <c16:uniqueId val="{00000000-194A-42DA-A9FD-CBA16BC9CAC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105.78</c:v>
                </c:pt>
                <c:pt idx="2">
                  <c:v>106.09</c:v>
                </c:pt>
                <c:pt idx="3">
                  <c:v>106.44</c:v>
                </c:pt>
                <c:pt idx="4">
                  <c:v>107.11</c:v>
                </c:pt>
              </c:numCache>
            </c:numRef>
          </c:val>
          <c:smooth val="0"/>
          <c:extLst>
            <c:ext xmlns:c16="http://schemas.microsoft.com/office/drawing/2014/chart" uri="{C3380CC4-5D6E-409C-BE32-E72D297353CC}">
              <c16:uniqueId val="{00000001-194A-42DA-A9FD-CBA16BC9CAC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42.27</c:v>
                </c:pt>
                <c:pt idx="2">
                  <c:v>44.24</c:v>
                </c:pt>
                <c:pt idx="3">
                  <c:v>46.21</c:v>
                </c:pt>
                <c:pt idx="4">
                  <c:v>48.07</c:v>
                </c:pt>
              </c:numCache>
            </c:numRef>
          </c:val>
          <c:extLst>
            <c:ext xmlns:c16="http://schemas.microsoft.com/office/drawing/2014/chart" uri="{C3380CC4-5D6E-409C-BE32-E72D297353CC}">
              <c16:uniqueId val="{00000000-E415-4679-B28B-1F4DE33A87F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21.36</c:v>
                </c:pt>
                <c:pt idx="2">
                  <c:v>22.79</c:v>
                </c:pt>
                <c:pt idx="3">
                  <c:v>24.8</c:v>
                </c:pt>
                <c:pt idx="4">
                  <c:v>26.77</c:v>
                </c:pt>
              </c:numCache>
            </c:numRef>
          </c:val>
          <c:smooth val="0"/>
          <c:extLst>
            <c:ext xmlns:c16="http://schemas.microsoft.com/office/drawing/2014/chart" uri="{C3380CC4-5D6E-409C-BE32-E72D297353CC}">
              <c16:uniqueId val="{00000001-E415-4679-B28B-1F4DE33A87F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C8E5-4568-AAC7-2339F78948C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0.01</c:v>
                </c:pt>
                <c:pt idx="2">
                  <c:v>0.01</c:v>
                </c:pt>
                <c:pt idx="3">
                  <c:v>0.02</c:v>
                </c:pt>
                <c:pt idx="4">
                  <c:v>7.0000000000000007E-2</c:v>
                </c:pt>
              </c:numCache>
            </c:numRef>
          </c:val>
          <c:smooth val="0"/>
          <c:extLst>
            <c:ext xmlns:c16="http://schemas.microsoft.com/office/drawing/2014/chart" uri="{C3380CC4-5D6E-409C-BE32-E72D297353CC}">
              <c16:uniqueId val="{00000001-C8E5-4568-AAC7-2339F78948C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E5B-4447-8EFA-5923CEB747E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63.96</c:v>
                </c:pt>
                <c:pt idx="2">
                  <c:v>69.42</c:v>
                </c:pt>
                <c:pt idx="3">
                  <c:v>72.86</c:v>
                </c:pt>
                <c:pt idx="4">
                  <c:v>69.540000000000006</c:v>
                </c:pt>
              </c:numCache>
            </c:numRef>
          </c:val>
          <c:smooth val="0"/>
          <c:extLst>
            <c:ext xmlns:c16="http://schemas.microsoft.com/office/drawing/2014/chart" uri="{C3380CC4-5D6E-409C-BE32-E72D297353CC}">
              <c16:uniqueId val="{00000001-FE5B-4447-8EFA-5923CEB747E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60.89</c:v>
                </c:pt>
                <c:pt idx="2">
                  <c:v>30.12</c:v>
                </c:pt>
                <c:pt idx="3">
                  <c:v>24.66</c:v>
                </c:pt>
                <c:pt idx="4">
                  <c:v>51.04</c:v>
                </c:pt>
              </c:numCache>
            </c:numRef>
          </c:val>
          <c:extLst>
            <c:ext xmlns:c16="http://schemas.microsoft.com/office/drawing/2014/chart" uri="{C3380CC4-5D6E-409C-BE32-E72D297353CC}">
              <c16:uniqueId val="{00000000-4119-4435-8BB8-071FE8A99AA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44.24</c:v>
                </c:pt>
                <c:pt idx="2">
                  <c:v>43.07</c:v>
                </c:pt>
                <c:pt idx="3">
                  <c:v>45.42</c:v>
                </c:pt>
                <c:pt idx="4">
                  <c:v>50.63</c:v>
                </c:pt>
              </c:numCache>
            </c:numRef>
          </c:val>
          <c:smooth val="0"/>
          <c:extLst>
            <c:ext xmlns:c16="http://schemas.microsoft.com/office/drawing/2014/chart" uri="{C3380CC4-5D6E-409C-BE32-E72D297353CC}">
              <c16:uniqueId val="{00000001-4119-4435-8BB8-071FE8A99AA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243-48DF-9A85-5C7849B2B3A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1258.43</c:v>
                </c:pt>
                <c:pt idx="2">
                  <c:v>1163.75</c:v>
                </c:pt>
                <c:pt idx="3">
                  <c:v>1195.47</c:v>
                </c:pt>
                <c:pt idx="4">
                  <c:v>1168.69</c:v>
                </c:pt>
              </c:numCache>
            </c:numRef>
          </c:val>
          <c:smooth val="0"/>
          <c:extLst>
            <c:ext xmlns:c16="http://schemas.microsoft.com/office/drawing/2014/chart" uri="{C3380CC4-5D6E-409C-BE32-E72D297353CC}">
              <c16:uniqueId val="{00000001-E243-48DF-9A85-5C7849B2B3A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71.39</c:v>
                </c:pt>
                <c:pt idx="2">
                  <c:v>66.459999999999994</c:v>
                </c:pt>
                <c:pt idx="3">
                  <c:v>65.66</c:v>
                </c:pt>
                <c:pt idx="4">
                  <c:v>60.74</c:v>
                </c:pt>
              </c:numCache>
            </c:numRef>
          </c:val>
          <c:extLst>
            <c:ext xmlns:c16="http://schemas.microsoft.com/office/drawing/2014/chart" uri="{C3380CC4-5D6E-409C-BE32-E72D297353CC}">
              <c16:uniqueId val="{00000000-415F-4683-96AB-D9F953C4669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73.36</c:v>
                </c:pt>
                <c:pt idx="2">
                  <c:v>72.599999999999994</c:v>
                </c:pt>
                <c:pt idx="3">
                  <c:v>69.430000000000007</c:v>
                </c:pt>
                <c:pt idx="4">
                  <c:v>70.709999999999994</c:v>
                </c:pt>
              </c:numCache>
            </c:numRef>
          </c:val>
          <c:smooth val="0"/>
          <c:extLst>
            <c:ext xmlns:c16="http://schemas.microsoft.com/office/drawing/2014/chart" uri="{C3380CC4-5D6E-409C-BE32-E72D297353CC}">
              <c16:uniqueId val="{00000001-415F-4683-96AB-D9F953C4669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283.58</c:v>
                </c:pt>
                <c:pt idx="2">
                  <c:v>305.68</c:v>
                </c:pt>
                <c:pt idx="3">
                  <c:v>309.54000000000002</c:v>
                </c:pt>
                <c:pt idx="4">
                  <c:v>340.67</c:v>
                </c:pt>
              </c:numCache>
            </c:numRef>
          </c:val>
          <c:extLst>
            <c:ext xmlns:c16="http://schemas.microsoft.com/office/drawing/2014/chart" uri="{C3380CC4-5D6E-409C-BE32-E72D297353CC}">
              <c16:uniqueId val="{00000000-E184-4E47-AC12-02967648084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224.88</c:v>
                </c:pt>
                <c:pt idx="2">
                  <c:v>228.64</c:v>
                </c:pt>
                <c:pt idx="3">
                  <c:v>239.46</c:v>
                </c:pt>
                <c:pt idx="4">
                  <c:v>233.15</c:v>
                </c:pt>
              </c:numCache>
            </c:numRef>
          </c:val>
          <c:smooth val="0"/>
          <c:extLst>
            <c:ext xmlns:c16="http://schemas.microsoft.com/office/drawing/2014/chart" uri="{C3380CC4-5D6E-409C-BE32-E72D297353CC}">
              <c16:uniqueId val="{00000001-E184-4E47-AC12-02967648084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広島県　安芸高田市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特定環境保全公共下水道</v>
      </c>
      <c r="Q8" s="64"/>
      <c r="R8" s="64"/>
      <c r="S8" s="64"/>
      <c r="T8" s="64"/>
      <c r="U8" s="64"/>
      <c r="V8" s="64"/>
      <c r="W8" s="64" t="str">
        <f>データ!L6</f>
        <v>D2</v>
      </c>
      <c r="X8" s="64"/>
      <c r="Y8" s="64"/>
      <c r="Z8" s="64"/>
      <c r="AA8" s="64"/>
      <c r="AB8" s="64"/>
      <c r="AC8" s="64"/>
      <c r="AD8" s="65" t="str">
        <f>データ!$M$6</f>
        <v>非設置</v>
      </c>
      <c r="AE8" s="65"/>
      <c r="AF8" s="65"/>
      <c r="AG8" s="65"/>
      <c r="AH8" s="65"/>
      <c r="AI8" s="65"/>
      <c r="AJ8" s="65"/>
      <c r="AK8" s="3"/>
      <c r="AL8" s="44">
        <f>データ!S6</f>
        <v>26611</v>
      </c>
      <c r="AM8" s="44"/>
      <c r="AN8" s="44"/>
      <c r="AO8" s="44"/>
      <c r="AP8" s="44"/>
      <c r="AQ8" s="44"/>
      <c r="AR8" s="44"/>
      <c r="AS8" s="44"/>
      <c r="AT8" s="45">
        <f>データ!T6</f>
        <v>537.71</v>
      </c>
      <c r="AU8" s="45"/>
      <c r="AV8" s="45"/>
      <c r="AW8" s="45"/>
      <c r="AX8" s="45"/>
      <c r="AY8" s="45"/>
      <c r="AZ8" s="45"/>
      <c r="BA8" s="45"/>
      <c r="BB8" s="45">
        <f>データ!U6</f>
        <v>49.49</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74.430000000000007</v>
      </c>
      <c r="J10" s="45"/>
      <c r="K10" s="45"/>
      <c r="L10" s="45"/>
      <c r="M10" s="45"/>
      <c r="N10" s="45"/>
      <c r="O10" s="45"/>
      <c r="P10" s="45">
        <f>データ!P6</f>
        <v>20.13</v>
      </c>
      <c r="Q10" s="45"/>
      <c r="R10" s="45"/>
      <c r="S10" s="45"/>
      <c r="T10" s="45"/>
      <c r="U10" s="45"/>
      <c r="V10" s="45"/>
      <c r="W10" s="45">
        <f>データ!Q6</f>
        <v>65.099999999999994</v>
      </c>
      <c r="X10" s="45"/>
      <c r="Y10" s="45"/>
      <c r="Z10" s="45"/>
      <c r="AA10" s="45"/>
      <c r="AB10" s="45"/>
      <c r="AC10" s="45"/>
      <c r="AD10" s="44">
        <f>データ!R6</f>
        <v>4323</v>
      </c>
      <c r="AE10" s="44"/>
      <c r="AF10" s="44"/>
      <c r="AG10" s="44"/>
      <c r="AH10" s="44"/>
      <c r="AI10" s="44"/>
      <c r="AJ10" s="44"/>
      <c r="AK10" s="2"/>
      <c r="AL10" s="44">
        <f>データ!V6</f>
        <v>5307</v>
      </c>
      <c r="AM10" s="44"/>
      <c r="AN10" s="44"/>
      <c r="AO10" s="44"/>
      <c r="AP10" s="44"/>
      <c r="AQ10" s="44"/>
      <c r="AR10" s="44"/>
      <c r="AS10" s="44"/>
      <c r="AT10" s="45">
        <f>データ!W6</f>
        <v>2.71</v>
      </c>
      <c r="AU10" s="45"/>
      <c r="AV10" s="45"/>
      <c r="AW10" s="45"/>
      <c r="AX10" s="45"/>
      <c r="AY10" s="45"/>
      <c r="AZ10" s="45"/>
      <c r="BA10" s="45"/>
      <c r="BB10" s="45">
        <f>データ!X6</f>
        <v>1958.3</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9+CoE4Mgrb9B+Tp2tg4BB5FdwjgL0P0hQT1fwUJaTfnYghtjDc3QVHUIWBUBdvOt/FYvfq26+2SGfnpCEt9xWA==" saltValue="ySWsUvR7ZMcSPqtp3Mh4R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342149</v>
      </c>
      <c r="D6" s="19">
        <f t="shared" si="3"/>
        <v>46</v>
      </c>
      <c r="E6" s="19">
        <f t="shared" si="3"/>
        <v>17</v>
      </c>
      <c r="F6" s="19">
        <f t="shared" si="3"/>
        <v>4</v>
      </c>
      <c r="G6" s="19">
        <f t="shared" si="3"/>
        <v>0</v>
      </c>
      <c r="H6" s="19" t="str">
        <f t="shared" si="3"/>
        <v>広島県　安芸高田市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74.430000000000007</v>
      </c>
      <c r="P6" s="20">
        <f t="shared" si="3"/>
        <v>20.13</v>
      </c>
      <c r="Q6" s="20">
        <f t="shared" si="3"/>
        <v>65.099999999999994</v>
      </c>
      <c r="R6" s="20">
        <f t="shared" si="3"/>
        <v>4323</v>
      </c>
      <c r="S6" s="20">
        <f t="shared" si="3"/>
        <v>26611</v>
      </c>
      <c r="T6" s="20">
        <f t="shared" si="3"/>
        <v>537.71</v>
      </c>
      <c r="U6" s="20">
        <f t="shared" si="3"/>
        <v>49.49</v>
      </c>
      <c r="V6" s="20">
        <f t="shared" si="3"/>
        <v>5307</v>
      </c>
      <c r="W6" s="20">
        <f t="shared" si="3"/>
        <v>2.71</v>
      </c>
      <c r="X6" s="20">
        <f t="shared" si="3"/>
        <v>1958.3</v>
      </c>
      <c r="Y6" s="21" t="str">
        <f>IF(Y7="",NA(),Y7)</f>
        <v>-</v>
      </c>
      <c r="Z6" s="21">
        <f t="shared" ref="Z6:AH6" si="4">IF(Z7="",NA(),Z7)</f>
        <v>115.53</v>
      </c>
      <c r="AA6" s="21">
        <f t="shared" si="4"/>
        <v>109.2</v>
      </c>
      <c r="AB6" s="21">
        <f t="shared" si="4"/>
        <v>109.25</v>
      </c>
      <c r="AC6" s="21">
        <f t="shared" si="4"/>
        <v>117.81</v>
      </c>
      <c r="AD6" s="21" t="str">
        <f t="shared" si="4"/>
        <v>-</v>
      </c>
      <c r="AE6" s="21">
        <f t="shared" si="4"/>
        <v>105.78</v>
      </c>
      <c r="AF6" s="21">
        <f t="shared" si="4"/>
        <v>106.09</v>
      </c>
      <c r="AG6" s="21">
        <f t="shared" si="4"/>
        <v>106.44</v>
      </c>
      <c r="AH6" s="21">
        <f t="shared" si="4"/>
        <v>107.11</v>
      </c>
      <c r="AI6" s="20" t="str">
        <f>IF(AI7="","",IF(AI7="-","【-】","【"&amp;SUBSTITUTE(TEXT(AI7,"#,##0.00"),"-","△")&amp;"】"))</f>
        <v>【105.09】</v>
      </c>
      <c r="AJ6" s="21" t="str">
        <f>IF(AJ7="",NA(),AJ7)</f>
        <v>-</v>
      </c>
      <c r="AK6" s="20">
        <f t="shared" ref="AK6:AS6" si="5">IF(AK7="",NA(),AK7)</f>
        <v>0</v>
      </c>
      <c r="AL6" s="20">
        <f t="shared" si="5"/>
        <v>0</v>
      </c>
      <c r="AM6" s="20">
        <f t="shared" si="5"/>
        <v>0</v>
      </c>
      <c r="AN6" s="20">
        <f t="shared" si="5"/>
        <v>0</v>
      </c>
      <c r="AO6" s="21" t="str">
        <f t="shared" si="5"/>
        <v>-</v>
      </c>
      <c r="AP6" s="21">
        <f t="shared" si="5"/>
        <v>63.96</v>
      </c>
      <c r="AQ6" s="21">
        <f t="shared" si="5"/>
        <v>69.42</v>
      </c>
      <c r="AR6" s="21">
        <f t="shared" si="5"/>
        <v>72.86</v>
      </c>
      <c r="AS6" s="21">
        <f t="shared" si="5"/>
        <v>69.540000000000006</v>
      </c>
      <c r="AT6" s="20" t="str">
        <f>IF(AT7="","",IF(AT7="-","【-】","【"&amp;SUBSTITUTE(TEXT(AT7,"#,##0.00"),"-","△")&amp;"】"))</f>
        <v>【65.73】</v>
      </c>
      <c r="AU6" s="21" t="str">
        <f>IF(AU7="",NA(),AU7)</f>
        <v>-</v>
      </c>
      <c r="AV6" s="21">
        <f t="shared" ref="AV6:BD6" si="6">IF(AV7="",NA(),AV7)</f>
        <v>60.89</v>
      </c>
      <c r="AW6" s="21">
        <f t="shared" si="6"/>
        <v>30.12</v>
      </c>
      <c r="AX6" s="21">
        <f t="shared" si="6"/>
        <v>24.66</v>
      </c>
      <c r="AY6" s="21">
        <f t="shared" si="6"/>
        <v>51.04</v>
      </c>
      <c r="AZ6" s="21" t="str">
        <f t="shared" si="6"/>
        <v>-</v>
      </c>
      <c r="BA6" s="21">
        <f t="shared" si="6"/>
        <v>44.24</v>
      </c>
      <c r="BB6" s="21">
        <f t="shared" si="6"/>
        <v>43.07</v>
      </c>
      <c r="BC6" s="21">
        <f t="shared" si="6"/>
        <v>45.42</v>
      </c>
      <c r="BD6" s="21">
        <f t="shared" si="6"/>
        <v>50.63</v>
      </c>
      <c r="BE6" s="20" t="str">
        <f>IF(BE7="","",IF(BE7="-","【-】","【"&amp;SUBSTITUTE(TEXT(BE7,"#,##0.00"),"-","△")&amp;"】"))</f>
        <v>【48.91】</v>
      </c>
      <c r="BF6" s="21" t="str">
        <f>IF(BF7="",NA(),BF7)</f>
        <v>-</v>
      </c>
      <c r="BG6" s="20">
        <f t="shared" ref="BG6:BO6" si="7">IF(BG7="",NA(),BG7)</f>
        <v>0</v>
      </c>
      <c r="BH6" s="20">
        <f t="shared" si="7"/>
        <v>0</v>
      </c>
      <c r="BI6" s="20">
        <f t="shared" si="7"/>
        <v>0</v>
      </c>
      <c r="BJ6" s="20">
        <f t="shared" si="7"/>
        <v>0</v>
      </c>
      <c r="BK6" s="21" t="str">
        <f t="shared" si="7"/>
        <v>-</v>
      </c>
      <c r="BL6" s="21">
        <f t="shared" si="7"/>
        <v>1258.43</v>
      </c>
      <c r="BM6" s="21">
        <f t="shared" si="7"/>
        <v>1163.75</v>
      </c>
      <c r="BN6" s="21">
        <f t="shared" si="7"/>
        <v>1195.47</v>
      </c>
      <c r="BO6" s="21">
        <f t="shared" si="7"/>
        <v>1168.69</v>
      </c>
      <c r="BP6" s="20" t="str">
        <f>IF(BP7="","",IF(BP7="-","【-】","【"&amp;SUBSTITUTE(TEXT(BP7,"#,##0.00"),"-","△")&amp;"】"))</f>
        <v>【1,156.82】</v>
      </c>
      <c r="BQ6" s="21" t="str">
        <f>IF(BQ7="",NA(),BQ7)</f>
        <v>-</v>
      </c>
      <c r="BR6" s="21">
        <f t="shared" ref="BR6:BZ6" si="8">IF(BR7="",NA(),BR7)</f>
        <v>71.39</v>
      </c>
      <c r="BS6" s="21">
        <f t="shared" si="8"/>
        <v>66.459999999999994</v>
      </c>
      <c r="BT6" s="21">
        <f t="shared" si="8"/>
        <v>65.66</v>
      </c>
      <c r="BU6" s="21">
        <f t="shared" si="8"/>
        <v>60.74</v>
      </c>
      <c r="BV6" s="21" t="str">
        <f t="shared" si="8"/>
        <v>-</v>
      </c>
      <c r="BW6" s="21">
        <f t="shared" si="8"/>
        <v>73.36</v>
      </c>
      <c r="BX6" s="21">
        <f t="shared" si="8"/>
        <v>72.599999999999994</v>
      </c>
      <c r="BY6" s="21">
        <f t="shared" si="8"/>
        <v>69.430000000000007</v>
      </c>
      <c r="BZ6" s="21">
        <f t="shared" si="8"/>
        <v>70.709999999999994</v>
      </c>
      <c r="CA6" s="20" t="str">
        <f>IF(CA7="","",IF(CA7="-","【-】","【"&amp;SUBSTITUTE(TEXT(CA7,"#,##0.00"),"-","△")&amp;"】"))</f>
        <v>【75.33】</v>
      </c>
      <c r="CB6" s="21" t="str">
        <f>IF(CB7="",NA(),CB7)</f>
        <v>-</v>
      </c>
      <c r="CC6" s="21">
        <f t="shared" ref="CC6:CK6" si="9">IF(CC7="",NA(),CC7)</f>
        <v>283.58</v>
      </c>
      <c r="CD6" s="21">
        <f t="shared" si="9"/>
        <v>305.68</v>
      </c>
      <c r="CE6" s="21">
        <f t="shared" si="9"/>
        <v>309.54000000000002</v>
      </c>
      <c r="CF6" s="21">
        <f t="shared" si="9"/>
        <v>340.67</v>
      </c>
      <c r="CG6" s="21" t="str">
        <f t="shared" si="9"/>
        <v>-</v>
      </c>
      <c r="CH6" s="21">
        <f t="shared" si="9"/>
        <v>224.88</v>
      </c>
      <c r="CI6" s="21">
        <f t="shared" si="9"/>
        <v>228.64</v>
      </c>
      <c r="CJ6" s="21">
        <f t="shared" si="9"/>
        <v>239.46</v>
      </c>
      <c r="CK6" s="21">
        <f t="shared" si="9"/>
        <v>233.15</v>
      </c>
      <c r="CL6" s="20" t="str">
        <f>IF(CL7="","",IF(CL7="-","【-】","【"&amp;SUBSTITUTE(TEXT(CL7,"#,##0.00"),"-","△")&amp;"】"))</f>
        <v>【215.73】</v>
      </c>
      <c r="CM6" s="21" t="str">
        <f>IF(CM7="",NA(),CM7)</f>
        <v>-</v>
      </c>
      <c r="CN6" s="21">
        <f t="shared" ref="CN6:CV6" si="10">IF(CN7="",NA(),CN7)</f>
        <v>53.89</v>
      </c>
      <c r="CO6" s="21">
        <f t="shared" si="10"/>
        <v>58.49</v>
      </c>
      <c r="CP6" s="21">
        <f t="shared" si="10"/>
        <v>54.54</v>
      </c>
      <c r="CQ6" s="21">
        <f t="shared" si="10"/>
        <v>55.89</v>
      </c>
      <c r="CR6" s="21" t="str">
        <f t="shared" si="10"/>
        <v>-</v>
      </c>
      <c r="CS6" s="21">
        <f t="shared" si="10"/>
        <v>42.4</v>
      </c>
      <c r="CT6" s="21">
        <f t="shared" si="10"/>
        <v>42.28</v>
      </c>
      <c r="CU6" s="21">
        <f t="shared" si="10"/>
        <v>41.06</v>
      </c>
      <c r="CV6" s="21">
        <f t="shared" si="10"/>
        <v>42.09</v>
      </c>
      <c r="CW6" s="20" t="str">
        <f>IF(CW7="","",IF(CW7="-","【-】","【"&amp;SUBSTITUTE(TEXT(CW7,"#,##0.00"),"-","△")&amp;"】"))</f>
        <v>【43.28】</v>
      </c>
      <c r="CX6" s="21" t="str">
        <f>IF(CX7="",NA(),CX7)</f>
        <v>-</v>
      </c>
      <c r="CY6" s="21">
        <f t="shared" ref="CY6:DG6" si="11">IF(CY7="",NA(),CY7)</f>
        <v>84.67</v>
      </c>
      <c r="CZ6" s="21">
        <f t="shared" si="11"/>
        <v>85.31</v>
      </c>
      <c r="DA6" s="21">
        <f t="shared" si="11"/>
        <v>86.79</v>
      </c>
      <c r="DB6" s="21">
        <f t="shared" si="11"/>
        <v>87.81</v>
      </c>
      <c r="DC6" s="21" t="str">
        <f t="shared" si="11"/>
        <v>-</v>
      </c>
      <c r="DD6" s="21">
        <f t="shared" si="11"/>
        <v>84.19</v>
      </c>
      <c r="DE6" s="21">
        <f t="shared" si="11"/>
        <v>84.34</v>
      </c>
      <c r="DF6" s="21">
        <f t="shared" si="11"/>
        <v>84.34</v>
      </c>
      <c r="DG6" s="21">
        <f t="shared" si="11"/>
        <v>84.73</v>
      </c>
      <c r="DH6" s="20" t="str">
        <f>IF(DH7="","",IF(DH7="-","【-】","【"&amp;SUBSTITUTE(TEXT(DH7,"#,##0.00"),"-","△")&amp;"】"))</f>
        <v>【86.21】</v>
      </c>
      <c r="DI6" s="21" t="str">
        <f>IF(DI7="",NA(),DI7)</f>
        <v>-</v>
      </c>
      <c r="DJ6" s="21">
        <f t="shared" ref="DJ6:DR6" si="12">IF(DJ7="",NA(),DJ7)</f>
        <v>42.27</v>
      </c>
      <c r="DK6" s="21">
        <f t="shared" si="12"/>
        <v>44.24</v>
      </c>
      <c r="DL6" s="21">
        <f t="shared" si="12"/>
        <v>46.21</v>
      </c>
      <c r="DM6" s="21">
        <f t="shared" si="12"/>
        <v>48.07</v>
      </c>
      <c r="DN6" s="21" t="str">
        <f t="shared" si="12"/>
        <v>-</v>
      </c>
      <c r="DO6" s="21">
        <f t="shared" si="12"/>
        <v>21.36</v>
      </c>
      <c r="DP6" s="21">
        <f t="shared" si="12"/>
        <v>22.79</v>
      </c>
      <c r="DQ6" s="21">
        <f t="shared" si="12"/>
        <v>24.8</v>
      </c>
      <c r="DR6" s="21">
        <f t="shared" si="12"/>
        <v>26.77</v>
      </c>
      <c r="DS6" s="20" t="str">
        <f>IF(DS7="","",IF(DS7="-","【-】","【"&amp;SUBSTITUTE(TEXT(DS7,"#,##0.00"),"-","△")&amp;"】"))</f>
        <v>【29.62】</v>
      </c>
      <c r="DT6" s="21" t="str">
        <f>IF(DT7="",NA(),DT7)</f>
        <v>-</v>
      </c>
      <c r="DU6" s="20">
        <f t="shared" ref="DU6:EC6" si="13">IF(DU7="",NA(),DU7)</f>
        <v>0</v>
      </c>
      <c r="DV6" s="20">
        <f t="shared" si="13"/>
        <v>0</v>
      </c>
      <c r="DW6" s="20">
        <f t="shared" si="13"/>
        <v>0</v>
      </c>
      <c r="DX6" s="20">
        <f t="shared" si="13"/>
        <v>0</v>
      </c>
      <c r="DY6" s="21" t="str">
        <f t="shared" si="13"/>
        <v>-</v>
      </c>
      <c r="DZ6" s="21">
        <f t="shared" si="13"/>
        <v>0.01</v>
      </c>
      <c r="EA6" s="21">
        <f t="shared" si="13"/>
        <v>0.01</v>
      </c>
      <c r="EB6" s="21">
        <f t="shared" si="13"/>
        <v>0.02</v>
      </c>
      <c r="EC6" s="21">
        <f t="shared" si="13"/>
        <v>7.0000000000000007E-2</v>
      </c>
      <c r="ED6" s="20" t="str">
        <f>IF(ED7="","",IF(ED7="-","【-】","【"&amp;SUBSTITUTE(TEXT(ED7,"#,##0.00"),"-","△")&amp;"】"))</f>
        <v>【0.09】</v>
      </c>
      <c r="EE6" s="21" t="str">
        <f>IF(EE7="",NA(),EE7)</f>
        <v>-</v>
      </c>
      <c r="EF6" s="20">
        <f t="shared" ref="EF6:EN6" si="14">IF(EF7="",NA(),EF7)</f>
        <v>0</v>
      </c>
      <c r="EG6" s="20">
        <f t="shared" si="14"/>
        <v>0</v>
      </c>
      <c r="EH6" s="20">
        <f t="shared" si="14"/>
        <v>0</v>
      </c>
      <c r="EI6" s="20">
        <f t="shared" si="14"/>
        <v>0</v>
      </c>
      <c r="EJ6" s="21" t="str">
        <f t="shared" si="14"/>
        <v>-</v>
      </c>
      <c r="EK6" s="21">
        <f t="shared" si="14"/>
        <v>0.39</v>
      </c>
      <c r="EL6" s="21">
        <f t="shared" si="14"/>
        <v>0.1</v>
      </c>
      <c r="EM6" s="21">
        <f t="shared" si="14"/>
        <v>0.08</v>
      </c>
      <c r="EN6" s="21">
        <f t="shared" si="14"/>
        <v>0.06</v>
      </c>
      <c r="EO6" s="20" t="str">
        <f>IF(EO7="","",IF(EO7="-","【-】","【"&amp;SUBSTITUTE(TEXT(EO7,"#,##0.00"),"-","△")&amp;"】"))</f>
        <v>【0.11】</v>
      </c>
    </row>
    <row r="7" spans="1:148" s="22" customFormat="1" x14ac:dyDescent="0.15">
      <c r="A7" s="14"/>
      <c r="B7" s="23">
        <v>2023</v>
      </c>
      <c r="C7" s="23">
        <v>342149</v>
      </c>
      <c r="D7" s="23">
        <v>46</v>
      </c>
      <c r="E7" s="23">
        <v>17</v>
      </c>
      <c r="F7" s="23">
        <v>4</v>
      </c>
      <c r="G7" s="23">
        <v>0</v>
      </c>
      <c r="H7" s="23" t="s">
        <v>96</v>
      </c>
      <c r="I7" s="23" t="s">
        <v>97</v>
      </c>
      <c r="J7" s="23" t="s">
        <v>98</v>
      </c>
      <c r="K7" s="23" t="s">
        <v>99</v>
      </c>
      <c r="L7" s="23" t="s">
        <v>100</v>
      </c>
      <c r="M7" s="23" t="s">
        <v>101</v>
      </c>
      <c r="N7" s="24" t="s">
        <v>102</v>
      </c>
      <c r="O7" s="24">
        <v>74.430000000000007</v>
      </c>
      <c r="P7" s="24">
        <v>20.13</v>
      </c>
      <c r="Q7" s="24">
        <v>65.099999999999994</v>
      </c>
      <c r="R7" s="24">
        <v>4323</v>
      </c>
      <c r="S7" s="24">
        <v>26611</v>
      </c>
      <c r="T7" s="24">
        <v>537.71</v>
      </c>
      <c r="U7" s="24">
        <v>49.49</v>
      </c>
      <c r="V7" s="24">
        <v>5307</v>
      </c>
      <c r="W7" s="24">
        <v>2.71</v>
      </c>
      <c r="X7" s="24">
        <v>1958.3</v>
      </c>
      <c r="Y7" s="24" t="s">
        <v>102</v>
      </c>
      <c r="Z7" s="24">
        <v>115.53</v>
      </c>
      <c r="AA7" s="24">
        <v>109.2</v>
      </c>
      <c r="AB7" s="24">
        <v>109.25</v>
      </c>
      <c r="AC7" s="24">
        <v>117.81</v>
      </c>
      <c r="AD7" s="24" t="s">
        <v>102</v>
      </c>
      <c r="AE7" s="24">
        <v>105.78</v>
      </c>
      <c r="AF7" s="24">
        <v>106.09</v>
      </c>
      <c r="AG7" s="24">
        <v>106.44</v>
      </c>
      <c r="AH7" s="24">
        <v>107.11</v>
      </c>
      <c r="AI7" s="24">
        <v>105.09</v>
      </c>
      <c r="AJ7" s="24" t="s">
        <v>102</v>
      </c>
      <c r="AK7" s="24">
        <v>0</v>
      </c>
      <c r="AL7" s="24">
        <v>0</v>
      </c>
      <c r="AM7" s="24">
        <v>0</v>
      </c>
      <c r="AN7" s="24">
        <v>0</v>
      </c>
      <c r="AO7" s="24" t="s">
        <v>102</v>
      </c>
      <c r="AP7" s="24">
        <v>63.96</v>
      </c>
      <c r="AQ7" s="24">
        <v>69.42</v>
      </c>
      <c r="AR7" s="24">
        <v>72.86</v>
      </c>
      <c r="AS7" s="24">
        <v>69.540000000000006</v>
      </c>
      <c r="AT7" s="24">
        <v>65.73</v>
      </c>
      <c r="AU7" s="24" t="s">
        <v>102</v>
      </c>
      <c r="AV7" s="24">
        <v>60.89</v>
      </c>
      <c r="AW7" s="24">
        <v>30.12</v>
      </c>
      <c r="AX7" s="24">
        <v>24.66</v>
      </c>
      <c r="AY7" s="24">
        <v>51.04</v>
      </c>
      <c r="AZ7" s="24" t="s">
        <v>102</v>
      </c>
      <c r="BA7" s="24">
        <v>44.24</v>
      </c>
      <c r="BB7" s="24">
        <v>43.07</v>
      </c>
      <c r="BC7" s="24">
        <v>45.42</v>
      </c>
      <c r="BD7" s="24">
        <v>50.63</v>
      </c>
      <c r="BE7" s="24">
        <v>48.91</v>
      </c>
      <c r="BF7" s="24" t="s">
        <v>102</v>
      </c>
      <c r="BG7" s="24">
        <v>0</v>
      </c>
      <c r="BH7" s="24">
        <v>0</v>
      </c>
      <c r="BI7" s="24">
        <v>0</v>
      </c>
      <c r="BJ7" s="24">
        <v>0</v>
      </c>
      <c r="BK7" s="24" t="s">
        <v>102</v>
      </c>
      <c r="BL7" s="24">
        <v>1258.43</v>
      </c>
      <c r="BM7" s="24">
        <v>1163.75</v>
      </c>
      <c r="BN7" s="24">
        <v>1195.47</v>
      </c>
      <c r="BO7" s="24">
        <v>1168.69</v>
      </c>
      <c r="BP7" s="24">
        <v>1156.82</v>
      </c>
      <c r="BQ7" s="24" t="s">
        <v>102</v>
      </c>
      <c r="BR7" s="24">
        <v>71.39</v>
      </c>
      <c r="BS7" s="24">
        <v>66.459999999999994</v>
      </c>
      <c r="BT7" s="24">
        <v>65.66</v>
      </c>
      <c r="BU7" s="24">
        <v>60.74</v>
      </c>
      <c r="BV7" s="24" t="s">
        <v>102</v>
      </c>
      <c r="BW7" s="24">
        <v>73.36</v>
      </c>
      <c r="BX7" s="24">
        <v>72.599999999999994</v>
      </c>
      <c r="BY7" s="24">
        <v>69.430000000000007</v>
      </c>
      <c r="BZ7" s="24">
        <v>70.709999999999994</v>
      </c>
      <c r="CA7" s="24">
        <v>75.33</v>
      </c>
      <c r="CB7" s="24" t="s">
        <v>102</v>
      </c>
      <c r="CC7" s="24">
        <v>283.58</v>
      </c>
      <c r="CD7" s="24">
        <v>305.68</v>
      </c>
      <c r="CE7" s="24">
        <v>309.54000000000002</v>
      </c>
      <c r="CF7" s="24">
        <v>340.67</v>
      </c>
      <c r="CG7" s="24" t="s">
        <v>102</v>
      </c>
      <c r="CH7" s="24">
        <v>224.88</v>
      </c>
      <c r="CI7" s="24">
        <v>228.64</v>
      </c>
      <c r="CJ7" s="24">
        <v>239.46</v>
      </c>
      <c r="CK7" s="24">
        <v>233.15</v>
      </c>
      <c r="CL7" s="24">
        <v>215.73</v>
      </c>
      <c r="CM7" s="24" t="s">
        <v>102</v>
      </c>
      <c r="CN7" s="24">
        <v>53.89</v>
      </c>
      <c r="CO7" s="24">
        <v>58.49</v>
      </c>
      <c r="CP7" s="24">
        <v>54.54</v>
      </c>
      <c r="CQ7" s="24">
        <v>55.89</v>
      </c>
      <c r="CR7" s="24" t="s">
        <v>102</v>
      </c>
      <c r="CS7" s="24">
        <v>42.4</v>
      </c>
      <c r="CT7" s="24">
        <v>42.28</v>
      </c>
      <c r="CU7" s="24">
        <v>41.06</v>
      </c>
      <c r="CV7" s="24">
        <v>42.09</v>
      </c>
      <c r="CW7" s="24">
        <v>43.28</v>
      </c>
      <c r="CX7" s="24" t="s">
        <v>102</v>
      </c>
      <c r="CY7" s="24">
        <v>84.67</v>
      </c>
      <c r="CZ7" s="24">
        <v>85.31</v>
      </c>
      <c r="DA7" s="24">
        <v>86.79</v>
      </c>
      <c r="DB7" s="24">
        <v>87.81</v>
      </c>
      <c r="DC7" s="24" t="s">
        <v>102</v>
      </c>
      <c r="DD7" s="24">
        <v>84.19</v>
      </c>
      <c r="DE7" s="24">
        <v>84.34</v>
      </c>
      <c r="DF7" s="24">
        <v>84.34</v>
      </c>
      <c r="DG7" s="24">
        <v>84.73</v>
      </c>
      <c r="DH7" s="24">
        <v>86.21</v>
      </c>
      <c r="DI7" s="24" t="s">
        <v>102</v>
      </c>
      <c r="DJ7" s="24">
        <v>42.27</v>
      </c>
      <c r="DK7" s="24">
        <v>44.24</v>
      </c>
      <c r="DL7" s="24">
        <v>46.21</v>
      </c>
      <c r="DM7" s="24">
        <v>48.07</v>
      </c>
      <c r="DN7" s="24" t="s">
        <v>102</v>
      </c>
      <c r="DO7" s="24">
        <v>21.36</v>
      </c>
      <c r="DP7" s="24">
        <v>22.79</v>
      </c>
      <c r="DQ7" s="24">
        <v>24.8</v>
      </c>
      <c r="DR7" s="24">
        <v>26.77</v>
      </c>
      <c r="DS7" s="24">
        <v>29.62</v>
      </c>
      <c r="DT7" s="24" t="s">
        <v>102</v>
      </c>
      <c r="DU7" s="24">
        <v>0</v>
      </c>
      <c r="DV7" s="24">
        <v>0</v>
      </c>
      <c r="DW7" s="24">
        <v>0</v>
      </c>
      <c r="DX7" s="24">
        <v>0</v>
      </c>
      <c r="DY7" s="24" t="s">
        <v>102</v>
      </c>
      <c r="DZ7" s="24">
        <v>0.01</v>
      </c>
      <c r="EA7" s="24">
        <v>0.01</v>
      </c>
      <c r="EB7" s="24">
        <v>0.02</v>
      </c>
      <c r="EC7" s="24">
        <v>7.0000000000000007E-2</v>
      </c>
      <c r="ED7" s="24">
        <v>0.09</v>
      </c>
      <c r="EE7" s="24" t="s">
        <v>102</v>
      </c>
      <c r="EF7" s="24">
        <v>0</v>
      </c>
      <c r="EG7" s="24">
        <v>0</v>
      </c>
      <c r="EH7" s="24">
        <v>0</v>
      </c>
      <c r="EI7" s="24">
        <v>0</v>
      </c>
      <c r="EJ7" s="24" t="s">
        <v>102</v>
      </c>
      <c r="EK7" s="24">
        <v>0.39</v>
      </c>
      <c r="EL7" s="24">
        <v>0.1</v>
      </c>
      <c r="EM7" s="24">
        <v>0.08</v>
      </c>
      <c r="EN7" s="24">
        <v>0.06</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翔太郎</cp:lastModifiedBy>
  <cp:lastPrinted>2025-01-29T02:48:45Z</cp:lastPrinted>
  <dcterms:created xsi:type="dcterms:W3CDTF">2025-01-24T07:13:49Z</dcterms:created>
  <dcterms:modified xsi:type="dcterms:W3CDTF">2025-02-25T06:20:12Z</dcterms:modified>
  <cp:category/>
</cp:coreProperties>
</file>