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Otkfs01\大竹市役所\上下水道局\上下水道局共通\06文書管理\01文書受付簿\01文書登録ファイル\2024\R07012711_公営企業に係る経営比較分析表（令和５年度決算）の分析等について\02回答\"/>
    </mc:Choice>
  </mc:AlternateContent>
  <xr:revisionPtr revIDLastSave="0" documentId="13_ncr:1_{C676753D-C972-43B7-8CA6-804CFF9DBC6F}" xr6:coauthVersionLast="45" xr6:coauthVersionMax="45" xr10:uidLastSave="{00000000-0000-0000-0000-000000000000}"/>
  <workbookProtection workbookAlgorithmName="SHA-512" workbookHashValue="qWMlfmYJ4PKNG/iprCBYnJXgkTUTE9o3iWc8SGvKIdDxPk8yJrYJZnqR5ltp+1BeiD4YNGAYOw76nXWhb6pISQ==" workbookSaltValue="yssT5sXGloLrdBgMHBrp/A=="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AT10" i="4" s="1"/>
  <c r="V6" i="5"/>
  <c r="AL10" i="4" s="1"/>
  <c r="U6" i="5"/>
  <c r="BB8" i="4" s="1"/>
  <c r="T6" i="5"/>
  <c r="S6" i="5"/>
  <c r="AL8" i="4" s="1"/>
  <c r="R6" i="5"/>
  <c r="AD10" i="4" s="1"/>
  <c r="Q6" i="5"/>
  <c r="W10" i="4" s="1"/>
  <c r="P6" i="5"/>
  <c r="P10" i="4" s="1"/>
  <c r="O6" i="5"/>
  <c r="I10" i="4" s="1"/>
  <c r="N6" i="5"/>
  <c r="B10" i="4" s="1"/>
  <c r="M6" i="5"/>
  <c r="AD8" i="4" s="1"/>
  <c r="L6" i="5"/>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BB10" i="4"/>
  <c r="AT8" i="4"/>
  <c r="W8" i="4"/>
</calcChain>
</file>

<file path=xl/sharedStrings.xml><?xml version="1.0" encoding="utf-8"?>
<sst xmlns="http://schemas.openxmlformats.org/spreadsheetml/2006/main" count="236" uniqueCount="121">
  <si>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</si>
  <si>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</si>
  <si>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</si>
  <si>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</si>
  <si>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</si>
  <si>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</si>
  <si>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</si>
  <si>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</si>
  <si>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</si>
  <si>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</si>
  <si>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</si>
  <si>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</si>
  <si>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</si>
  <si>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</si>
  <si>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</si>
  <si>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</si>
  <si>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</si>
  <si>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</si>
  <si>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</si>
  <si>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</si>
  <si>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</si>
  <si>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</si>
  <si>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</si>
  <si>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</si>
  <si>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</si>
  <si>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</si>
  <si>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</si>
  <si>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</si>
  <si>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</si>
  <si>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</si>
  <si>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</si>
  <si>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</si>
  <si>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</si>
  <si>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</si>
  <si>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</si>
  <si>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</si>
  <si>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</si>
  <si>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</si>
  <si>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</si>
  <si>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</si>
  <si>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</si>
  <si>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</si>
  <si>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</si>
  <si>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</si>
  <si>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</si>
  <si>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</si>
  <si>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</si>
  <si>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</si>
  <si>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</si>
  <si>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</si>
  <si>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</si>
  <si>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</si>
  <si>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</si>
  <si>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</si>
  <si>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</si>
  <si>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</si>
  <si>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</si>
  <si>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</si>
  <si>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</si>
  <si>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</si>
  <si>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</si>
  <si>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</si>
  <si>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</si>
  <si>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</si>
  <si>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</si>
  <si>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</si>
  <si>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</si>
  <si>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</si>
  <si>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</si>
  <si>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</si>
  <si>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</si>
  <si>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</si>
  <si>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</si>
  <si>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</si>
  <si>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</si>
  <si>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</si>
  <si>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</si>
  <si>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</si>
  <si>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</si>
  <si>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</si>
  <si>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</si>
  <si>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</si>
  <si>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</si>
  <si>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</si>
  <si>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</si>
  <si>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</si>
  <si>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</si>
  <si>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</si>
  <si>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</si>
  <si>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</si>
  <si>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</si>
  <si>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</si>
  <si>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</si>
  <si>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</si>
  <si>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</si>
  <si>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</si>
  <si>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</si>
  <si>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</si>
  <si>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</si>
  <si>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</si>
  <si>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</si>
  <si>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</si>
  <si>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</si>
  <si>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</si>
  <si>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</si>
  <si>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</si>
  <si>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</si>
  <si>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</si>
  <si>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</si>
  <si>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</si>
  <si>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</si>
  <si>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</si>
  <si>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</si>
  <si>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</si>
  <si>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</si>
  <si>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</si>
  <si>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</si>
  <si>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</si>
  <si>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③管渠改善率
　管渠の改善はできていません。</t>
    <phoneticPr fontId="4"/>
  </si>
  <si>
    <t>　処理区域内の人口の減少に伴い、使用料収入も減少しており、一般会計からの繰入金により収支の均衡を保っている状況です。
　比較的新しい施設であるため、構造物を更新するまでには至っていませんが、管渠施設の改修や付帯施設の電気機械設備の修繕が増加しており、今後は計画的な修繕と更新が必要です。
　本事業は令和６年度から法適化しますが、施設規模に対して処理人口が少なく、使用料収入だけでは経費を賄えません。公共下水道事業の利用者との負担の公平性を考慮すると、大幅な使用料の引き上げは難しく、引き続き一般会計からの繰入金によって事業を維持していく必要があります。</t>
    <phoneticPr fontId="4"/>
  </si>
  <si>
    <t>①収益的収支比率
　100％を下回っており、単年度収支は赤字です。
④企業債残高対事業規模比率
　類似団体平均値を大きく上回っていますが、減少傾向にあります。
⑤経費回収率
　100％を下回っており、類似団体平均値も大きく下回っていますが、利用者の負担を大きく増加することは、公共下水道利用者との公平性の観点から現実的ではありません。
⑥汚水処理原価
　類似団体平均値を大きく上回っています。
⑦施設利用率
　減少傾向にあります。処理人口が計画人口の半分を下回っていますが、今後も人口は減少する見込みであるため、数値の改善は望めない状況です。
⑧水洗化率
　処理区域内の人口の動向によって多少の増減はあるものの、数値はほぼ横ばいです。</t>
    <rPh sb="42" eb="44">
      <t>ジギョウ</t>
    </rPh>
    <rPh sb="44" eb="46">
      <t>キボ</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</si>
</sst>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493-4507-A165-17AAD8B7BBE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B493-4507-A165-17AAD8B7BBE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49.48</c:v>
                </c:pt>
                <c:pt idx="1">
                  <c:v>48.96</c:v>
                </c:pt>
                <c:pt idx="2">
                  <c:v>45.83</c:v>
                </c:pt>
                <c:pt idx="3">
                  <c:v>44.79</c:v>
                </c:pt>
                <c:pt idx="4">
                  <c:v>41.67</c:v>
                </c:pt>
              </c:numCache>
            </c:numRef>
          </c:val>
          <c:extLst>
            <c:ext xmlns:c16="http://schemas.microsoft.com/office/drawing/2014/chart" uri="{C3380CC4-5D6E-409C-BE32-E72D297353CC}">
              <c16:uniqueId val="{00000000-6360-4584-89E7-6793E69E5A8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6360-4584-89E7-6793E69E5A8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98.69</c:v>
                </c:pt>
                <c:pt idx="1">
                  <c:v>97.29</c:v>
                </c:pt>
                <c:pt idx="2">
                  <c:v>93.4</c:v>
                </c:pt>
                <c:pt idx="3">
                  <c:v>93.64</c:v>
                </c:pt>
                <c:pt idx="4">
                  <c:v>93.53</c:v>
                </c:pt>
              </c:numCache>
            </c:numRef>
          </c:val>
          <c:extLst>
            <c:ext xmlns:c16="http://schemas.microsoft.com/office/drawing/2014/chart" uri="{C3380CC4-5D6E-409C-BE32-E72D297353CC}">
              <c16:uniqueId val="{00000000-832A-4271-AA4D-09678EF8253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832A-4271-AA4D-09678EF8253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87.02</c:v>
                </c:pt>
                <c:pt idx="1">
                  <c:v>86.99</c:v>
                </c:pt>
                <c:pt idx="2">
                  <c:v>85.92</c:v>
                </c:pt>
                <c:pt idx="3">
                  <c:v>84.33</c:v>
                </c:pt>
                <c:pt idx="4">
                  <c:v>86.43</c:v>
                </c:pt>
              </c:numCache>
            </c:numRef>
          </c:val>
          <c:extLst>
            <c:ext xmlns:c16="http://schemas.microsoft.com/office/drawing/2014/chart" uri="{C3380CC4-5D6E-409C-BE32-E72D297353CC}">
              <c16:uniqueId val="{00000000-934D-407F-BE88-8AFEE7FE8EF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34D-407F-BE88-8AFEE7FE8EF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F0C-4F4C-A0EF-3B929A911A2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F0C-4F4C-A0EF-3B929A911A2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02C-43AD-B437-6FBB187AD8C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02C-43AD-B437-6FBB187AD8C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2A1-4877-AFC4-DF152961DD4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2A1-4877-AFC4-DF152961DD4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FDF-4CEE-80B3-BB84131C3C6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FDF-4CEE-80B3-BB84131C3C6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2973.26</c:v>
                </c:pt>
                <c:pt idx="1">
                  <c:v>2768.02</c:v>
                </c:pt>
                <c:pt idx="2">
                  <c:v>2592.1</c:v>
                </c:pt>
                <c:pt idx="3">
                  <c:v>2364.7600000000002</c:v>
                </c:pt>
                <c:pt idx="4">
                  <c:v>2484.19</c:v>
                </c:pt>
              </c:numCache>
            </c:numRef>
          </c:val>
          <c:extLst>
            <c:ext xmlns:c16="http://schemas.microsoft.com/office/drawing/2014/chart" uri="{C3380CC4-5D6E-409C-BE32-E72D297353CC}">
              <c16:uniqueId val="{00000000-BF26-4C18-A93F-D62D2D00EB4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BF26-4C18-A93F-D62D2D00EB4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22.86</c:v>
                </c:pt>
                <c:pt idx="1">
                  <c:v>21.1</c:v>
                </c:pt>
                <c:pt idx="2">
                  <c:v>22.1</c:v>
                </c:pt>
                <c:pt idx="3">
                  <c:v>25.06</c:v>
                </c:pt>
                <c:pt idx="4">
                  <c:v>23.14</c:v>
                </c:pt>
              </c:numCache>
            </c:numRef>
          </c:val>
          <c:extLst>
            <c:ext xmlns:c16="http://schemas.microsoft.com/office/drawing/2014/chart" uri="{C3380CC4-5D6E-409C-BE32-E72D297353CC}">
              <c16:uniqueId val="{00000000-947F-404C-9E8D-8D0599BFC5C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947F-404C-9E8D-8D0599BFC5C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643.96</c:v>
                </c:pt>
                <c:pt idx="1">
                  <c:v>694.11</c:v>
                </c:pt>
                <c:pt idx="2">
                  <c:v>651.28</c:v>
                </c:pt>
                <c:pt idx="3">
                  <c:v>561.54999999999995</c:v>
                </c:pt>
                <c:pt idx="4">
                  <c:v>535.27</c:v>
                </c:pt>
              </c:numCache>
            </c:numRef>
          </c:val>
          <c:extLst>
            <c:ext xmlns:c16="http://schemas.microsoft.com/office/drawing/2014/chart" uri="{C3380CC4-5D6E-409C-BE32-E72D297353CC}">
              <c16:uniqueId val="{00000000-8018-4FE5-A0D7-EC009FBF14A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8018-4FE5-A0D7-EC009FBF14A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Y15" zoomScale="85" zoomScaleNormal="85"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広島県　大竹市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F2</v>
      </c>
      <c r="X8" s="64"/>
      <c r="Y8" s="64"/>
      <c r="Z8" s="64"/>
      <c r="AA8" s="64"/>
      <c r="AB8" s="64"/>
      <c r="AC8" s="64"/>
      <c r="AD8" s="65" t="str">
        <f>データ!$M$6</f>
        <v>非設置</v>
      </c>
      <c r="AE8" s="65"/>
      <c r="AF8" s="65"/>
      <c r="AG8" s="65"/>
      <c r="AH8" s="65"/>
      <c r="AI8" s="65"/>
      <c r="AJ8" s="65"/>
      <c r="AK8" s="3"/>
      <c r="AL8" s="45">
        <f>データ!S6</f>
        <v>25741</v>
      </c>
      <c r="AM8" s="45"/>
      <c r="AN8" s="45"/>
      <c r="AO8" s="45"/>
      <c r="AP8" s="45"/>
      <c r="AQ8" s="45"/>
      <c r="AR8" s="45"/>
      <c r="AS8" s="45"/>
      <c r="AT8" s="44">
        <f>データ!T6</f>
        <v>78.66</v>
      </c>
      <c r="AU8" s="44"/>
      <c r="AV8" s="44"/>
      <c r="AW8" s="44"/>
      <c r="AX8" s="44"/>
      <c r="AY8" s="44"/>
      <c r="AZ8" s="44"/>
      <c r="BA8" s="44"/>
      <c r="BB8" s="44">
        <f>データ!U6</f>
        <v>327.24</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1.0900000000000001</v>
      </c>
      <c r="Q10" s="44"/>
      <c r="R10" s="44"/>
      <c r="S10" s="44"/>
      <c r="T10" s="44"/>
      <c r="U10" s="44"/>
      <c r="V10" s="44"/>
      <c r="W10" s="44">
        <f>データ!Q6</f>
        <v>100</v>
      </c>
      <c r="X10" s="44"/>
      <c r="Y10" s="44"/>
      <c r="Z10" s="44"/>
      <c r="AA10" s="44"/>
      <c r="AB10" s="44"/>
      <c r="AC10" s="44"/>
      <c r="AD10" s="45">
        <f>データ!R6</f>
        <v>4072</v>
      </c>
      <c r="AE10" s="45"/>
      <c r="AF10" s="45"/>
      <c r="AG10" s="45"/>
      <c r="AH10" s="45"/>
      <c r="AI10" s="45"/>
      <c r="AJ10" s="45"/>
      <c r="AK10" s="2"/>
      <c r="AL10" s="45">
        <f>データ!V6</f>
        <v>278</v>
      </c>
      <c r="AM10" s="45"/>
      <c r="AN10" s="45"/>
      <c r="AO10" s="45"/>
      <c r="AP10" s="45"/>
      <c r="AQ10" s="45"/>
      <c r="AR10" s="45"/>
      <c r="AS10" s="45"/>
      <c r="AT10" s="44">
        <f>データ!W6</f>
        <v>0.14000000000000001</v>
      </c>
      <c r="AU10" s="44"/>
      <c r="AV10" s="44"/>
      <c r="AW10" s="44"/>
      <c r="AX10" s="44"/>
      <c r="AY10" s="44"/>
      <c r="AZ10" s="44"/>
      <c r="BA10" s="44"/>
      <c r="BB10" s="44">
        <f>データ!X6</f>
        <v>1985.71</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120</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118</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119</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44</v>
      </c>
      <c r="N86" s="12" t="s">
        <v>45</v>
      </c>
      <c r="O86" s="12" t="str">
        <f>データ!EO6</f>
        <v>【0.02】</v>
      </c>
    </row>
  </sheetData>
  <sheetProtection algorithmName="SHA-512" hashValue="tbkX+butePasfTayeX/GlK2V5YybQlckEcNGKyu6uqdogZ8uN/m33Bm4ZaOdMxNfx9ESIjXjX+WVEfgf9o7HuQ==" saltValue="GBVxZenLbxRZ4i4qfMNF9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2" t="s">
        <v>55</v>
      </c>
      <c r="I3" s="73"/>
      <c r="J3" s="73"/>
      <c r="K3" s="73"/>
      <c r="L3" s="73"/>
      <c r="M3" s="73"/>
      <c r="N3" s="73"/>
      <c r="O3" s="73"/>
      <c r="P3" s="73"/>
      <c r="Q3" s="73"/>
      <c r="R3" s="73"/>
      <c r="S3" s="73"/>
      <c r="T3" s="73"/>
      <c r="U3" s="73"/>
      <c r="V3" s="73"/>
      <c r="W3" s="73"/>
      <c r="X3" s="74"/>
      <c r="Y3" s="78" t="s">
        <v>56</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57</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58</v>
      </c>
      <c r="B4" s="16"/>
      <c r="C4" s="16"/>
      <c r="D4" s="16"/>
      <c r="E4" s="16"/>
      <c r="F4" s="16"/>
      <c r="G4" s="16"/>
      <c r="H4" s="75"/>
      <c r="I4" s="76"/>
      <c r="J4" s="76"/>
      <c r="K4" s="76"/>
      <c r="L4" s="76"/>
      <c r="M4" s="76"/>
      <c r="N4" s="76"/>
      <c r="O4" s="76"/>
      <c r="P4" s="76"/>
      <c r="Q4" s="76"/>
      <c r="R4" s="76"/>
      <c r="S4" s="76"/>
      <c r="T4" s="76"/>
      <c r="U4" s="76"/>
      <c r="V4" s="76"/>
      <c r="W4" s="76"/>
      <c r="X4" s="77"/>
      <c r="Y4" s="71" t="s">
        <v>59</v>
      </c>
      <c r="Z4" s="71"/>
      <c r="AA4" s="71"/>
      <c r="AB4" s="71"/>
      <c r="AC4" s="71"/>
      <c r="AD4" s="71"/>
      <c r="AE4" s="71"/>
      <c r="AF4" s="71"/>
      <c r="AG4" s="71"/>
      <c r="AH4" s="71"/>
      <c r="AI4" s="71"/>
      <c r="AJ4" s="71" t="s">
        <v>60</v>
      </c>
      <c r="AK4" s="71"/>
      <c r="AL4" s="71"/>
      <c r="AM4" s="71"/>
      <c r="AN4" s="71"/>
      <c r="AO4" s="71"/>
      <c r="AP4" s="71"/>
      <c r="AQ4" s="71"/>
      <c r="AR4" s="71"/>
      <c r="AS4" s="71"/>
      <c r="AT4" s="71"/>
      <c r="AU4" s="71" t="s">
        <v>61</v>
      </c>
      <c r="AV4" s="71"/>
      <c r="AW4" s="71"/>
      <c r="AX4" s="71"/>
      <c r="AY4" s="71"/>
      <c r="AZ4" s="71"/>
      <c r="BA4" s="71"/>
      <c r="BB4" s="71"/>
      <c r="BC4" s="71"/>
      <c r="BD4" s="71"/>
      <c r="BE4" s="71"/>
      <c r="BF4" s="71" t="s">
        <v>62</v>
      </c>
      <c r="BG4" s="71"/>
      <c r="BH4" s="71"/>
      <c r="BI4" s="71"/>
      <c r="BJ4" s="71"/>
      <c r="BK4" s="71"/>
      <c r="BL4" s="71"/>
      <c r="BM4" s="71"/>
      <c r="BN4" s="71"/>
      <c r="BO4" s="71"/>
      <c r="BP4" s="71"/>
      <c r="BQ4" s="71" t="s">
        <v>63</v>
      </c>
      <c r="BR4" s="71"/>
      <c r="BS4" s="71"/>
      <c r="BT4" s="71"/>
      <c r="BU4" s="71"/>
      <c r="BV4" s="71"/>
      <c r="BW4" s="71"/>
      <c r="BX4" s="71"/>
      <c r="BY4" s="71"/>
      <c r="BZ4" s="71"/>
      <c r="CA4" s="71"/>
      <c r="CB4" s="71" t="s">
        <v>64</v>
      </c>
      <c r="CC4" s="71"/>
      <c r="CD4" s="71"/>
      <c r="CE4" s="71"/>
      <c r="CF4" s="71"/>
      <c r="CG4" s="71"/>
      <c r="CH4" s="71"/>
      <c r="CI4" s="71"/>
      <c r="CJ4" s="71"/>
      <c r="CK4" s="71"/>
      <c r="CL4" s="71"/>
      <c r="CM4" s="71" t="s">
        <v>65</v>
      </c>
      <c r="CN4" s="71"/>
      <c r="CO4" s="71"/>
      <c r="CP4" s="71"/>
      <c r="CQ4" s="71"/>
      <c r="CR4" s="71"/>
      <c r="CS4" s="71"/>
      <c r="CT4" s="71"/>
      <c r="CU4" s="71"/>
      <c r="CV4" s="71"/>
      <c r="CW4" s="71"/>
      <c r="CX4" s="71" t="s">
        <v>66</v>
      </c>
      <c r="CY4" s="71"/>
      <c r="CZ4" s="71"/>
      <c r="DA4" s="71"/>
      <c r="DB4" s="71"/>
      <c r="DC4" s="71"/>
      <c r="DD4" s="71"/>
      <c r="DE4" s="71"/>
      <c r="DF4" s="71"/>
      <c r="DG4" s="71"/>
      <c r="DH4" s="71"/>
      <c r="DI4" s="71" t="s">
        <v>67</v>
      </c>
      <c r="DJ4" s="71"/>
      <c r="DK4" s="71"/>
      <c r="DL4" s="71"/>
      <c r="DM4" s="71"/>
      <c r="DN4" s="71"/>
      <c r="DO4" s="71"/>
      <c r="DP4" s="71"/>
      <c r="DQ4" s="71"/>
      <c r="DR4" s="71"/>
      <c r="DS4" s="71"/>
      <c r="DT4" s="71" t="s">
        <v>68</v>
      </c>
      <c r="DU4" s="71"/>
      <c r="DV4" s="71"/>
      <c r="DW4" s="71"/>
      <c r="DX4" s="71"/>
      <c r="DY4" s="71"/>
      <c r="DZ4" s="71"/>
      <c r="EA4" s="71"/>
      <c r="EB4" s="71"/>
      <c r="EC4" s="71"/>
      <c r="ED4" s="71"/>
      <c r="EE4" s="71" t="s">
        <v>69</v>
      </c>
      <c r="EF4" s="71"/>
      <c r="EG4" s="71"/>
      <c r="EH4" s="71"/>
      <c r="EI4" s="71"/>
      <c r="EJ4" s="71"/>
      <c r="EK4" s="71"/>
      <c r="EL4" s="71"/>
      <c r="EM4" s="71"/>
      <c r="EN4" s="71"/>
      <c r="EO4" s="71"/>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342114</v>
      </c>
      <c r="D6" s="19">
        <f t="shared" si="3"/>
        <v>47</v>
      </c>
      <c r="E6" s="19">
        <f t="shared" si="3"/>
        <v>17</v>
      </c>
      <c r="F6" s="19">
        <f t="shared" si="3"/>
        <v>5</v>
      </c>
      <c r="G6" s="19">
        <f t="shared" si="3"/>
        <v>0</v>
      </c>
      <c r="H6" s="19" t="str">
        <f t="shared" si="3"/>
        <v>広島県　大竹市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1.0900000000000001</v>
      </c>
      <c r="Q6" s="20">
        <f t="shared" si="3"/>
        <v>100</v>
      </c>
      <c r="R6" s="20">
        <f t="shared" si="3"/>
        <v>4072</v>
      </c>
      <c r="S6" s="20">
        <f t="shared" si="3"/>
        <v>25741</v>
      </c>
      <c r="T6" s="20">
        <f t="shared" si="3"/>
        <v>78.66</v>
      </c>
      <c r="U6" s="20">
        <f t="shared" si="3"/>
        <v>327.24</v>
      </c>
      <c r="V6" s="20">
        <f t="shared" si="3"/>
        <v>278</v>
      </c>
      <c r="W6" s="20">
        <f t="shared" si="3"/>
        <v>0.14000000000000001</v>
      </c>
      <c r="X6" s="20">
        <f t="shared" si="3"/>
        <v>1985.71</v>
      </c>
      <c r="Y6" s="21">
        <f>IF(Y7="",NA(),Y7)</f>
        <v>87.02</v>
      </c>
      <c r="Z6" s="21">
        <f t="shared" ref="Z6:AH6" si="4">IF(Z7="",NA(),Z7)</f>
        <v>86.99</v>
      </c>
      <c r="AA6" s="21">
        <f t="shared" si="4"/>
        <v>85.92</v>
      </c>
      <c r="AB6" s="21">
        <f t="shared" si="4"/>
        <v>84.33</v>
      </c>
      <c r="AC6" s="21">
        <f t="shared" si="4"/>
        <v>86.43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2973.26</v>
      </c>
      <c r="BG6" s="21">
        <f t="shared" ref="BG6:BO6" si="7">IF(BG7="",NA(),BG7)</f>
        <v>2768.02</v>
      </c>
      <c r="BH6" s="21">
        <f t="shared" si="7"/>
        <v>2592.1</v>
      </c>
      <c r="BI6" s="21">
        <f t="shared" si="7"/>
        <v>2364.7600000000002</v>
      </c>
      <c r="BJ6" s="21">
        <f t="shared" si="7"/>
        <v>2484.19</v>
      </c>
      <c r="BK6" s="21">
        <f t="shared" si="7"/>
        <v>826.83</v>
      </c>
      <c r="BL6" s="21">
        <f t="shared" si="7"/>
        <v>867.83</v>
      </c>
      <c r="BM6" s="21">
        <f t="shared" si="7"/>
        <v>791.76</v>
      </c>
      <c r="BN6" s="21">
        <f t="shared" si="7"/>
        <v>900.82</v>
      </c>
      <c r="BO6" s="21">
        <f t="shared" si="7"/>
        <v>839.21</v>
      </c>
      <c r="BP6" s="20" t="str">
        <f>IF(BP7="","",IF(BP7="-","【-】","【"&amp;SUBSTITUTE(TEXT(BP7,"#,##0.00"),"-","△")&amp;"】"))</f>
        <v>【785.10】</v>
      </c>
      <c r="BQ6" s="21">
        <f>IF(BQ7="",NA(),BQ7)</f>
        <v>22.86</v>
      </c>
      <c r="BR6" s="21">
        <f t="shared" ref="BR6:BZ6" si="8">IF(BR7="",NA(),BR7)</f>
        <v>21.1</v>
      </c>
      <c r="BS6" s="21">
        <f t="shared" si="8"/>
        <v>22.1</v>
      </c>
      <c r="BT6" s="21">
        <f t="shared" si="8"/>
        <v>25.06</v>
      </c>
      <c r="BU6" s="21">
        <f t="shared" si="8"/>
        <v>23.14</v>
      </c>
      <c r="BV6" s="21">
        <f t="shared" si="8"/>
        <v>57.31</v>
      </c>
      <c r="BW6" s="21">
        <f t="shared" si="8"/>
        <v>57.08</v>
      </c>
      <c r="BX6" s="21">
        <f t="shared" si="8"/>
        <v>56.26</v>
      </c>
      <c r="BY6" s="21">
        <f t="shared" si="8"/>
        <v>52.94</v>
      </c>
      <c r="BZ6" s="21">
        <f t="shared" si="8"/>
        <v>52.05</v>
      </c>
      <c r="CA6" s="20" t="str">
        <f>IF(CA7="","",IF(CA7="-","【-】","【"&amp;SUBSTITUTE(TEXT(CA7,"#,##0.00"),"-","△")&amp;"】"))</f>
        <v>【56.93】</v>
      </c>
      <c r="CB6" s="21">
        <f>IF(CB7="",NA(),CB7)</f>
        <v>643.96</v>
      </c>
      <c r="CC6" s="21">
        <f t="shared" ref="CC6:CK6" si="9">IF(CC7="",NA(),CC7)</f>
        <v>694.11</v>
      </c>
      <c r="CD6" s="21">
        <f t="shared" si="9"/>
        <v>651.28</v>
      </c>
      <c r="CE6" s="21">
        <f t="shared" si="9"/>
        <v>561.54999999999995</v>
      </c>
      <c r="CF6" s="21">
        <f t="shared" si="9"/>
        <v>535.27</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49.48</v>
      </c>
      <c r="CN6" s="21">
        <f t="shared" ref="CN6:CV6" si="10">IF(CN7="",NA(),CN7)</f>
        <v>48.96</v>
      </c>
      <c r="CO6" s="21">
        <f t="shared" si="10"/>
        <v>45.83</v>
      </c>
      <c r="CP6" s="21">
        <f t="shared" si="10"/>
        <v>44.79</v>
      </c>
      <c r="CQ6" s="21">
        <f t="shared" si="10"/>
        <v>41.67</v>
      </c>
      <c r="CR6" s="21">
        <f t="shared" si="10"/>
        <v>50.14</v>
      </c>
      <c r="CS6" s="21">
        <f t="shared" si="10"/>
        <v>54.83</v>
      </c>
      <c r="CT6" s="21">
        <f t="shared" si="10"/>
        <v>66.53</v>
      </c>
      <c r="CU6" s="21">
        <f t="shared" si="10"/>
        <v>52.35</v>
      </c>
      <c r="CV6" s="21">
        <f t="shared" si="10"/>
        <v>46.25</v>
      </c>
      <c r="CW6" s="20" t="str">
        <f>IF(CW7="","",IF(CW7="-","【-】","【"&amp;SUBSTITUTE(TEXT(CW7,"#,##0.00"),"-","△")&amp;"】"))</f>
        <v>【49.87】</v>
      </c>
      <c r="CX6" s="21">
        <f>IF(CX7="",NA(),CX7)</f>
        <v>98.69</v>
      </c>
      <c r="CY6" s="21">
        <f t="shared" ref="CY6:DG6" si="11">IF(CY7="",NA(),CY7)</f>
        <v>97.29</v>
      </c>
      <c r="CZ6" s="21">
        <f t="shared" si="11"/>
        <v>93.4</v>
      </c>
      <c r="DA6" s="21">
        <f t="shared" si="11"/>
        <v>93.64</v>
      </c>
      <c r="DB6" s="21">
        <f t="shared" si="11"/>
        <v>93.53</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342114</v>
      </c>
      <c r="D7" s="23">
        <v>47</v>
      </c>
      <c r="E7" s="23">
        <v>17</v>
      </c>
      <c r="F7" s="23">
        <v>5</v>
      </c>
      <c r="G7" s="23">
        <v>0</v>
      </c>
      <c r="H7" s="23" t="s">
        <v>99</v>
      </c>
      <c r="I7" s="23" t="s">
        <v>100</v>
      </c>
      <c r="J7" s="23" t="s">
        <v>101</v>
      </c>
      <c r="K7" s="23" t="s">
        <v>102</v>
      </c>
      <c r="L7" s="23" t="s">
        <v>103</v>
      </c>
      <c r="M7" s="23" t="s">
        <v>104</v>
      </c>
      <c r="N7" s="24" t="s">
        <v>105</v>
      </c>
      <c r="O7" s="24" t="s">
        <v>106</v>
      </c>
      <c r="P7" s="24">
        <v>1.0900000000000001</v>
      </c>
      <c r="Q7" s="24">
        <v>100</v>
      </c>
      <c r="R7" s="24">
        <v>4072</v>
      </c>
      <c r="S7" s="24">
        <v>25741</v>
      </c>
      <c r="T7" s="24">
        <v>78.66</v>
      </c>
      <c r="U7" s="24">
        <v>327.24</v>
      </c>
      <c r="V7" s="24">
        <v>278</v>
      </c>
      <c r="W7" s="24">
        <v>0.14000000000000001</v>
      </c>
      <c r="X7" s="24">
        <v>1985.71</v>
      </c>
      <c r="Y7" s="24">
        <v>87.02</v>
      </c>
      <c r="Z7" s="24">
        <v>86.99</v>
      </c>
      <c r="AA7" s="24">
        <v>85.92</v>
      </c>
      <c r="AB7" s="24">
        <v>84.33</v>
      </c>
      <c r="AC7" s="24">
        <v>86.43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2973.26</v>
      </c>
      <c r="BG7" s="24">
        <v>2768.02</v>
      </c>
      <c r="BH7" s="24">
        <v>2592.1</v>
      </c>
      <c r="BI7" s="24">
        <v>2364.7600000000002</v>
      </c>
      <c r="BJ7" s="24">
        <v>2484.19</v>
      </c>
      <c r="BK7" s="24">
        <v>826.83</v>
      </c>
      <c r="BL7" s="24">
        <v>867.83</v>
      </c>
      <c r="BM7" s="24">
        <v>791.76</v>
      </c>
      <c r="BN7" s="24">
        <v>900.82</v>
      </c>
      <c r="BO7" s="24">
        <v>839.21</v>
      </c>
      <c r="BP7" s="24">
        <v>785.1</v>
      </c>
      <c r="BQ7" s="24">
        <v>22.86</v>
      </c>
      <c r="BR7" s="24">
        <v>21.1</v>
      </c>
      <c r="BS7" s="24">
        <v>22.1</v>
      </c>
      <c r="BT7" s="24">
        <v>25.06</v>
      </c>
      <c r="BU7" s="24">
        <v>23.14</v>
      </c>
      <c r="BV7" s="24">
        <v>57.31</v>
      </c>
      <c r="BW7" s="24">
        <v>57.08</v>
      </c>
      <c r="BX7" s="24">
        <v>56.26</v>
      </c>
      <c r="BY7" s="24">
        <v>52.94</v>
      </c>
      <c r="BZ7" s="24">
        <v>52.05</v>
      </c>
      <c r="CA7" s="24">
        <v>56.93</v>
      </c>
      <c r="CB7" s="24">
        <v>643.96</v>
      </c>
      <c r="CC7" s="24">
        <v>694.11</v>
      </c>
      <c r="CD7" s="24">
        <v>651.28</v>
      </c>
      <c r="CE7" s="24">
        <v>561.54999999999995</v>
      </c>
      <c r="CF7" s="24">
        <v>535.27</v>
      </c>
      <c r="CG7" s="24">
        <v>273.52</v>
      </c>
      <c r="CH7" s="24">
        <v>274.99</v>
      </c>
      <c r="CI7" s="24">
        <v>282.08999999999997</v>
      </c>
      <c r="CJ7" s="24">
        <v>303.27999999999997</v>
      </c>
      <c r="CK7" s="24">
        <v>301.86</v>
      </c>
      <c r="CL7" s="24">
        <v>271.14999999999998</v>
      </c>
      <c r="CM7" s="24">
        <v>49.48</v>
      </c>
      <c r="CN7" s="24">
        <v>48.96</v>
      </c>
      <c r="CO7" s="24">
        <v>45.83</v>
      </c>
      <c r="CP7" s="24">
        <v>44.79</v>
      </c>
      <c r="CQ7" s="24">
        <v>41.67</v>
      </c>
      <c r="CR7" s="24">
        <v>50.14</v>
      </c>
      <c r="CS7" s="24">
        <v>54.83</v>
      </c>
      <c r="CT7" s="24">
        <v>66.53</v>
      </c>
      <c r="CU7" s="24">
        <v>52.35</v>
      </c>
      <c r="CV7" s="24">
        <v>46.25</v>
      </c>
      <c r="CW7" s="24">
        <v>49.87</v>
      </c>
      <c r="CX7" s="24">
        <v>98.69</v>
      </c>
      <c r="CY7" s="24">
        <v>97.29</v>
      </c>
      <c r="CZ7" s="24">
        <v>93.4</v>
      </c>
      <c r="DA7" s="24">
        <v>93.64</v>
      </c>
      <c r="DB7" s="24">
        <v>93.53</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116</v>
      </c>
      <c r="E13" t="s">
        <v>115</v>
      </c>
      <c r="F13" t="s">
        <v>115</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2025-01-24T07:35:54Z</dcterms:created>
  <dcterms:modified xsi:type="dcterms:W3CDTF">2025-02-19T23:54:37Z</dcterms:modified>
  <cp:category/>
</cp:coreProperties>
</file>