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大竹市役所\上下水道局\上下水道局共通\06文書管理\01文書受付簿\01文書登録ファイル\2024\R07012711_公営企業に係る経営比較分析表（令和５年度決算）の分析等について\02回答\"/>
    </mc:Choice>
  </mc:AlternateContent>
  <xr:revisionPtr revIDLastSave="0" documentId="13_ncr:1_{4CC26AA8-D25C-450F-A17B-279DACED395F}" xr6:coauthVersionLast="45" xr6:coauthVersionMax="45" xr10:uidLastSave="{00000000-0000-0000-0000-000000000000}"/>
  <workbookProtection workbookAlgorithmName="SHA-512" workbookHashValue="f0iFwUp10VYwnVZvFgMMrfrohqXH/QXJw+Piaox8yR0nrdV3714M6gagi1ucQxzFbdhsx4anNXkKFTszbcxwhw==" workbookSaltValue="3za6GO3nf9LFQyMM7NrOJg==" workbookSpinCount="100000" lockStructure="1"/>
  <bookViews>
    <workbookView xWindow="20370" yWindow="-4785"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AL10" i="4"/>
  <c r="I10"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<sst xmlns="http://schemas.openxmlformats.org/spreadsheetml/2006/main" count="236" uniqueCount="119">
  <si>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</si>
  <si>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</si>
  <si>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</si>
  <si>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</si>
  <si>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</si>
  <si>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</si>
  <si>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</si>
  <si>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</si>
  <si>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</si>
  <si>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</si>
  <si>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</si>
  <si>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</si>
  <si>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</si>
  <si>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</si>
  <si>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</si>
  <si>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</si>
  <si>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</si>
  <si>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</si>
  <si>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</si>
  <si>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</si>
  <si>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</si>
  <si>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</si>
  <si>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</si>
  <si>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</si>
  <si>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</si>
  <si>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</si>
  <si>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</si>
  <si>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</si>
  <si>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</si>
  <si>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</si>
  <si>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</si>
  <si>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</si>
  <si>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</si>
  <si>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</si>
  <si>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</si>
  <si>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</si>
  <si>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</si>
  <si>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</si>
  <si>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</si>
  <si>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</si>
  <si>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</si>
  <si>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</si>
  <si>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</si>
  <si>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</si>
  <si>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</si>
  <si>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</si>
  <si>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</si>
  <si>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</si>
  <si>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</si>
  <si>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</si>
  <si>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</si>
  <si>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</si>
  <si>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</si>
  <si>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</si>
  <si>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</si>
  <si>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</si>
  <si>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</si>
  <si>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</si>
  <si>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</si>
  <si>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</si>
  <si>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</si>
  <si>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</si>
  <si>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</si>
  <si>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</si>
  <si>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</si>
  <si>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</si>
  <si>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</si>
  <si>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</si>
  <si>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</si>
  <si>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</si>
  <si>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</si>
  <si>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</si>
  <si>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</si>
  <si>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</si>
  <si>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</si>
  <si>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</si>
  <si>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</si>
  <si>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</si>
  <si>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</si>
  <si>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</si>
  <si>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</si>
  <si>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</si>
  <si>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</si>
  <si>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</si>
  <si>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</si>
  <si>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</si>
  <si>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</si>
  <si>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</si>
  <si>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</si>
  <si>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</si>
  <si>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</si>
  <si>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</si>
  <si>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</si>
  <si>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</si>
  <si>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</si>
  <si>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</si>
  <si>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</si>
  <si>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</si>
  <si>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</si>
  <si>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</si>
  <si>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</si>
  <si>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</si>
  <si>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</si>
  <si>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</si>
  <si>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</si>
  <si>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</si>
  <si>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</si>
  <si>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</si>
  <si>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</si>
  <si>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</si>
  <si>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</si>
  <si>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</si>
  <si>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</si>
  <si>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</si>
  <si>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</si>
  <si>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</si>
  <si>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③管渠改善率
　管渠の改善はできていません。</t>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</si>
  <si>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令和６年度から法適化しますが、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phoneticPr fontId="4"/>
  </si>
  <si>
    <t>①収益的収支比率
　100％を下回っており、単年度収支は赤字です。
④企業債残高対事業規模比率
　類似団体平均値を大きく上回っています。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減少傾向にあります。処理人口が計画人口の６割程度しかなく、今後も人口は減少する見込みであるため、数値の改善は望めない状況です。
⑧水洗化率
　ほぼ100％で推移しています。</t>
    <rPh sb="42" eb="44">
      <t>ジギョウ</t>
    </rPh>
    <rPh sb="44" eb="46">
      <t>キボ</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</si>
</sst>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53-4E8D-9429-C9BA17F9DE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1.6</c:v>
                </c:pt>
                <c:pt idx="2">
                  <c:v>0.01</c:v>
                </c:pt>
                <c:pt idx="3">
                  <c:v>0.01</c:v>
                </c:pt>
                <c:pt idx="4" formatCode="#,##0.00;&quot;△&quot;#,##0.00">
                  <c:v>0</c:v>
                </c:pt>
              </c:numCache>
            </c:numRef>
          </c:val>
          <c:smooth val="0"/>
          <c:extLst>
            <c:ext xmlns:c16="http://schemas.microsoft.com/office/drawing/2014/chart" uri="{C3380CC4-5D6E-409C-BE32-E72D297353CC}">
              <c16:uniqueId val="{00000001-D153-4E8D-9429-C9BA17F9DE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39.1</c:v>
                </c:pt>
                <c:pt idx="1">
                  <c:v>39.74</c:v>
                </c:pt>
                <c:pt idx="2">
                  <c:v>36.54</c:v>
                </c:pt>
                <c:pt idx="3">
                  <c:v>35.26</c:v>
                </c:pt>
                <c:pt idx="4">
                  <c:v>32.049999999999997</c:v>
                </c:pt>
              </c:numCache>
            </c:numRef>
          </c:val>
          <c:extLst>
            <c:ext xmlns:c16="http://schemas.microsoft.com/office/drawing/2014/chart" uri="{C3380CC4-5D6E-409C-BE32-E72D297353CC}">
              <c16:uniqueId val="{00000000-A1A2-41C2-BACB-37BF775DF8E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32.479999999999997</c:v>
                </c:pt>
                <c:pt idx="1">
                  <c:v>30.19</c:v>
                </c:pt>
                <c:pt idx="2">
                  <c:v>28.77</c:v>
                </c:pt>
                <c:pt idx="3">
                  <c:v>26.22</c:v>
                </c:pt>
                <c:pt idx="4">
                  <c:v>26.12</c:v>
                </c:pt>
              </c:numCache>
            </c:numRef>
          </c:val>
          <c:smooth val="0"/>
          <c:extLst>
            <c:ext xmlns:c16="http://schemas.microsoft.com/office/drawing/2014/chart" uri="{C3380CC4-5D6E-409C-BE32-E72D297353CC}">
              <c16:uniqueId val="{00000001-A1A2-41C2-BACB-37BF775DF8E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99.62</c:v>
                </c:pt>
                <c:pt idx="1">
                  <c:v>99.6</c:v>
                </c:pt>
                <c:pt idx="2">
                  <c:v>99.59</c:v>
                </c:pt>
                <c:pt idx="3">
                  <c:v>99.58</c:v>
                </c:pt>
                <c:pt idx="4">
                  <c:v>99.56</c:v>
                </c:pt>
              </c:numCache>
            </c:numRef>
          </c:val>
          <c:extLst>
            <c:ext xmlns:c16="http://schemas.microsoft.com/office/drawing/2014/chart" uri="{C3380CC4-5D6E-409C-BE32-E72D297353CC}">
              <c16:uniqueId val="{00000000-3BF9-476D-8BFB-60E3E23DC5B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79.2</c:v>
                </c:pt>
                <c:pt idx="1">
                  <c:v>79.09</c:v>
                </c:pt>
                <c:pt idx="2">
                  <c:v>78.900000000000006</c:v>
                </c:pt>
                <c:pt idx="3">
                  <c:v>78.03</c:v>
                </c:pt>
                <c:pt idx="4">
                  <c:v>78.55</c:v>
                </c:pt>
              </c:numCache>
            </c:numRef>
          </c:val>
          <c:smooth val="0"/>
          <c:extLst>
            <c:ext xmlns:c16="http://schemas.microsoft.com/office/drawing/2014/chart" uri="{C3380CC4-5D6E-409C-BE32-E72D297353CC}">
              <c16:uniqueId val="{00000001-3BF9-476D-8BFB-60E3E23DC5B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91.05</c:v>
                </c:pt>
                <c:pt idx="1">
                  <c:v>91.38</c:v>
                </c:pt>
                <c:pt idx="2">
                  <c:v>89.44</c:v>
                </c:pt>
                <c:pt idx="3">
                  <c:v>88.43</c:v>
                </c:pt>
                <c:pt idx="4">
                  <c:v>99.91</c:v>
                </c:pt>
              </c:numCache>
            </c:numRef>
          </c:val>
          <c:extLst>
            <c:ext xmlns:c16="http://schemas.microsoft.com/office/drawing/2014/chart" uri="{C3380CC4-5D6E-409C-BE32-E72D297353CC}">
              <c16:uniqueId val="{00000000-EAC1-4654-B450-2627FF462CC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C1-4654-B450-2627FF462CC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E80-4029-9C17-82DF25B1B12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E80-4029-9C17-82DF25B1B12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61-452F-AFDE-4A6CEB7CA19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61-452F-AFDE-4A6CEB7CA19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3CA-414E-9034-705B3A6DEE5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CA-414E-9034-705B3A6DEE5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1E-4A5D-AE29-4D72AA24049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1E-4A5D-AE29-4D72AA24049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1646.97</c:v>
                </c:pt>
                <c:pt idx="1">
                  <c:v>1516.73</c:v>
                </c:pt>
                <c:pt idx="2">
                  <c:v>1723.28</c:v>
                </c:pt>
                <c:pt idx="3">
                  <c:v>1729.75</c:v>
                </c:pt>
                <c:pt idx="4">
                  <c:v>2469.84</c:v>
                </c:pt>
              </c:numCache>
            </c:numRef>
          </c:val>
          <c:extLst>
            <c:ext xmlns:c16="http://schemas.microsoft.com/office/drawing/2014/chart" uri="{C3380CC4-5D6E-409C-BE32-E72D297353CC}">
              <c16:uniqueId val="{00000000-4917-4D21-B9CF-57CDE6829D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998.42</c:v>
                </c:pt>
                <c:pt idx="1">
                  <c:v>1095.52</c:v>
                </c:pt>
                <c:pt idx="2">
                  <c:v>1056.55</c:v>
                </c:pt>
                <c:pt idx="3">
                  <c:v>1278.54</c:v>
                </c:pt>
                <c:pt idx="4">
                  <c:v>1149.7</c:v>
                </c:pt>
              </c:numCache>
            </c:numRef>
          </c:val>
          <c:smooth val="0"/>
          <c:extLst>
            <c:ext xmlns:c16="http://schemas.microsoft.com/office/drawing/2014/chart" uri="{C3380CC4-5D6E-409C-BE32-E72D297353CC}">
              <c16:uniqueId val="{00000001-4917-4D21-B9CF-57CDE6829D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15.93</c:v>
                </c:pt>
                <c:pt idx="1">
                  <c:v>13.84</c:v>
                </c:pt>
                <c:pt idx="2">
                  <c:v>16.11</c:v>
                </c:pt>
                <c:pt idx="3">
                  <c:v>15.17</c:v>
                </c:pt>
                <c:pt idx="4">
                  <c:v>14.64</c:v>
                </c:pt>
              </c:numCache>
            </c:numRef>
          </c:val>
          <c:extLst>
            <c:ext xmlns:c16="http://schemas.microsoft.com/office/drawing/2014/chart" uri="{C3380CC4-5D6E-409C-BE32-E72D297353CC}">
              <c16:uniqueId val="{00000000-5E92-431A-AB9C-5D9F491C752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41.41</c:v>
                </c:pt>
                <c:pt idx="1">
                  <c:v>39.64</c:v>
                </c:pt>
                <c:pt idx="2">
                  <c:v>40</c:v>
                </c:pt>
                <c:pt idx="3">
                  <c:v>38.74</c:v>
                </c:pt>
                <c:pt idx="4">
                  <c:v>35.96</c:v>
                </c:pt>
              </c:numCache>
            </c:numRef>
          </c:val>
          <c:smooth val="0"/>
          <c:extLst>
            <c:ext xmlns:c16="http://schemas.microsoft.com/office/drawing/2014/chart" uri="{C3380CC4-5D6E-409C-BE32-E72D297353CC}">
              <c16:uniqueId val="{00000001-5E92-431A-AB9C-5D9F491C752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1049.03</c:v>
                </c:pt>
                <c:pt idx="1">
                  <c:v>1228.5999999999999</c:v>
                </c:pt>
                <c:pt idx="2">
                  <c:v>1045.54</c:v>
                </c:pt>
                <c:pt idx="3">
                  <c:v>1090.97</c:v>
                </c:pt>
                <c:pt idx="4">
                  <c:v>987</c:v>
                </c:pt>
              </c:numCache>
            </c:numRef>
          </c:val>
          <c:extLst>
            <c:ext xmlns:c16="http://schemas.microsoft.com/office/drawing/2014/chart" uri="{C3380CC4-5D6E-409C-BE32-E72D297353CC}">
              <c16:uniqueId val="{00000000-7AB1-42FA-8376-7221167E09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417.56</c:v>
                </c:pt>
                <c:pt idx="1">
                  <c:v>449.72</c:v>
                </c:pt>
                <c:pt idx="2">
                  <c:v>437.27</c:v>
                </c:pt>
                <c:pt idx="3">
                  <c:v>456.72</c:v>
                </c:pt>
                <c:pt idx="4">
                  <c:v>481.96</c:v>
                </c:pt>
              </c:numCache>
            </c:numRef>
          </c:val>
          <c:smooth val="0"/>
          <c:extLst>
            <c:ext xmlns:c16="http://schemas.microsoft.com/office/drawing/2014/chart" uri="{C3380CC4-5D6E-409C-BE32-E72D297353CC}">
              <c16:uniqueId val="{00000001-7AB1-42FA-8376-7221167E09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28" zoomScale="70" zoomScaleNormal="70" workbookViewId="0">
      <selection activeCell="CF19" sqref="CF1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大竹市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非設置</v>
      </c>
      <c r="AE8" s="35"/>
      <c r="AF8" s="35"/>
      <c r="AG8" s="35"/>
      <c r="AH8" s="35"/>
      <c r="AI8" s="35"/>
      <c r="AJ8" s="35"/>
      <c r="AK8" s="3"/>
      <c r="AL8" s="36">
        <f>データ!S6</f>
        <v>25741</v>
      </c>
      <c r="AM8" s="36"/>
      <c r="AN8" s="36"/>
      <c r="AO8" s="36"/>
      <c r="AP8" s="36"/>
      <c r="AQ8" s="36"/>
      <c r="AR8" s="36"/>
      <c r="AS8" s="36"/>
      <c r="AT8" s="37">
        <f>データ!T6</f>
        <v>78.66</v>
      </c>
      <c r="AU8" s="37"/>
      <c r="AV8" s="37"/>
      <c r="AW8" s="37"/>
      <c r="AX8" s="37"/>
      <c r="AY8" s="37"/>
      <c r="AZ8" s="37"/>
      <c r="BA8" s="37"/>
      <c r="BB8" s="37">
        <f>データ!U6</f>
        <v>327.24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0.88</v>
      </c>
      <c r="Q10" s="37"/>
      <c r="R10" s="37"/>
      <c r="S10" s="37"/>
      <c r="T10" s="37"/>
      <c r="U10" s="37"/>
      <c r="V10" s="37"/>
      <c r="W10" s="37">
        <f>データ!Q6</f>
        <v>99.73</v>
      </c>
      <c r="X10" s="37"/>
      <c r="Y10" s="37"/>
      <c r="Z10" s="37"/>
      <c r="AA10" s="37"/>
      <c r="AB10" s="37"/>
      <c r="AC10" s="37"/>
      <c r="AD10" s="36">
        <f>データ!R6</f>
        <v>3087</v>
      </c>
      <c r="AE10" s="36"/>
      <c r="AF10" s="36"/>
      <c r="AG10" s="36"/>
      <c r="AH10" s="36"/>
      <c r="AI10" s="36"/>
      <c r="AJ10" s="36"/>
      <c r="AK10" s="2"/>
      <c r="AL10" s="36">
        <f>データ!V6</f>
        <v>225</v>
      </c>
      <c r="AM10" s="36"/>
      <c r="AN10" s="36"/>
      <c r="AO10" s="36"/>
      <c r="AP10" s="36"/>
      <c r="AQ10" s="36"/>
      <c r="AR10" s="36"/>
      <c r="AS10" s="36"/>
      <c r="AT10" s="37">
        <f>データ!W6</f>
        <v>0.1</v>
      </c>
      <c r="AU10" s="37"/>
      <c r="AV10" s="37"/>
      <c r="AW10" s="37"/>
      <c r="AX10" s="37"/>
      <c r="AY10" s="37"/>
      <c r="AZ10" s="37"/>
      <c r="BA10" s="37"/>
      <c r="BB10" s="37">
        <f>データ!X6</f>
        <v>2250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【1,069.89】</v>
      </c>
      <c r="I86" s="12" t="str">
        <f>データ!CA6</f>
        <v>【39.89】</v>
      </c>
      <c r="J86" s="12" t="str">
        <f>データ!CL6</f>
        <v>【426.52】</v>
      </c>
      <c r="K86" s="12" t="str">
        <f>データ!CW6</f>
        <v>【28.16】</v>
      </c>
      <c r="L86" s="12" t="str">
        <f>データ!DH6</f>
        <v>【80.73】</v>
      </c>
      <c r="M86" s="12" t="s">
        <v>43</v>
      </c>
      <c r="N86" s="12" t="s">
        <v>44</v>
      </c>
      <c r="O86" s="12" t="str">
        <f>データ!EO6</f>
        <v>【0.00】</v>
      </c>
    </row>
  </sheetData>
  <sheetProtection algorithmName="SHA-512" hashValue="IYfJpSr7Fvo2WoanKYctfjn6IQbA62FKkBuU4J7xATCKiqAx/sT9PYySBOtzIpmyZYvXz7tWjv+m+3g0mXSb9g==" saltValue="xt6R1YicLi4C2l63qlaEQ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342114</v>
      </c>
      <c r="D6" s="19">
        <f t="shared" si="3"/>
        <v>47</v>
      </c>
      <c r="E6" s="19">
        <f t="shared" si="3"/>
        <v>17</v>
      </c>
      <c r="F6" s="19">
        <f t="shared" si="3"/>
        <v>6</v>
      </c>
      <c r="G6" s="19">
        <f t="shared" si="3"/>
        <v>0</v>
      </c>
      <c r="H6" s="19" t="str">
        <f t="shared" si="3"/>
        <v>広島県　大竹市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0.88</v>
      </c>
      <c r="Q6" s="20">
        <f t="shared" si="3"/>
        <v>99.73</v>
      </c>
      <c r="R6" s="20">
        <f t="shared" si="3"/>
        <v>3087</v>
      </c>
      <c r="S6" s="20">
        <f t="shared" si="3"/>
        <v>25741</v>
      </c>
      <c r="T6" s="20">
        <f t="shared" si="3"/>
        <v>78.66</v>
      </c>
      <c r="U6" s="20">
        <f t="shared" si="3"/>
        <v>327.24</v>
      </c>
      <c r="V6" s="20">
        <f t="shared" si="3"/>
        <v>225</v>
      </c>
      <c r="W6" s="20">
        <f t="shared" si="3"/>
        <v>0.1</v>
      </c>
      <c r="X6" s="20">
        <f t="shared" si="3"/>
        <v>2250</v>
      </c>
      <c r="Y6" s="21">
        <f>IF(Y7="",NA(),Y7)</f>
        <v>91.05</v>
      </c>
      <c r="Z6" s="21">
        <f t="shared" ref="Z6:AH6" si="4">IF(Z7="",NA(),Z7)</f>
        <v>91.38</v>
      </c>
      <c r="AA6" s="21">
        <f t="shared" si="4"/>
        <v>89.44</v>
      </c>
      <c r="AB6" s="21">
        <f t="shared" si="4"/>
        <v>88.43</v>
      </c>
      <c r="AC6" s="21">
        <f t="shared" si="4"/>
        <v>99.91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1646.97</v>
      </c>
      <c r="BG6" s="21">
        <f t="shared" ref="BG6:BO6" si="7">IF(BG7="",NA(),BG7)</f>
        <v>1516.73</v>
      </c>
      <c r="BH6" s="21">
        <f t="shared" si="7"/>
        <v>1723.28</v>
      </c>
      <c r="BI6" s="21">
        <f t="shared" si="7"/>
        <v>1729.75</v>
      </c>
      <c r="BJ6" s="21">
        <f t="shared" si="7"/>
        <v>2469.84</v>
      </c>
      <c r="BK6" s="21">
        <f t="shared" si="7"/>
        <v>998.42</v>
      </c>
      <c r="BL6" s="21">
        <f t="shared" si="7"/>
        <v>1095.52</v>
      </c>
      <c r="BM6" s="21">
        <f t="shared" si="7"/>
        <v>1056.55</v>
      </c>
      <c r="BN6" s="21">
        <f t="shared" si="7"/>
        <v>1278.54</v>
      </c>
      <c r="BO6" s="21">
        <f t="shared" si="7"/>
        <v>1149.7</v>
      </c>
      <c r="BP6" s="20" t="str">
        <f>IF(BP7="","",IF(BP7="-","【-】","【"&amp;SUBSTITUTE(TEXT(BP7,"#,##0.00"),"-","△")&amp;"】"))</f>
        <v>【1,069.89】</v>
      </c>
      <c r="BQ6" s="21">
        <f>IF(BQ7="",NA(),BQ7)</f>
        <v>15.93</v>
      </c>
      <c r="BR6" s="21">
        <f t="shared" ref="BR6:BZ6" si="8">IF(BR7="",NA(),BR7)</f>
        <v>13.84</v>
      </c>
      <c r="BS6" s="21">
        <f t="shared" si="8"/>
        <v>16.11</v>
      </c>
      <c r="BT6" s="21">
        <f t="shared" si="8"/>
        <v>15.17</v>
      </c>
      <c r="BU6" s="21">
        <f t="shared" si="8"/>
        <v>14.64</v>
      </c>
      <c r="BV6" s="21">
        <f t="shared" si="8"/>
        <v>41.41</v>
      </c>
      <c r="BW6" s="21">
        <f t="shared" si="8"/>
        <v>39.64</v>
      </c>
      <c r="BX6" s="21">
        <f t="shared" si="8"/>
        <v>40</v>
      </c>
      <c r="BY6" s="21">
        <f t="shared" si="8"/>
        <v>38.74</v>
      </c>
      <c r="BZ6" s="21">
        <f t="shared" si="8"/>
        <v>35.96</v>
      </c>
      <c r="CA6" s="20" t="str">
        <f>IF(CA7="","",IF(CA7="-","【-】","【"&amp;SUBSTITUTE(TEXT(CA7,"#,##0.00"),"-","△")&amp;"】"))</f>
        <v>【39.89】</v>
      </c>
      <c r="CB6" s="21">
        <f>IF(CB7="",NA(),CB7)</f>
        <v>1049.03</v>
      </c>
      <c r="CC6" s="21">
        <f t="shared" ref="CC6:CK6" si="9">IF(CC7="",NA(),CC7)</f>
        <v>1228.5999999999999</v>
      </c>
      <c r="CD6" s="21">
        <f t="shared" si="9"/>
        <v>1045.54</v>
      </c>
      <c r="CE6" s="21">
        <f t="shared" si="9"/>
        <v>1090.97</v>
      </c>
      <c r="CF6" s="21">
        <f t="shared" si="9"/>
        <v>987</v>
      </c>
      <c r="CG6" s="21">
        <f t="shared" si="9"/>
        <v>417.56</v>
      </c>
      <c r="CH6" s="21">
        <f t="shared" si="9"/>
        <v>449.72</v>
      </c>
      <c r="CI6" s="21">
        <f t="shared" si="9"/>
        <v>437.27</v>
      </c>
      <c r="CJ6" s="21">
        <f t="shared" si="9"/>
        <v>456.72</v>
      </c>
      <c r="CK6" s="21">
        <f t="shared" si="9"/>
        <v>481.96</v>
      </c>
      <c r="CL6" s="20" t="str">
        <f>IF(CL7="","",IF(CL7="-","【-】","【"&amp;SUBSTITUTE(TEXT(CL7,"#,##0.00"),"-","△")&amp;"】"))</f>
        <v>【426.52】</v>
      </c>
      <c r="CM6" s="21">
        <f>IF(CM7="",NA(),CM7)</f>
        <v>39.1</v>
      </c>
      <c r="CN6" s="21">
        <f t="shared" ref="CN6:CV6" si="10">IF(CN7="",NA(),CN7)</f>
        <v>39.74</v>
      </c>
      <c r="CO6" s="21">
        <f t="shared" si="10"/>
        <v>36.54</v>
      </c>
      <c r="CP6" s="21">
        <f t="shared" si="10"/>
        <v>35.26</v>
      </c>
      <c r="CQ6" s="21">
        <f t="shared" si="10"/>
        <v>32.049999999999997</v>
      </c>
      <c r="CR6" s="21">
        <f t="shared" si="10"/>
        <v>32.479999999999997</v>
      </c>
      <c r="CS6" s="21">
        <f t="shared" si="10"/>
        <v>30.19</v>
      </c>
      <c r="CT6" s="21">
        <f t="shared" si="10"/>
        <v>28.77</v>
      </c>
      <c r="CU6" s="21">
        <f t="shared" si="10"/>
        <v>26.22</v>
      </c>
      <c r="CV6" s="21">
        <f t="shared" si="10"/>
        <v>26.12</v>
      </c>
      <c r="CW6" s="20" t="str">
        <f>IF(CW7="","",IF(CW7="-","【-】","【"&amp;SUBSTITUTE(TEXT(CW7,"#,##0.00"),"-","△")&amp;"】"))</f>
        <v>【28.16】</v>
      </c>
      <c r="CX6" s="21">
        <f>IF(CX7="",NA(),CX7)</f>
        <v>99.62</v>
      </c>
      <c r="CY6" s="21">
        <f t="shared" ref="CY6:DG6" si="11">IF(CY7="",NA(),CY7)</f>
        <v>99.6</v>
      </c>
      <c r="CZ6" s="21">
        <f t="shared" si="11"/>
        <v>99.59</v>
      </c>
      <c r="DA6" s="21">
        <f t="shared" si="11"/>
        <v>99.58</v>
      </c>
      <c r="DB6" s="21">
        <f t="shared" si="11"/>
        <v>99.56</v>
      </c>
      <c r="DC6" s="21">
        <f t="shared" si="11"/>
        <v>79.2</v>
      </c>
      <c r="DD6" s="21">
        <f t="shared" si="11"/>
        <v>79.09</v>
      </c>
      <c r="DE6" s="21">
        <f t="shared" si="11"/>
        <v>78.900000000000006</v>
      </c>
      <c r="DF6" s="21">
        <f t="shared" si="11"/>
        <v>78.03</v>
      </c>
      <c r="DG6" s="21">
        <f t="shared" si="11"/>
        <v>78.55</v>
      </c>
      <c r="DH6" s="20" t="str">
        <f>IF(DH7="","",IF(DH7="-","【-】","【"&amp;SUBSTITUTE(TEXT(DH7,"#,##0.00"),"-","△")&amp;"】"))</f>
        <v>【80.73】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1.6</v>
      </c>
      <c r="EL6" s="21">
        <f t="shared" si="14"/>
        <v>0.01</v>
      </c>
      <c r="EM6" s="21">
        <f t="shared" si="14"/>
        <v>0.01</v>
      </c>
      <c r="EN6" s="20">
        <f t="shared" si="14"/>
        <v>0</v>
      </c>
      <c r="EO6" s="20" t="str">
        <f>IF(EO7="","",IF(EO7="-","【-】","【"&amp;SUBSTITUTE(TEXT(EO7,"#,##0.00"),"-","△")&amp;"】"))</f>
        <v>【0.00】</v>
      </c>
    </row>
    <row r="7" spans="1:145" s="22" customFormat="1" x14ac:dyDescent="0.15">
      <c r="A7" s="14"/>
      <c r="B7" s="23">
        <v>2023</v>
      </c>
      <c r="C7" s="23">
        <v>342114</v>
      </c>
      <c r="D7" s="23">
        <v>47</v>
      </c>
      <c r="E7" s="23">
        <v>17</v>
      </c>
      <c r="F7" s="23">
        <v>6</v>
      </c>
      <c r="G7" s="23">
        <v>0</v>
      </c>
      <c r="H7" s="23" t="s">
        <v>98</v>
      </c>
      <c r="I7" s="23" t="s">
        <v>99</v>
      </c>
      <c r="J7" s="23" t="s">
        <v>100</v>
      </c>
      <c r="K7" s="23" t="s">
        <v>101</v>
      </c>
      <c r="L7" s="23" t="s">
        <v>102</v>
      </c>
      <c r="M7" s="23" t="s">
        <v>103</v>
      </c>
      <c r="N7" s="24" t="s">
        <v>104</v>
      </c>
      <c r="O7" s="24" t="s">
        <v>105</v>
      </c>
      <c r="P7" s="24">
        <v>0.88</v>
      </c>
      <c r="Q7" s="24">
        <v>99.73</v>
      </c>
      <c r="R7" s="24">
        <v>3087</v>
      </c>
      <c r="S7" s="24">
        <v>25741</v>
      </c>
      <c r="T7" s="24">
        <v>78.66</v>
      </c>
      <c r="U7" s="24">
        <v>327.24</v>
      </c>
      <c r="V7" s="24">
        <v>225</v>
      </c>
      <c r="W7" s="24">
        <v>0.1</v>
      </c>
      <c r="X7" s="24">
        <v>2250</v>
      </c>
      <c r="Y7" s="24">
        <v>91.05</v>
      </c>
      <c r="Z7" s="24">
        <v>91.38</v>
      </c>
      <c r="AA7" s="24">
        <v>89.44</v>
      </c>
      <c r="AB7" s="24">
        <v>88.43</v>
      </c>
      <c r="AC7" s="24">
        <v>99.91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1646.97</v>
      </c>
      <c r="BG7" s="24">
        <v>1516.73</v>
      </c>
      <c r="BH7" s="24">
        <v>1723.28</v>
      </c>
      <c r="BI7" s="24">
        <v>1729.75</v>
      </c>
      <c r="BJ7" s="24">
        <v>2469.84</v>
      </c>
      <c r="BK7" s="24">
        <v>998.42</v>
      </c>
      <c r="BL7" s="24">
        <v>1095.52</v>
      </c>
      <c r="BM7" s="24">
        <v>1056.55</v>
      </c>
      <c r="BN7" s="24">
        <v>1278.54</v>
      </c>
      <c r="BO7" s="24">
        <v>1149.7</v>
      </c>
      <c r="BP7" s="24">
        <v>1069.8900000000001</v>
      </c>
      <c r="BQ7" s="24">
        <v>15.93</v>
      </c>
      <c r="BR7" s="24">
        <v>13.84</v>
      </c>
      <c r="BS7" s="24">
        <v>16.11</v>
      </c>
      <c r="BT7" s="24">
        <v>15.17</v>
      </c>
      <c r="BU7" s="24">
        <v>14.64</v>
      </c>
      <c r="BV7" s="24">
        <v>41.41</v>
      </c>
      <c r="BW7" s="24">
        <v>39.64</v>
      </c>
      <c r="BX7" s="24">
        <v>40</v>
      </c>
      <c r="BY7" s="24">
        <v>38.74</v>
      </c>
      <c r="BZ7" s="24">
        <v>35.96</v>
      </c>
      <c r="CA7" s="24">
        <v>39.89</v>
      </c>
      <c r="CB7" s="24">
        <v>1049.03</v>
      </c>
      <c r="CC7" s="24">
        <v>1228.5999999999999</v>
      </c>
      <c r="CD7" s="24">
        <v>1045.54</v>
      </c>
      <c r="CE7" s="24">
        <v>1090.97</v>
      </c>
      <c r="CF7" s="24">
        <v>987</v>
      </c>
      <c r="CG7" s="24">
        <v>417.56</v>
      </c>
      <c r="CH7" s="24">
        <v>449.72</v>
      </c>
      <c r="CI7" s="24">
        <v>437.27</v>
      </c>
      <c r="CJ7" s="24">
        <v>456.72</v>
      </c>
      <c r="CK7" s="24">
        <v>481.96</v>
      </c>
      <c r="CL7" s="24">
        <v>426.52</v>
      </c>
      <c r="CM7" s="24">
        <v>39.1</v>
      </c>
      <c r="CN7" s="24">
        <v>39.74</v>
      </c>
      <c r="CO7" s="24">
        <v>36.54</v>
      </c>
      <c r="CP7" s="24">
        <v>35.26</v>
      </c>
      <c r="CQ7" s="24">
        <v>32.049999999999997</v>
      </c>
      <c r="CR7" s="24">
        <v>32.479999999999997</v>
      </c>
      <c r="CS7" s="24">
        <v>30.19</v>
      </c>
      <c r="CT7" s="24">
        <v>28.77</v>
      </c>
      <c r="CU7" s="24">
        <v>26.22</v>
      </c>
      <c r="CV7" s="24">
        <v>26.12</v>
      </c>
      <c r="CW7" s="24">
        <v>28.16</v>
      </c>
      <c r="CX7" s="24">
        <v>99.62</v>
      </c>
      <c r="CY7" s="24">
        <v>99.6</v>
      </c>
      <c r="CZ7" s="24">
        <v>99.59</v>
      </c>
      <c r="DA7" s="24">
        <v>99.58</v>
      </c>
      <c r="DB7" s="24">
        <v>99.56</v>
      </c>
      <c r="DC7" s="24">
        <v>79.2</v>
      </c>
      <c r="DD7" s="24">
        <v>79.09</v>
      </c>
      <c r="DE7" s="24">
        <v>78.900000000000006</v>
      </c>
      <c r="DF7" s="24">
        <v>78.03</v>
      </c>
      <c r="DG7" s="24">
        <v>78.55</v>
      </c>
      <c r="DH7" s="24">
        <v>80.73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1.6</v>
      </c>
      <c r="EL7" s="24">
        <v>0.01</v>
      </c>
      <c r="EM7" s="24">
        <v>0.01</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2025-01-24T07:38:07Z</dcterms:created>
  <dcterms:modified xsi:type="dcterms:W3CDTF">2025-02-19T23:55:04Z</dcterms:modified>
  <cp:category/>
</cp:coreProperties>
</file>